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SPF\Dropbox\Papers\Papers_IP\COVID_Wastewater\Resubmission\2nd_resubmission\"/>
    </mc:Choice>
  </mc:AlternateContent>
  <bookViews>
    <workbookView xWindow="6105" yWindow="495" windowWidth="26280" windowHeight="18720"/>
  </bookViews>
  <sheets>
    <sheet name="Supporting Info - Tables S2-S5" sheetId="9" r:id="rId1"/>
    <sheet name="Sample_Quant Table S2" sheetId="2" r:id="rId2"/>
    <sheet name="Sample_Details Table S3" sheetId="4" r:id="rId3"/>
    <sheet name="Samples_Inflow Table S4" sheetId="8" r:id="rId4"/>
    <sheet name="Control_Quant Table S5" sheetId="6" r:id="rId5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2" i="4" l="1"/>
  <c r="I62" i="4"/>
  <c r="H62" i="4"/>
  <c r="K61" i="4"/>
  <c r="J61" i="4"/>
  <c r="I61" i="4"/>
  <c r="H61" i="4"/>
  <c r="K60" i="4"/>
  <c r="I60" i="4"/>
  <c r="H60" i="4"/>
  <c r="K59" i="4"/>
  <c r="J59" i="4"/>
  <c r="I59" i="4"/>
  <c r="H59" i="4"/>
  <c r="J56" i="4"/>
  <c r="I56" i="4"/>
  <c r="H56" i="4"/>
  <c r="J55" i="4"/>
  <c r="I55" i="4"/>
  <c r="H55" i="4"/>
  <c r="J54" i="4"/>
  <c r="I54" i="4"/>
  <c r="H54" i="4"/>
  <c r="J53" i="4"/>
  <c r="I53" i="4"/>
  <c r="H53" i="4"/>
  <c r="J52" i="4"/>
  <c r="I52" i="4"/>
  <c r="H52" i="4"/>
  <c r="J51" i="4"/>
  <c r="I51" i="4"/>
  <c r="H51" i="4"/>
  <c r="K50" i="4"/>
  <c r="J50" i="4"/>
  <c r="I50" i="4"/>
  <c r="H50" i="4"/>
  <c r="J49" i="4"/>
  <c r="I49" i="4"/>
  <c r="H49" i="4"/>
  <c r="J48" i="4"/>
  <c r="I48" i="4"/>
  <c r="H48" i="4"/>
  <c r="J47" i="4"/>
  <c r="I47" i="4"/>
  <c r="H47" i="4"/>
  <c r="K46" i="4"/>
  <c r="J46" i="4"/>
  <c r="I46" i="4"/>
  <c r="H46" i="4"/>
  <c r="J45" i="4"/>
  <c r="I45" i="4"/>
  <c r="H45" i="4"/>
  <c r="J44" i="4"/>
  <c r="I44" i="4"/>
  <c r="H44" i="4"/>
  <c r="J43" i="4"/>
  <c r="I43" i="4"/>
  <c r="H43" i="4"/>
  <c r="J42" i="4"/>
  <c r="I42" i="4"/>
  <c r="H42" i="4"/>
  <c r="J41" i="4"/>
  <c r="I41" i="4"/>
  <c r="H41" i="4"/>
  <c r="J40" i="4"/>
  <c r="I40" i="4"/>
  <c r="H40" i="4"/>
  <c r="J39" i="4"/>
  <c r="I39" i="4"/>
  <c r="H39" i="4"/>
  <c r="J38" i="4"/>
  <c r="I38" i="4"/>
  <c r="H38" i="4"/>
  <c r="J37" i="4"/>
  <c r="I37" i="4"/>
  <c r="H37" i="4"/>
  <c r="J36" i="4"/>
  <c r="I36" i="4"/>
  <c r="H36" i="4"/>
  <c r="J35" i="4"/>
  <c r="I35" i="4"/>
  <c r="H35" i="4"/>
  <c r="J34" i="4"/>
  <c r="I34" i="4"/>
  <c r="H34" i="4"/>
  <c r="J33" i="4"/>
  <c r="I33" i="4"/>
  <c r="H33" i="4"/>
  <c r="J32" i="4"/>
  <c r="I32" i="4"/>
  <c r="H32" i="4"/>
  <c r="J31" i="4"/>
  <c r="I31" i="4"/>
  <c r="H31" i="4"/>
  <c r="J30" i="4"/>
  <c r="I30" i="4"/>
  <c r="H30" i="4"/>
  <c r="J29" i="4"/>
  <c r="I29" i="4"/>
  <c r="H29" i="4"/>
  <c r="J28" i="4"/>
  <c r="I28" i="4"/>
  <c r="H28" i="4"/>
  <c r="J27" i="4"/>
  <c r="I27" i="4"/>
  <c r="H27" i="4"/>
  <c r="J26" i="4"/>
  <c r="I26" i="4"/>
  <c r="H26" i="4"/>
  <c r="K25" i="4"/>
  <c r="J25" i="4"/>
  <c r="I25" i="4"/>
  <c r="H25" i="4"/>
  <c r="J24" i="4"/>
  <c r="I24" i="4"/>
  <c r="H24" i="4"/>
  <c r="J23" i="4"/>
  <c r="I23" i="4"/>
  <c r="H23" i="4"/>
  <c r="J22" i="4"/>
  <c r="I22" i="4"/>
  <c r="H22" i="4"/>
  <c r="J21" i="4"/>
  <c r="I21" i="4"/>
  <c r="H21" i="4"/>
  <c r="J20" i="4"/>
  <c r="I20" i="4"/>
  <c r="H20" i="4"/>
  <c r="K19" i="4"/>
  <c r="J19" i="4"/>
  <c r="I19" i="4"/>
  <c r="H19" i="4"/>
  <c r="J18" i="4"/>
  <c r="I18" i="4"/>
  <c r="H18" i="4"/>
  <c r="J17" i="4"/>
  <c r="I17" i="4"/>
  <c r="H17" i="4"/>
  <c r="K16" i="4"/>
  <c r="J16" i="4"/>
  <c r="I16" i="4"/>
  <c r="H16" i="4"/>
  <c r="J15" i="4"/>
  <c r="I15" i="4"/>
  <c r="H15" i="4"/>
  <c r="K14" i="4"/>
  <c r="J14" i="4"/>
  <c r="I14" i="4"/>
  <c r="H14" i="4"/>
  <c r="K13" i="4"/>
  <c r="J13" i="4"/>
  <c r="I13" i="4"/>
  <c r="H13" i="4"/>
  <c r="J12" i="4"/>
  <c r="I12" i="4"/>
  <c r="H12" i="4"/>
  <c r="K11" i="4"/>
  <c r="J11" i="4"/>
  <c r="I11" i="4"/>
  <c r="H11" i="4"/>
  <c r="J10" i="4"/>
  <c r="I10" i="4"/>
  <c r="H10" i="4"/>
  <c r="K9" i="4"/>
  <c r="J9" i="4"/>
  <c r="I9" i="4"/>
  <c r="H9" i="4"/>
  <c r="J8" i="4"/>
  <c r="I8" i="4"/>
  <c r="H8" i="4"/>
  <c r="J7" i="4"/>
  <c r="I7" i="4"/>
  <c r="H7" i="4"/>
  <c r="J6" i="4"/>
  <c r="I6" i="4"/>
  <c r="H6" i="4"/>
  <c r="J5" i="4"/>
  <c r="I5" i="4"/>
  <c r="H5" i="4"/>
  <c r="J4" i="4"/>
  <c r="I4" i="4"/>
  <c r="H4" i="4"/>
  <c r="M62" i="2"/>
  <c r="L62" i="2"/>
  <c r="M61" i="2"/>
  <c r="L61" i="2"/>
  <c r="M60" i="2"/>
  <c r="L60" i="2"/>
  <c r="M59" i="2"/>
  <c r="L59" i="2"/>
  <c r="N59" i="2" l="1"/>
  <c r="O59" i="2"/>
  <c r="O61" i="2"/>
  <c r="N61" i="2"/>
</calcChain>
</file>

<file path=xl/sharedStrings.xml><?xml version="1.0" encoding="utf-8"?>
<sst xmlns="http://schemas.openxmlformats.org/spreadsheetml/2006/main" count="707" uniqueCount="212">
  <si>
    <t>Sample-01</t>
  </si>
  <si>
    <t>Sample-02</t>
  </si>
  <si>
    <t>Sample-03</t>
  </si>
  <si>
    <t>Sample-04</t>
  </si>
  <si>
    <t>Sample-05</t>
  </si>
  <si>
    <t>Sample-06</t>
  </si>
  <si>
    <t>Sample-07</t>
  </si>
  <si>
    <t>Sample-08</t>
  </si>
  <si>
    <t>Sample-09</t>
  </si>
  <si>
    <t>Sample-10</t>
  </si>
  <si>
    <t>Sample-11</t>
  </si>
  <si>
    <t>Sample-12</t>
  </si>
  <si>
    <t>Sample-13</t>
  </si>
  <si>
    <t>Sample-14</t>
  </si>
  <si>
    <t>Sample-15</t>
  </si>
  <si>
    <t>Sample-16</t>
  </si>
  <si>
    <t>Sample-17</t>
  </si>
  <si>
    <t>Sample-18</t>
  </si>
  <si>
    <t>Sample-19</t>
  </si>
  <si>
    <t>Sample-20</t>
  </si>
  <si>
    <t>Sample-21</t>
  </si>
  <si>
    <t>Sample-22</t>
  </si>
  <si>
    <t>Sample-23</t>
  </si>
  <si>
    <t>Sample-24</t>
  </si>
  <si>
    <t>Sample-25</t>
  </si>
  <si>
    <t>Sample-26</t>
  </si>
  <si>
    <t>Sample-27</t>
  </si>
  <si>
    <t>Sample-28</t>
  </si>
  <si>
    <t>Sample-29</t>
  </si>
  <si>
    <t>Sample-30</t>
  </si>
  <si>
    <t>Sample-31</t>
  </si>
  <si>
    <t>Sample-32</t>
  </si>
  <si>
    <t>Sample-33</t>
  </si>
  <si>
    <t>Sample-34</t>
  </si>
  <si>
    <t>Sample-35</t>
  </si>
  <si>
    <t>Sample-36</t>
  </si>
  <si>
    <t>Sample-37</t>
  </si>
  <si>
    <t>Sample-38</t>
  </si>
  <si>
    <t>Sample-39</t>
  </si>
  <si>
    <t>Sample-40</t>
  </si>
  <si>
    <t>Sample-41</t>
  </si>
  <si>
    <t>Sample-42</t>
  </si>
  <si>
    <t>Sample-43</t>
  </si>
  <si>
    <t>Sample-44</t>
  </si>
  <si>
    <t>Sample-45</t>
  </si>
  <si>
    <t>Sample-46</t>
  </si>
  <si>
    <t>Sample-47</t>
  </si>
  <si>
    <t>Sample-48</t>
  </si>
  <si>
    <t>Sample-49</t>
  </si>
  <si>
    <t>Sample-50</t>
  </si>
  <si>
    <t>Sample-51</t>
  </si>
  <si>
    <t>Sample-52</t>
  </si>
  <si>
    <t>Sample-53</t>
  </si>
  <si>
    <t>Sample ID</t>
  </si>
  <si>
    <t>qPCR-01</t>
  </si>
  <si>
    <t>qPCR-02</t>
  </si>
  <si>
    <t>qPCR-03</t>
  </si>
  <si>
    <t>dup-qPCR-01</t>
  </si>
  <si>
    <t>dup-qPCR-02</t>
  </si>
  <si>
    <t>dup-qPCR-03</t>
  </si>
  <si>
    <t>ddPCR-01</t>
  </si>
  <si>
    <t>ddPCR-02</t>
  </si>
  <si>
    <t>ddPCR-03</t>
  </si>
  <si>
    <t>total samples with dup. RT-qPCR data = 9</t>
  </si>
  <si>
    <t>Date Collected</t>
  </si>
  <si>
    <t>Sample-06_F/T</t>
  </si>
  <si>
    <t>Sample-43_GB</t>
  </si>
  <si>
    <t>Sample-28_dil</t>
  </si>
  <si>
    <t>Treatment</t>
  </si>
  <si>
    <t>Date qPCR (1)</t>
  </si>
  <si>
    <t>Date qPCR (2)</t>
  </si>
  <si>
    <t>n/a</t>
  </si>
  <si>
    <t>untreated</t>
  </si>
  <si>
    <t>glycine</t>
  </si>
  <si>
    <t>glycine, f/t</t>
  </si>
  <si>
    <t>RNA (1)</t>
  </si>
  <si>
    <t>RNA (2)</t>
  </si>
  <si>
    <t>concentrate</t>
  </si>
  <si>
    <t>bulk</t>
  </si>
  <si>
    <t>Time in storage (days)</t>
  </si>
  <si>
    <t>RNA</t>
  </si>
  <si>
    <t>purified viral RNA/DNA (no RT)</t>
  </si>
  <si>
    <t>header</t>
  </si>
  <si>
    <t>definition</t>
  </si>
  <si>
    <t>~1 mL concentrated virome</t>
  </si>
  <si>
    <t>~500 mL wastewater</t>
  </si>
  <si>
    <t>at -80 ˚C</t>
  </si>
  <si>
    <t>temperature</t>
  </si>
  <si>
    <t>at 4 ˚C (short-term), at -80 ˚C (if &gt;7 days)</t>
  </si>
  <si>
    <t>Date Conc</t>
  </si>
  <si>
    <t>Date Extract</t>
  </si>
  <si>
    <t>untreated, f/t</t>
  </si>
  <si>
    <t>average</t>
  </si>
  <si>
    <t>median</t>
  </si>
  <si>
    <t>avg fold change</t>
  </si>
  <si>
    <t>med fold change</t>
  </si>
  <si>
    <t>*sample diluted in dPCR compared to qPCR</t>
  </si>
  <si>
    <t>Control ID</t>
  </si>
  <si>
    <t>Recovery</t>
  </si>
  <si>
    <t>Average</t>
  </si>
  <si>
    <t>StDev</t>
  </si>
  <si>
    <t>CopiesPer20uLWell</t>
  </si>
  <si>
    <t>Starting Quantity (SQ)</t>
  </si>
  <si>
    <t>VR-1986HK, gRNA extracted</t>
  </si>
  <si>
    <t>VR-1986D, gRNA</t>
  </si>
  <si>
    <t>STD-1</t>
  </si>
  <si>
    <t>STD-2</t>
  </si>
  <si>
    <t>STD-3</t>
  </si>
  <si>
    <t>STD-4</t>
  </si>
  <si>
    <t>STD-5</t>
  </si>
  <si>
    <t>Sample Name</t>
  </si>
  <si>
    <t>dPCR data</t>
  </si>
  <si>
    <t>qPCR data</t>
  </si>
  <si>
    <t>STD copies</t>
  </si>
  <si>
    <t>Std-01</t>
  </si>
  <si>
    <t>Std-02</t>
  </si>
  <si>
    <t>Std-03</t>
  </si>
  <si>
    <t>Std-04</t>
  </si>
  <si>
    <t>Std-05</t>
  </si>
  <si>
    <t>Pos Ctrl-01</t>
  </si>
  <si>
    <t>No call</t>
  </si>
  <si>
    <t>y-int</t>
  </si>
  <si>
    <t>slope</t>
  </si>
  <si>
    <t>qPCR SQ</t>
  </si>
  <si>
    <t>qPCR median SQ</t>
  </si>
  <si>
    <t>dPCR median SQ</t>
  </si>
  <si>
    <t>dPCR CopiesPer20uLWell</t>
  </si>
  <si>
    <t>Recovery and LOD by extracted gRNA positive control data (VR-1986HK, gRNA extracted)</t>
  </si>
  <si>
    <t>Table S3 - Sample collection, processing, and storage details</t>
  </si>
  <si>
    <t>Table S2 - Quantitative results for all replicates (samples)</t>
  </si>
  <si>
    <r>
      <t xml:space="preserve">Comparison of RT-dPCR and RT-qPCR and the effects of freeze-thaw cycle and glycine release buffer for wastewater </t>
    </r>
    <r>
      <rPr>
        <b/>
        <sz val="12"/>
        <color indexed="8"/>
        <rFont val="Arial"/>
        <family val="2"/>
      </rPr>
      <t xml:space="preserve">SARS-CoV-2 </t>
    </r>
    <r>
      <rPr>
        <b/>
        <sz val="12"/>
        <color rgb="FF000000"/>
        <rFont val="Arial"/>
        <family val="2"/>
      </rPr>
      <t>analysis</t>
    </r>
  </si>
  <si>
    <r>
      <t>Bonnie Jaskowski Huge, Devin North, C. Bruce Mousseau, Kyle Bibby, Norman J. Dovichi,</t>
    </r>
    <r>
      <rPr>
        <vertAlign val="superscript"/>
        <sz val="12"/>
        <color indexed="8"/>
        <rFont val="Arial"/>
        <family val="2"/>
      </rPr>
      <t xml:space="preserve"> </t>
    </r>
    <r>
      <rPr>
        <sz val="12"/>
        <color indexed="8"/>
        <rFont val="Arial"/>
        <family val="2"/>
      </rPr>
      <t>Matthew M. Champion</t>
    </r>
  </si>
  <si>
    <t>Table S4 - Inflow data for wastewater treatment facility</t>
  </si>
  <si>
    <t>Table S5 - Quantitative results for all replicates (controls)</t>
  </si>
  <si>
    <t>Supporting Information - Tables S2-S5</t>
  </si>
  <si>
    <t>Av_qRT</t>
  </si>
  <si>
    <t>Av_dd</t>
  </si>
  <si>
    <t>Influent (MGD)</t>
  </si>
  <si>
    <t>pH</t>
  </si>
  <si>
    <t>CBOD5 mg/L</t>
  </si>
  <si>
    <t>Susp solids mg/L</t>
  </si>
  <si>
    <t>Precipitation in</t>
  </si>
  <si>
    <t>Average Combined</t>
  </si>
  <si>
    <t>'12-Mar-2020 00:00:00'</t>
  </si>
  <si>
    <t>'20-Mar-2020 00:00:00'</t>
  </si>
  <si>
    <t>'23-Mar-2020 00:00:00'</t>
  </si>
  <si>
    <t>'24-Mar-2020 00:00:00'</t>
  </si>
  <si>
    <t>'25-Mar-2020 00:00:00'</t>
  </si>
  <si>
    <t>'26-Mar-2020 00:00:00'</t>
  </si>
  <si>
    <t>'30-Mar-2020 00:00:00'</t>
  </si>
  <si>
    <t>'01-Apr-2020 00:00:00'</t>
  </si>
  <si>
    <t>'03-Apr-2020 00:00:00'</t>
  </si>
  <si>
    <t>'06-Apr-2020 00:00:00'</t>
  </si>
  <si>
    <t>'08-Apr-2020 00:00:00'</t>
  </si>
  <si>
    <t>'13-Apr-2020 00:00:00'</t>
  </si>
  <si>
    <t>'15-Apr-2020 00:00:00'</t>
  </si>
  <si>
    <t>'17-Apr-2020 00:00:00'</t>
  </si>
  <si>
    <t>'20-Apr-2020 00:00:00'</t>
  </si>
  <si>
    <t>'22-Apr-2020 00:00:00'</t>
  </si>
  <si>
    <t>'24-Apr-2020 00:00:00'</t>
  </si>
  <si>
    <t>'27-Apr-2020 00:00:00'</t>
  </si>
  <si>
    <t>'29-Apr-2020 00:00:00'</t>
  </si>
  <si>
    <t>'01-May-2020 00:00:00'</t>
  </si>
  <si>
    <t>'04-May-2020 00:00:00'</t>
  </si>
  <si>
    <t>'06-May-2020 00:00:00'</t>
  </si>
  <si>
    <t>'08-May-2020 00:00:00'</t>
  </si>
  <si>
    <t>'11-May-2020 00:00:00'</t>
  </si>
  <si>
    <t>'13-May-2020 00:00:00'</t>
  </si>
  <si>
    <t>'15-May-2020 00:00:00'</t>
  </si>
  <si>
    <t>'18-May-2020 00:00:00'</t>
  </si>
  <si>
    <t>'20-May-2020 00:00:00'</t>
  </si>
  <si>
    <t>'22-May-2020 00:00:00'</t>
  </si>
  <si>
    <t>'27-May-2020 00:00:00'</t>
  </si>
  <si>
    <t>'29-May-2020 00:00:00'</t>
  </si>
  <si>
    <t>'01-Jun-2020 00:00:00'</t>
  </si>
  <si>
    <t>'03-Jun-2020 00:00:00'</t>
  </si>
  <si>
    <t>'05-Jun-2020 00:00:00'</t>
  </si>
  <si>
    <t>'08-Jun-2020 00:00:00'</t>
  </si>
  <si>
    <t>'10-Jun-2020 00:00:00'</t>
  </si>
  <si>
    <t>'15-Jun-2020 00:00:00'</t>
  </si>
  <si>
    <t>'17-Jun-2020 00:00:00'</t>
  </si>
  <si>
    <t>'19-Jun-2020 00:00:00'</t>
  </si>
  <si>
    <t>'22-Jun-2020 00:00:00'</t>
  </si>
  <si>
    <t>'24-Jun-2020 00:00:00'</t>
  </si>
  <si>
    <t>'26-Jun-2020 00:00:00'</t>
  </si>
  <si>
    <t>'29-Jun-2020 00:00:00'</t>
  </si>
  <si>
    <t>'01-Jul-2020 00:00:00'</t>
  </si>
  <si>
    <t>'06-Jul-2020 00:00:00'</t>
  </si>
  <si>
    <t>'08-Jul-2020 00:00:00'</t>
  </si>
  <si>
    <t>'10-Jul-2020 00:00:00'</t>
  </si>
  <si>
    <t>'13-Jul-2020 00:00:00'</t>
  </si>
  <si>
    <t>'15-Jul-2020 00:00:00'</t>
  </si>
  <si>
    <t>'17-Jul-2020 00:00:00'</t>
  </si>
  <si>
    <t>'20-Jul-2020 00:00:00'</t>
  </si>
  <si>
    <t>'22-Jul-2020 00:00:00'</t>
  </si>
  <si>
    <t>'24-Jul-2020 00:00:00'</t>
  </si>
  <si>
    <t>q to d sample</t>
  </si>
  <si>
    <t>T-t</t>
  </si>
  <si>
    <t>Pearsons</t>
  </si>
  <si>
    <t>Av</t>
  </si>
  <si>
    <t>q to d (total)</t>
  </si>
  <si>
    <t>q1 to q2</t>
  </si>
  <si>
    <t>q1 to q3</t>
  </si>
  <si>
    <t>q2 to q3</t>
  </si>
  <si>
    <t>dd1 to dd2</t>
  </si>
  <si>
    <t>dd1 to dd3</t>
  </si>
  <si>
    <t>dd2 to dd3</t>
  </si>
  <si>
    <t>q1 to d1</t>
  </si>
  <si>
    <t>q2 to d2</t>
  </si>
  <si>
    <t>q3 to d3</t>
  </si>
  <si>
    <t>ddPCR Reprocessed Gly-Free gc/L (av)</t>
  </si>
  <si>
    <t>Table S2 - Quantitative results for all replicates (samples) &amp; reprocessed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</si>
</sst>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[$-409]d\-mmm\-yyyy;@"/>
    <numFmt numFmtId="165" formatCode="0.0"/>
    <numFmt numFmtId="166" formatCode="0.00000"/>
    <numFmt numFmtId="167" formatCode="0.0E+00"/>
    <numFmt numFmtId="168" formatCode="0.000"/>
  </numFmts>
  <fonts count="17">
    <font>
      <sz val="12"/>
      <color theme="1"/>
      <name val="ArialMT"/>
      <family val="2"/>
    </font>
    <font>
      <sz val="8"/>
      <name val="ArialMT"/>
      <family val="2"/>
    </font>
    <font>
      <b/>
      <sz val="12"/>
      <color theme="1"/>
      <name val="ArialMT"/>
    </font>
    <font>
      <sz val="12"/>
      <color theme="1" tint="0.499984740745262"/>
      <name val="ArialMT"/>
      <family val="2"/>
    </font>
    <font>
      <sz val="12"/>
      <name val="ArialMT"/>
      <family val="2"/>
    </font>
    <font>
      <sz val="12"/>
      <color rgb="FFC00000"/>
      <name val="ArialMT"/>
      <family val="2"/>
    </font>
    <font>
      <sz val="12"/>
      <color theme="1"/>
      <name val="ArialMT"/>
      <family val="2"/>
    </font>
    <font>
      <sz val="12"/>
      <color theme="1"/>
      <name val="ArialMT"/>
    </font>
    <font>
      <i/>
      <sz val="12"/>
      <color theme="1"/>
      <name val="ArialMT"/>
    </font>
    <font>
      <i/>
      <sz val="12"/>
      <color rgb="FFC00000"/>
      <name val="ArialMT"/>
    </font>
    <font>
      <b/>
      <i/>
      <sz val="12"/>
      <color theme="1"/>
      <name val="ArialMT"/>
    </font>
    <font>
      <sz val="12"/>
      <name val="ArialMT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vertAlign val="superscript"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tted">
        <color auto="1"/>
      </top>
      <bottom/>
      <diagonal/>
    </border>
  </borders>
  <cellStyleXfs count="3">
    <xf numFmtId="0" fontId="0" fillId="0" borderId="0"/>
    <xf numFmtId="0" fontId="6" fillId="0" borderId="0"/>
    <xf numFmtId="0" fontId="12" fillId="0" borderId="0" applyNumberFormat="0" applyFill="0" applyBorder="0" applyProtection="0"/>
  </cellStyleXfs>
  <cellXfs count="77">
    <xf numFmtId="0" fontId="0" fillId="0" borderId="0" xfId="0"/>
    <xf numFmtId="2" fontId="0" fillId="0" borderId="0" xfId="0" applyNumberFormat="1"/>
    <xf numFmtId="2" fontId="3" fillId="0" borderId="0" xfId="0" applyNumberFormat="1" applyFont="1"/>
    <xf numFmtId="2" fontId="4" fillId="0" borderId="0" xfId="0" applyNumberFormat="1" applyFont="1"/>
    <xf numFmtId="14" fontId="0" fillId="0" borderId="0" xfId="0" applyNumberFormat="1"/>
    <xf numFmtId="1" fontId="0" fillId="0" borderId="0" xfId="0" applyNumberFormat="1"/>
    <xf numFmtId="2" fontId="8" fillId="0" borderId="0" xfId="0" applyNumberFormat="1" applyFont="1"/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2" borderId="0" xfId="0" applyFill="1"/>
    <xf numFmtId="1" fontId="0" fillId="2" borderId="0" xfId="0" applyNumberFormat="1" applyFill="1"/>
    <xf numFmtId="0" fontId="0" fillId="3" borderId="0" xfId="0" applyFill="1"/>
    <xf numFmtId="1" fontId="0" fillId="3" borderId="0" xfId="0" applyNumberFormat="1" applyFill="1"/>
    <xf numFmtId="0" fontId="8" fillId="0" borderId="2" xfId="0" applyFont="1" applyBorder="1"/>
    <xf numFmtId="0" fontId="2" fillId="0" borderId="1" xfId="0" applyFont="1" applyBorder="1"/>
    <xf numFmtId="1" fontId="2" fillId="0" borderId="1" xfId="0" applyNumberFormat="1" applyFont="1" applyBorder="1"/>
    <xf numFmtId="14" fontId="0" fillId="0" borderId="0" xfId="0" applyNumberFormat="1" applyAlignment="1">
      <alignment horizontal="right"/>
    </xf>
    <xf numFmtId="2" fontId="0" fillId="2" borderId="0" xfId="0" applyNumberFormat="1" applyFill="1"/>
    <xf numFmtId="2" fontId="0" fillId="3" borderId="0" xfId="0" applyNumberFormat="1" applyFill="1"/>
    <xf numFmtId="14" fontId="0" fillId="3" borderId="0" xfId="0" applyNumberFormat="1" applyFill="1" applyAlignment="1">
      <alignment horizontal="right"/>
    </xf>
    <xf numFmtId="14" fontId="0" fillId="2" borderId="0" xfId="0" applyNumberFormat="1" applyFill="1" applyAlignment="1">
      <alignment horizontal="right"/>
    </xf>
    <xf numFmtId="1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center"/>
    </xf>
    <xf numFmtId="165" fontId="10" fillId="0" borderId="0" xfId="0" applyNumberFormat="1" applyFont="1" applyAlignment="1">
      <alignment horizontal="center" vertical="center"/>
    </xf>
    <xf numFmtId="2" fontId="11" fillId="0" borderId="0" xfId="0" applyNumberFormat="1" applyFont="1"/>
    <xf numFmtId="1" fontId="7" fillId="0" borderId="0" xfId="0" applyNumberFormat="1" applyFont="1"/>
    <xf numFmtId="0" fontId="2" fillId="0" borderId="2" xfId="0" applyFont="1" applyBorder="1"/>
    <xf numFmtId="0" fontId="2" fillId="0" borderId="0" xfId="0" applyFont="1"/>
    <xf numFmtId="2" fontId="0" fillId="0" borderId="0" xfId="0" applyNumberFormat="1" applyAlignment="1">
      <alignment horizontal="right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2" fontId="0" fillId="0" borderId="6" xfId="0" applyNumberFormat="1" applyBorder="1"/>
    <xf numFmtId="2" fontId="0" fillId="0" borderId="7" xfId="0" applyNumberFormat="1" applyBorder="1"/>
    <xf numFmtId="2" fontId="2" fillId="0" borderId="6" xfId="0" applyNumberFormat="1" applyFont="1" applyBorder="1"/>
    <xf numFmtId="2" fontId="2" fillId="0" borderId="0" xfId="0" applyNumberFormat="1" applyFont="1"/>
    <xf numFmtId="2" fontId="2" fillId="0" borderId="7" xfId="0" applyNumberFormat="1" applyFont="1" applyBorder="1"/>
    <xf numFmtId="2" fontId="0" fillId="0" borderId="8" xfId="0" applyNumberFormat="1" applyBorder="1"/>
    <xf numFmtId="2" fontId="0" fillId="0" borderId="2" xfId="0" applyNumberFormat="1" applyBorder="1"/>
    <xf numFmtId="2" fontId="0" fillId="0" borderId="9" xfId="0" applyNumberFormat="1" applyBorder="1"/>
    <xf numFmtId="165" fontId="10" fillId="0" borderId="10" xfId="0" applyNumberFormat="1" applyFont="1" applyBorder="1" applyAlignment="1">
      <alignment horizontal="center" vertical="center"/>
    </xf>
    <xf numFmtId="2" fontId="9" fillId="0" borderId="0" xfId="0" applyNumberFormat="1" applyFont="1"/>
    <xf numFmtId="14" fontId="9" fillId="0" borderId="0" xfId="0" applyNumberFormat="1" applyFont="1" applyAlignment="1">
      <alignment horizontal="center"/>
    </xf>
    <xf numFmtId="0" fontId="8" fillId="0" borderId="0" xfId="0" applyFont="1"/>
    <xf numFmtId="0" fontId="8" fillId="0" borderId="10" xfId="0" applyFont="1" applyBorder="1"/>
    <xf numFmtId="2" fontId="8" fillId="0" borderId="10" xfId="0" applyNumberFormat="1" applyFont="1" applyBorder="1"/>
    <xf numFmtId="1" fontId="8" fillId="0" borderId="0" xfId="0" applyNumberFormat="1" applyFont="1"/>
    <xf numFmtId="164" fontId="8" fillId="0" borderId="0" xfId="0" applyNumberFormat="1" applyFont="1" applyAlignment="1">
      <alignment horizontal="left"/>
    </xf>
    <xf numFmtId="166" fontId="0" fillId="0" borderId="2" xfId="0" applyNumberFormat="1" applyBorder="1"/>
    <xf numFmtId="165" fontId="0" fillId="0" borderId="0" xfId="0" applyNumberFormat="1"/>
    <xf numFmtId="165" fontId="2" fillId="0" borderId="0" xfId="0" applyNumberFormat="1" applyFont="1"/>
    <xf numFmtId="167" fontId="0" fillId="0" borderId="0" xfId="0" applyNumberFormat="1"/>
    <xf numFmtId="167" fontId="2" fillId="0" borderId="0" xfId="0" applyNumberFormat="1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6" xfId="0" applyBorder="1"/>
    <xf numFmtId="0" fontId="0" fillId="0" borderId="0" xfId="0" applyBorder="1"/>
    <xf numFmtId="2" fontId="2" fillId="0" borderId="5" xfId="0" applyNumberFormat="1" applyFont="1" applyBorder="1"/>
    <xf numFmtId="0" fontId="2" fillId="0" borderId="6" xfId="0" applyFont="1" applyBorder="1"/>
    <xf numFmtId="2" fontId="2" fillId="0" borderId="8" xfId="0" applyNumberFormat="1" applyFont="1" applyBorder="1"/>
    <xf numFmtId="168" fontId="0" fillId="0" borderId="0" xfId="0" applyNumberFormat="1" applyBorder="1"/>
    <xf numFmtId="168" fontId="0" fillId="0" borderId="2" xfId="0" applyNumberFormat="1" applyBorder="1"/>
    <xf numFmtId="168" fontId="0" fillId="0" borderId="7" xfId="0" applyNumberFormat="1" applyBorder="1"/>
    <xf numFmtId="168" fontId="0" fillId="0" borderId="9" xfId="0" applyNumberFormat="1" applyBorder="1"/>
    <xf numFmtId="0" fontId="2" fillId="0" borderId="2" xfId="0" applyFont="1" applyFill="1" applyBorder="1"/>
    <xf numFmtId="0" fontId="0" fillId="0" borderId="2" xfId="0" applyBorder="1"/>
    <xf numFmtId="2" fontId="0" fillId="4" borderId="0" xfId="0" applyNumberFormat="1" applyFill="1"/>
    <xf numFmtId="0" fontId="0" fillId="4" borderId="0" xfId="0" applyFill="1"/>
    <xf numFmtId="165" fontId="10" fillId="0" borderId="0" xfId="0" applyNumberFormat="1" applyFont="1" applyAlignment="1">
      <alignment horizontal="center" vertical="center"/>
    </xf>
    <xf numFmtId="168" fontId="0" fillId="0" borderId="7" xfId="0" applyNumberForma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2" fontId="0" fillId="2" borderId="0" xfId="0" applyNumberFormat="1" applyFill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0" xfId="0" applyNumberFormat="1" applyAlignment="1">
      <alignment horizontal="center"/>
    </xf>
  </cellXfs>
  <cellStyles count="3">
    <cellStyle name="Normal" xfId="0" builtinId="0"/>
    <cellStyle name="Normal 2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/>
          <a:lstStyle/>
          <a:p>
            <a:pPr>
              <a:defRPr sz="1400" b="0" i="0" u="none" strike="noStrike">
                <a:solidFill>
                  <a:srgbClr val="595959"/>
                </a:solidFill>
                <a:latin typeface="Calibri"/>
              </a:defRPr>
            </a:pPr>
            <a:r>
              <a:rPr lang="en-CA" sz="1400" b="0" i="0" u="none" strike="noStrike">
                <a:solidFill>
                  <a:srgbClr val="595959"/>
                </a:solidFill>
                <a:latin typeface="Calibri"/>
              </a:rPr>
              <a:t>Influent MGD vs Detected Virion #</a:t>
            </a:r>
          </a:p>
        </c:rich>
      </c:tx>
      <c:layout>
        <c:manualLayout>
          <c:xMode val="edge"/>
          <c:yMode val="edge"/>
          <c:x val="0.27075700000000003"/>
          <c:y val="0"/>
          <c:w val="0.458486"/>
          <c:h val="0.14508299999999999"/>
        </c:manualLayout>
      </c:layout>
      <c:overlay val="1"/>
      <c:spPr>
        <a:noFill/>
        <a:effectLst/>
      </c:spPr>
    </c:title>
    <c:autoTitleDeleted val="0"/>
    <c:plotArea>
      <c:layout>
        <c:manualLayout>
          <c:layoutTarget val="inner"/>
          <c:xMode val="edge"/>
          <c:yMode val="edge"/>
          <c:x val="0.119403"/>
          <c:y val="0.14508299999999999"/>
          <c:w val="0.86868999999999996"/>
          <c:h val="0.76473000000000002"/>
        </c:manualLayout>
      </c:layout>
      <c:scatterChart>
        <c:scatterStyle val="lineMarker"/>
        <c:varyColors val="0"/>
        <c:ser>
          <c:idx val="0"/>
          <c:order val="0"/>
          <c:tx>
            <c:strRef>
              <c:f>'Samples_Inflow Table S4'!$J$2</c:f>
              <c:strCache>
                <c:ptCount val="1"/>
                <c:pt idx="0">
                  <c:v>Average Combined</c:v>
                </c:pt>
              </c:strCache>
            </c:strRef>
          </c:tx>
          <c:spPr>
            <a:ln w="12700" cap="flat">
              <a:noFill/>
              <a:miter lim="400000"/>
            </a:ln>
            <a:effectLst/>
          </c:spPr>
          <c:marker>
            <c:symbol val="circle"/>
            <c:size val="4"/>
            <c:spPr>
              <a:solidFill>
                <a:schemeClr val="accent1"/>
              </a:solidFill>
              <a:ln w="9525" cap="flat">
                <a:solidFill>
                  <a:schemeClr val="accent1"/>
                </a:solidFill>
                <a:prstDash val="solid"/>
                <a:miter lim="800000"/>
              </a:ln>
              <a:effectLst/>
            </c:spPr>
          </c:marker>
          <c:xVal>
            <c:numRef>
              <c:f>'Samples_Inflow Table S4'!$E$3:$E$55</c:f>
              <c:numCache>
                <c:formatCode>General</c:formatCode>
                <c:ptCount val="53"/>
                <c:pt idx="0">
                  <c:v>9.61</c:v>
                </c:pt>
                <c:pt idx="1">
                  <c:v>9.5299999999999994</c:v>
                </c:pt>
                <c:pt idx="2">
                  <c:v>9.6</c:v>
                </c:pt>
                <c:pt idx="3">
                  <c:v>9.0299999999999994</c:v>
                </c:pt>
                <c:pt idx="4">
                  <c:v>9.02</c:v>
                </c:pt>
                <c:pt idx="5">
                  <c:v>9.1199999999999992</c:v>
                </c:pt>
                <c:pt idx="6">
                  <c:v>9.17</c:v>
                </c:pt>
                <c:pt idx="7">
                  <c:v>9.11</c:v>
                </c:pt>
                <c:pt idx="8">
                  <c:v>9.1300000000000008</c:v>
                </c:pt>
                <c:pt idx="9">
                  <c:v>9.0299999999999994</c:v>
                </c:pt>
                <c:pt idx="10">
                  <c:v>10.92</c:v>
                </c:pt>
                <c:pt idx="11">
                  <c:v>9.08</c:v>
                </c:pt>
                <c:pt idx="12">
                  <c:v>8.8699999999999992</c:v>
                </c:pt>
                <c:pt idx="13">
                  <c:v>9.31</c:v>
                </c:pt>
                <c:pt idx="14">
                  <c:v>8.75</c:v>
                </c:pt>
                <c:pt idx="15">
                  <c:v>9.1</c:v>
                </c:pt>
                <c:pt idx="16">
                  <c:v>8.43</c:v>
                </c:pt>
                <c:pt idx="17">
                  <c:v>8.92</c:v>
                </c:pt>
                <c:pt idx="18">
                  <c:v>12.17</c:v>
                </c:pt>
                <c:pt idx="19">
                  <c:v>9.69</c:v>
                </c:pt>
                <c:pt idx="20">
                  <c:v>9.77</c:v>
                </c:pt>
                <c:pt idx="21">
                  <c:v>9.3000000000000007</c:v>
                </c:pt>
                <c:pt idx="22">
                  <c:v>8.94</c:v>
                </c:pt>
                <c:pt idx="23">
                  <c:v>8.9</c:v>
                </c:pt>
                <c:pt idx="24">
                  <c:v>8.91</c:v>
                </c:pt>
                <c:pt idx="25">
                  <c:v>14.21</c:v>
                </c:pt>
                <c:pt idx="26">
                  <c:v>13.57</c:v>
                </c:pt>
                <c:pt idx="27">
                  <c:v>11.57</c:v>
                </c:pt>
                <c:pt idx="28">
                  <c:v>11.52</c:v>
                </c:pt>
                <c:pt idx="29">
                  <c:v>14.47</c:v>
                </c:pt>
                <c:pt idx="30">
                  <c:v>12.03</c:v>
                </c:pt>
                <c:pt idx="31">
                  <c:v>11.51</c:v>
                </c:pt>
                <c:pt idx="32">
                  <c:v>11.2</c:v>
                </c:pt>
                <c:pt idx="33">
                  <c:v>10.69</c:v>
                </c:pt>
                <c:pt idx="34">
                  <c:v>10.130000000000001</c:v>
                </c:pt>
                <c:pt idx="35">
                  <c:v>10.25</c:v>
                </c:pt>
                <c:pt idx="36">
                  <c:v>9.9600000000000009</c:v>
                </c:pt>
                <c:pt idx="37">
                  <c:v>9.5299999999999994</c:v>
                </c:pt>
                <c:pt idx="38">
                  <c:v>9.1999999999999993</c:v>
                </c:pt>
                <c:pt idx="39">
                  <c:v>10.36</c:v>
                </c:pt>
                <c:pt idx="40">
                  <c:v>9.1300000000000008</c:v>
                </c:pt>
                <c:pt idx="41">
                  <c:v>11.05</c:v>
                </c:pt>
                <c:pt idx="42">
                  <c:v>9.74</c:v>
                </c:pt>
                <c:pt idx="43">
                  <c:v>9.15</c:v>
                </c:pt>
                <c:pt idx="44">
                  <c:v>9.23</c:v>
                </c:pt>
                <c:pt idx="45">
                  <c:v>9.39</c:v>
                </c:pt>
                <c:pt idx="46">
                  <c:v>17.82</c:v>
                </c:pt>
                <c:pt idx="47">
                  <c:v>10.6</c:v>
                </c:pt>
                <c:pt idx="48">
                  <c:v>11</c:v>
                </c:pt>
                <c:pt idx="49">
                  <c:v>11.08</c:v>
                </c:pt>
                <c:pt idx="50">
                  <c:v>10.65</c:v>
                </c:pt>
                <c:pt idx="51">
                  <c:v>10.4</c:v>
                </c:pt>
                <c:pt idx="52">
                  <c:v>9.4600000000000009</c:v>
                </c:pt>
              </c:numCache>
            </c:numRef>
          </c:xVal>
          <c:yVal>
            <c:numRef>
              <c:f>'Samples_Inflow Table S4'!$J$3:$J$55</c:f>
              <c:numCache>
                <c:formatCode>General</c:formatCode>
                <c:ptCount val="53"/>
                <c:pt idx="0">
                  <c:v>182.24166666666699</c:v>
                </c:pt>
                <c:pt idx="1">
                  <c:v>522.66666666666697</c:v>
                </c:pt>
                <c:pt idx="2">
                  <c:v>1613.25833333333</c:v>
                </c:pt>
                <c:pt idx="3">
                  <c:v>482.941666666667</c:v>
                </c:pt>
                <c:pt idx="4">
                  <c:v>320.83333333333297</c:v>
                </c:pt>
                <c:pt idx="5">
                  <c:v>905.5</c:v>
                </c:pt>
                <c:pt idx="6">
                  <c:v>317.46333333333303</c:v>
                </c:pt>
                <c:pt idx="7">
                  <c:v>366.41166666666697</c:v>
                </c:pt>
                <c:pt idx="8">
                  <c:v>39.630000000000003</c:v>
                </c:pt>
                <c:pt idx="9">
                  <c:v>80.105000000000004</c:v>
                </c:pt>
                <c:pt idx="10">
                  <c:v>80.81</c:v>
                </c:pt>
                <c:pt idx="11">
                  <c:v>147.61666666666699</c:v>
                </c:pt>
                <c:pt idx="12">
                  <c:v>125</c:v>
                </c:pt>
                <c:pt idx="13">
                  <c:v>59.21</c:v>
                </c:pt>
                <c:pt idx="14">
                  <c:v>48.78</c:v>
                </c:pt>
                <c:pt idx="17">
                  <c:v>23.305</c:v>
                </c:pt>
                <c:pt idx="18">
                  <c:v>270.183333333333</c:v>
                </c:pt>
                <c:pt idx="19">
                  <c:v>93.21</c:v>
                </c:pt>
                <c:pt idx="21">
                  <c:v>46.4033333333333</c:v>
                </c:pt>
                <c:pt idx="22">
                  <c:v>58.09</c:v>
                </c:pt>
                <c:pt idx="23">
                  <c:v>32.380000000000003</c:v>
                </c:pt>
                <c:pt idx="25">
                  <c:v>347.79333333333301</c:v>
                </c:pt>
                <c:pt idx="26">
                  <c:v>57.45</c:v>
                </c:pt>
                <c:pt idx="27">
                  <c:v>2765.46333333333</c:v>
                </c:pt>
                <c:pt idx="29">
                  <c:v>338.85</c:v>
                </c:pt>
                <c:pt idx="30">
                  <c:v>216.45</c:v>
                </c:pt>
                <c:pt idx="31">
                  <c:v>190.99666666666701</c:v>
                </c:pt>
                <c:pt idx="32">
                  <c:v>438.80500000000001</c:v>
                </c:pt>
                <c:pt idx="33">
                  <c:v>90.03</c:v>
                </c:pt>
                <c:pt idx="34">
                  <c:v>485.22</c:v>
                </c:pt>
                <c:pt idx="35">
                  <c:v>154.77000000000001</c:v>
                </c:pt>
                <c:pt idx="36">
                  <c:v>93.245000000000005</c:v>
                </c:pt>
                <c:pt idx="37">
                  <c:v>148.256666666667</c:v>
                </c:pt>
                <c:pt idx="38">
                  <c:v>170.31</c:v>
                </c:pt>
                <c:pt idx="39">
                  <c:v>206.31833333333299</c:v>
                </c:pt>
                <c:pt idx="40">
                  <c:v>132.20500000000001</c:v>
                </c:pt>
                <c:pt idx="41">
                  <c:v>218.183333333333</c:v>
                </c:pt>
                <c:pt idx="42">
                  <c:v>12012.2816666667</c:v>
                </c:pt>
                <c:pt idx="43">
                  <c:v>2663.6833333333302</c:v>
                </c:pt>
                <c:pt idx="44">
                  <c:v>1667.3916666666701</c:v>
                </c:pt>
                <c:pt idx="45">
                  <c:v>1692.0066666666701</c:v>
                </c:pt>
                <c:pt idx="46">
                  <c:v>1292.82</c:v>
                </c:pt>
                <c:pt idx="47">
                  <c:v>127.17</c:v>
                </c:pt>
                <c:pt idx="48">
                  <c:v>791.84500000000003</c:v>
                </c:pt>
                <c:pt idx="49">
                  <c:v>1688.7833333333299</c:v>
                </c:pt>
                <c:pt idx="50">
                  <c:v>659.30333333333294</c:v>
                </c:pt>
                <c:pt idx="51">
                  <c:v>499.81</c:v>
                </c:pt>
                <c:pt idx="52">
                  <c:v>2573.4383333333299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949-DC41-BA8C-510D88CF95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4734552"/>
        <c:axId val="2094734553"/>
      </c:scatterChart>
      <c:valAx>
        <c:axId val="2094734552"/>
        <c:scaling>
          <c:orientation val="minMax"/>
          <c:min val="6"/>
        </c:scaling>
        <c:delete val="0"/>
        <c:axPos val="b"/>
        <c:majorGridlines>
          <c:spPr>
            <a:ln w="12700" cap="flat">
              <a:solidFill>
                <a:srgbClr val="D9D9D9"/>
              </a:solidFill>
              <a:prstDash val="solid"/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12700" cap="flat">
            <a:solidFill>
              <a:srgbClr val="BFBFBF"/>
            </a:solidFill>
            <a:prstDash val="solid"/>
            <a:round/>
          </a:ln>
        </c:spPr>
        <c:txPr>
          <a:bodyPr rot="0"/>
          <a:lstStyle/>
          <a:p>
            <a:pPr>
              <a:defRPr sz="900" b="0" i="0" u="none" strike="noStrike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2094734553"/>
        <c:crosses val="autoZero"/>
        <c:crossBetween val="between"/>
        <c:majorUnit val="3"/>
        <c:minorUnit val="1.5"/>
      </c:valAx>
      <c:valAx>
        <c:axId val="2094734553"/>
        <c:scaling>
          <c:orientation val="minMax"/>
        </c:scaling>
        <c:delete val="0"/>
        <c:axPos val="l"/>
        <c:majorGridlines>
          <c:spPr>
            <a:ln w="12700" cap="flat">
              <a:solidFill>
                <a:srgbClr val="D9D9D9"/>
              </a:solidFill>
              <a:prstDash val="solid"/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12700" cap="flat">
            <a:solidFill>
              <a:srgbClr val="BFBFBF"/>
            </a:solidFill>
            <a:prstDash val="solid"/>
            <a:round/>
          </a:ln>
        </c:spPr>
        <c:txPr>
          <a:bodyPr rot="0"/>
          <a:lstStyle/>
          <a:p>
            <a:pPr>
              <a:defRPr sz="900" b="0" i="0" u="none" strike="noStrike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2094734552"/>
        <c:crosses val="autoZero"/>
        <c:crossBetween val="between"/>
        <c:majorUnit val="3500"/>
        <c:minorUnit val="1750"/>
      </c:valAx>
      <c:spPr>
        <a:noFill/>
        <a:ln w="12700" cap="flat">
          <a:noFill/>
          <a:miter lim="400000"/>
        </a:ln>
        <a:effectLst/>
      </c:spPr>
    </c:plotArea>
    <c:plotVisOnly val="1"/>
    <c:dispBlanksAs val="gap"/>
    <c:showDLblsOverMax val="1"/>
  </c:chart>
  <c:spPr>
    <a:solidFill>
      <a:srgbClr val="FFFFFF"/>
    </a:solidFill>
    <a:ln w="12700" cap="flat">
      <a:solidFill>
        <a:srgbClr val="D9D9D9"/>
      </a:solidFill>
      <a:prstDash val="solid"/>
      <a:round/>
    </a:ln>
    <a:effectLst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/>
          <a:lstStyle/>
          <a:p>
            <a:pPr>
              <a:defRPr sz="1400" b="0" i="0" u="none" strike="noStrike">
                <a:solidFill>
                  <a:srgbClr val="595959"/>
                </a:solidFill>
                <a:latin typeface="Calibri"/>
              </a:defRPr>
            </a:pPr>
            <a:r>
              <a:rPr lang="en-CA" sz="1400" b="0" i="0" u="none" strike="noStrike">
                <a:solidFill>
                  <a:srgbClr val="595959"/>
                </a:solidFill>
                <a:latin typeface="Calibri"/>
              </a:rPr>
              <a:t>Dissolved Material vs Detected Virion #</a:t>
            </a:r>
          </a:p>
        </c:rich>
      </c:tx>
      <c:layout>
        <c:manualLayout>
          <c:xMode val="edge"/>
          <c:yMode val="edge"/>
          <c:x val="0.23170499999999999"/>
          <c:y val="0"/>
          <c:w val="0.53659000000000001"/>
          <c:h val="0.129277"/>
        </c:manualLayout>
      </c:layout>
      <c:overlay val="1"/>
      <c:spPr>
        <a:noFill/>
        <a:effectLst/>
      </c:spPr>
    </c:title>
    <c:autoTitleDeleted val="0"/>
    <c:plotArea>
      <c:layout>
        <c:manualLayout>
          <c:layoutTarget val="inner"/>
          <c:xMode val="edge"/>
          <c:yMode val="edge"/>
          <c:x val="0.122073"/>
          <c:y val="0.129277"/>
          <c:w val="0.86026899999999995"/>
          <c:h val="0.78899799999999998"/>
        </c:manualLayout>
      </c:layout>
      <c:scatterChart>
        <c:scatterStyle val="lineMarker"/>
        <c:varyColors val="0"/>
        <c:ser>
          <c:idx val="0"/>
          <c:order val="0"/>
          <c:tx>
            <c:v>CBOD5 mg/L</c:v>
          </c:tx>
          <c:spPr>
            <a:ln w="12700" cap="flat">
              <a:noFill/>
              <a:miter lim="400000"/>
            </a:ln>
            <a:effectLst/>
          </c:spPr>
          <c:marker>
            <c:symbol val="circle"/>
            <c:size val="4"/>
            <c:spPr>
              <a:solidFill>
                <a:schemeClr val="accent1"/>
              </a:solidFill>
              <a:ln w="9525" cap="flat">
                <a:solidFill>
                  <a:schemeClr val="accent1"/>
                </a:solidFill>
                <a:prstDash val="solid"/>
                <a:miter lim="800000"/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  <a:miter lim="800000"/>
              </a:ln>
              <a:effectLst>
                <a:outerShdw blurRad="12700" dist="25400" dir="7320000" algn="tl">
                  <a:srgbClr val="000000">
                    <a:alpha val="25000"/>
                  </a:srgbClr>
                </a:outerShdw>
              </a:effectLst>
            </c:spPr>
            <c:trendlineType val="linear"/>
            <c:dispRSqr val="0"/>
            <c:dispEq val="0"/>
          </c:trendline>
          <c:xVal>
            <c:numRef>
              <c:f>'Samples_Inflow Table S4'!$G$3:$G$55</c:f>
              <c:numCache>
                <c:formatCode>General</c:formatCode>
                <c:ptCount val="53"/>
                <c:pt idx="0">
                  <c:v>176</c:v>
                </c:pt>
                <c:pt idx="1">
                  <c:v>131</c:v>
                </c:pt>
                <c:pt idx="2">
                  <c:v>108</c:v>
                </c:pt>
                <c:pt idx="3">
                  <c:v>105</c:v>
                </c:pt>
                <c:pt idx="4">
                  <c:v>111</c:v>
                </c:pt>
                <c:pt idx="5">
                  <c:v>124</c:v>
                </c:pt>
                <c:pt idx="6">
                  <c:v>108</c:v>
                </c:pt>
                <c:pt idx="7">
                  <c:v>125</c:v>
                </c:pt>
                <c:pt idx="8">
                  <c:v>133</c:v>
                </c:pt>
                <c:pt idx="9">
                  <c:v>123</c:v>
                </c:pt>
                <c:pt idx="10">
                  <c:v>128</c:v>
                </c:pt>
                <c:pt idx="11">
                  <c:v>118</c:v>
                </c:pt>
                <c:pt idx="12">
                  <c:v>139</c:v>
                </c:pt>
                <c:pt idx="13">
                  <c:v>234</c:v>
                </c:pt>
                <c:pt idx="14">
                  <c:v>134</c:v>
                </c:pt>
                <c:pt idx="15">
                  <c:v>160</c:v>
                </c:pt>
                <c:pt idx="16">
                  <c:v>132</c:v>
                </c:pt>
                <c:pt idx="17">
                  <c:v>105</c:v>
                </c:pt>
                <c:pt idx="18">
                  <c:v>100</c:v>
                </c:pt>
                <c:pt idx="19">
                  <c:v>115</c:v>
                </c:pt>
                <c:pt idx="20">
                  <c:v>119</c:v>
                </c:pt>
                <c:pt idx="21">
                  <c:v>132</c:v>
                </c:pt>
                <c:pt idx="22">
                  <c:v>131</c:v>
                </c:pt>
                <c:pt idx="23">
                  <c:v>132</c:v>
                </c:pt>
                <c:pt idx="24">
                  <c:v>136</c:v>
                </c:pt>
                <c:pt idx="25">
                  <c:v>99</c:v>
                </c:pt>
                <c:pt idx="26">
                  <c:v>70</c:v>
                </c:pt>
                <c:pt idx="27">
                  <c:v>111</c:v>
                </c:pt>
                <c:pt idx="28">
                  <c:v>132</c:v>
                </c:pt>
                <c:pt idx="29">
                  <c:v>121</c:v>
                </c:pt>
                <c:pt idx="30">
                  <c:v>113</c:v>
                </c:pt>
                <c:pt idx="31">
                  <c:v>120</c:v>
                </c:pt>
                <c:pt idx="32">
                  <c:v>117</c:v>
                </c:pt>
                <c:pt idx="33">
                  <c:v>104</c:v>
                </c:pt>
                <c:pt idx="34">
                  <c:v>93</c:v>
                </c:pt>
                <c:pt idx="35">
                  <c:v>115</c:v>
                </c:pt>
                <c:pt idx="36">
                  <c:v>122</c:v>
                </c:pt>
                <c:pt idx="37">
                  <c:v>115</c:v>
                </c:pt>
                <c:pt idx="38">
                  <c:v>146</c:v>
                </c:pt>
                <c:pt idx="39">
                  <c:v>131</c:v>
                </c:pt>
                <c:pt idx="40">
                  <c:v>131</c:v>
                </c:pt>
                <c:pt idx="41">
                  <c:v>129</c:v>
                </c:pt>
                <c:pt idx="42">
                  <c:v>110</c:v>
                </c:pt>
                <c:pt idx="43">
                  <c:v>151</c:v>
                </c:pt>
                <c:pt idx="44">
                  <c:v>115</c:v>
                </c:pt>
                <c:pt idx="45">
                  <c:v>114</c:v>
                </c:pt>
                <c:pt idx="46">
                  <c:v>107</c:v>
                </c:pt>
                <c:pt idx="47">
                  <c:v>94</c:v>
                </c:pt>
                <c:pt idx="48">
                  <c:v>138</c:v>
                </c:pt>
                <c:pt idx="49">
                  <c:v>115</c:v>
                </c:pt>
                <c:pt idx="50">
                  <c:v>113</c:v>
                </c:pt>
                <c:pt idx="51">
                  <c:v>127</c:v>
                </c:pt>
                <c:pt idx="52">
                  <c:v>152</c:v>
                </c:pt>
              </c:numCache>
            </c:numRef>
          </c:xVal>
          <c:yVal>
            <c:numRef>
              <c:f>'Samples_Inflow Table S4'!$J$3:$J$55</c:f>
              <c:numCache>
                <c:formatCode>General</c:formatCode>
                <c:ptCount val="53"/>
                <c:pt idx="0">
                  <c:v>182.24166666666699</c:v>
                </c:pt>
                <c:pt idx="1">
                  <c:v>522.66666666666697</c:v>
                </c:pt>
                <c:pt idx="2">
                  <c:v>1613.25833333333</c:v>
                </c:pt>
                <c:pt idx="3">
                  <c:v>482.941666666667</c:v>
                </c:pt>
                <c:pt idx="4">
                  <c:v>320.83333333333297</c:v>
                </c:pt>
                <c:pt idx="5">
                  <c:v>905.5</c:v>
                </c:pt>
                <c:pt idx="6">
                  <c:v>317.46333333333303</c:v>
                </c:pt>
                <c:pt idx="7">
                  <c:v>366.41166666666697</c:v>
                </c:pt>
                <c:pt idx="8">
                  <c:v>39.630000000000003</c:v>
                </c:pt>
                <c:pt idx="9">
                  <c:v>80.105000000000004</c:v>
                </c:pt>
                <c:pt idx="10">
                  <c:v>80.81</c:v>
                </c:pt>
                <c:pt idx="11">
                  <c:v>147.61666666666699</c:v>
                </c:pt>
                <c:pt idx="12">
                  <c:v>125</c:v>
                </c:pt>
                <c:pt idx="13">
                  <c:v>59.21</c:v>
                </c:pt>
                <c:pt idx="14">
                  <c:v>48.78</c:v>
                </c:pt>
                <c:pt idx="17">
                  <c:v>23.305</c:v>
                </c:pt>
                <c:pt idx="18">
                  <c:v>270.183333333333</c:v>
                </c:pt>
                <c:pt idx="19">
                  <c:v>93.21</c:v>
                </c:pt>
                <c:pt idx="21">
                  <c:v>46.4033333333333</c:v>
                </c:pt>
                <c:pt idx="22">
                  <c:v>58.09</c:v>
                </c:pt>
                <c:pt idx="23">
                  <c:v>32.380000000000003</c:v>
                </c:pt>
                <c:pt idx="25">
                  <c:v>347.79333333333301</c:v>
                </c:pt>
                <c:pt idx="26">
                  <c:v>57.45</c:v>
                </c:pt>
                <c:pt idx="27">
                  <c:v>2765.46333333333</c:v>
                </c:pt>
                <c:pt idx="29">
                  <c:v>338.85</c:v>
                </c:pt>
                <c:pt idx="30">
                  <c:v>216.45</c:v>
                </c:pt>
                <c:pt idx="31">
                  <c:v>190.99666666666701</c:v>
                </c:pt>
                <c:pt idx="32">
                  <c:v>438.80500000000001</c:v>
                </c:pt>
                <c:pt idx="33">
                  <c:v>90.03</c:v>
                </c:pt>
                <c:pt idx="34">
                  <c:v>485.22</c:v>
                </c:pt>
                <c:pt idx="35">
                  <c:v>154.77000000000001</c:v>
                </c:pt>
                <c:pt idx="36">
                  <c:v>93.245000000000005</c:v>
                </c:pt>
                <c:pt idx="37">
                  <c:v>148.256666666667</c:v>
                </c:pt>
                <c:pt idx="38">
                  <c:v>170.31</c:v>
                </c:pt>
                <c:pt idx="39">
                  <c:v>206.31833333333299</c:v>
                </c:pt>
                <c:pt idx="40">
                  <c:v>132.20500000000001</c:v>
                </c:pt>
                <c:pt idx="41">
                  <c:v>218.183333333333</c:v>
                </c:pt>
                <c:pt idx="42">
                  <c:v>12012.2816666667</c:v>
                </c:pt>
                <c:pt idx="43">
                  <c:v>2663.6833333333302</c:v>
                </c:pt>
                <c:pt idx="44">
                  <c:v>1667.3916666666701</c:v>
                </c:pt>
                <c:pt idx="45">
                  <c:v>1692.0066666666701</c:v>
                </c:pt>
                <c:pt idx="46">
                  <c:v>1292.82</c:v>
                </c:pt>
                <c:pt idx="47">
                  <c:v>127.17</c:v>
                </c:pt>
                <c:pt idx="48">
                  <c:v>791.84500000000003</c:v>
                </c:pt>
                <c:pt idx="49">
                  <c:v>1688.7833333333299</c:v>
                </c:pt>
                <c:pt idx="50">
                  <c:v>659.30333333333294</c:v>
                </c:pt>
                <c:pt idx="51">
                  <c:v>499.81</c:v>
                </c:pt>
                <c:pt idx="52">
                  <c:v>2573.4383333333299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764-114D-9AFF-701ECF7F802C}"/>
            </c:ext>
          </c:extLst>
        </c:ser>
        <c:ser>
          <c:idx val="1"/>
          <c:order val="1"/>
          <c:tx>
            <c:v>Susp Solids mg/L</c:v>
          </c:tx>
          <c:spPr>
            <a:ln w="12700" cap="flat">
              <a:noFill/>
              <a:miter lim="400000"/>
            </a:ln>
            <a:effectLst/>
          </c:spPr>
          <c:marker>
            <c:symbol val="circle"/>
            <c:size val="4"/>
            <c:spPr>
              <a:solidFill>
                <a:schemeClr val="accent2"/>
              </a:solidFill>
              <a:ln w="9525" cap="flat">
                <a:solidFill>
                  <a:schemeClr val="accent2"/>
                </a:solidFill>
                <a:prstDash val="solid"/>
                <a:miter lim="800000"/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  <a:miter lim="800000"/>
              </a:ln>
              <a:effectLst>
                <a:outerShdw blurRad="12700" dist="25400" dir="7320000" algn="tl">
                  <a:srgbClr val="000000">
                    <a:alpha val="25000"/>
                  </a:srgbClr>
                </a:outerShdw>
              </a:effectLst>
            </c:spPr>
            <c:trendlineType val="linear"/>
            <c:dispRSqr val="0"/>
            <c:dispEq val="0"/>
          </c:trendline>
          <c:xVal>
            <c:numRef>
              <c:f>'Samples_Inflow Table S4'!$H$3:$H$55</c:f>
              <c:numCache>
                <c:formatCode>General</c:formatCode>
                <c:ptCount val="53"/>
                <c:pt idx="0">
                  <c:v>154</c:v>
                </c:pt>
                <c:pt idx="1">
                  <c:v>108</c:v>
                </c:pt>
                <c:pt idx="2">
                  <c:v>143</c:v>
                </c:pt>
                <c:pt idx="3">
                  <c:v>90</c:v>
                </c:pt>
                <c:pt idx="4">
                  <c:v>124</c:v>
                </c:pt>
                <c:pt idx="5">
                  <c:v>112</c:v>
                </c:pt>
                <c:pt idx="6">
                  <c:v>142</c:v>
                </c:pt>
                <c:pt idx="7">
                  <c:v>102</c:v>
                </c:pt>
                <c:pt idx="8">
                  <c:v>122</c:v>
                </c:pt>
                <c:pt idx="9">
                  <c:v>255</c:v>
                </c:pt>
                <c:pt idx="10">
                  <c:v>188</c:v>
                </c:pt>
                <c:pt idx="11">
                  <c:v>130</c:v>
                </c:pt>
                <c:pt idx="12">
                  <c:v>124</c:v>
                </c:pt>
                <c:pt idx="13">
                  <c:v>528</c:v>
                </c:pt>
                <c:pt idx="14">
                  <c:v>212</c:v>
                </c:pt>
                <c:pt idx="15">
                  <c:v>192</c:v>
                </c:pt>
                <c:pt idx="16">
                  <c:v>134</c:v>
                </c:pt>
                <c:pt idx="17">
                  <c:v>118</c:v>
                </c:pt>
                <c:pt idx="18">
                  <c:v>119</c:v>
                </c:pt>
                <c:pt idx="19">
                  <c:v>125</c:v>
                </c:pt>
                <c:pt idx="20">
                  <c:v>150</c:v>
                </c:pt>
                <c:pt idx="21">
                  <c:v>118</c:v>
                </c:pt>
                <c:pt idx="22">
                  <c:v>109</c:v>
                </c:pt>
                <c:pt idx="23">
                  <c:v>92</c:v>
                </c:pt>
                <c:pt idx="24">
                  <c:v>142</c:v>
                </c:pt>
                <c:pt idx="25">
                  <c:v>80</c:v>
                </c:pt>
                <c:pt idx="26">
                  <c:v>78</c:v>
                </c:pt>
                <c:pt idx="27">
                  <c:v>99</c:v>
                </c:pt>
                <c:pt idx="28">
                  <c:v>102</c:v>
                </c:pt>
                <c:pt idx="29">
                  <c:v>152</c:v>
                </c:pt>
                <c:pt idx="30">
                  <c:v>99</c:v>
                </c:pt>
                <c:pt idx="31">
                  <c:v>132</c:v>
                </c:pt>
                <c:pt idx="32">
                  <c:v>90</c:v>
                </c:pt>
                <c:pt idx="33">
                  <c:v>82</c:v>
                </c:pt>
                <c:pt idx="34">
                  <c:v>108</c:v>
                </c:pt>
                <c:pt idx="35">
                  <c:v>141</c:v>
                </c:pt>
                <c:pt idx="36">
                  <c:v>113</c:v>
                </c:pt>
                <c:pt idx="37">
                  <c:v>99</c:v>
                </c:pt>
                <c:pt idx="38">
                  <c:v>110</c:v>
                </c:pt>
                <c:pt idx="39">
                  <c:v>105</c:v>
                </c:pt>
                <c:pt idx="40">
                  <c:v>150</c:v>
                </c:pt>
                <c:pt idx="41">
                  <c:v>156</c:v>
                </c:pt>
                <c:pt idx="42">
                  <c:v>121</c:v>
                </c:pt>
                <c:pt idx="43">
                  <c:v>128</c:v>
                </c:pt>
                <c:pt idx="44">
                  <c:v>94</c:v>
                </c:pt>
                <c:pt idx="45">
                  <c:v>97</c:v>
                </c:pt>
                <c:pt idx="46">
                  <c:v>152</c:v>
                </c:pt>
                <c:pt idx="47">
                  <c:v>98</c:v>
                </c:pt>
                <c:pt idx="48">
                  <c:v>130</c:v>
                </c:pt>
                <c:pt idx="49">
                  <c:v>203</c:v>
                </c:pt>
                <c:pt idx="50">
                  <c:v>150</c:v>
                </c:pt>
                <c:pt idx="51">
                  <c:v>112</c:v>
                </c:pt>
                <c:pt idx="52">
                  <c:v>109</c:v>
                </c:pt>
              </c:numCache>
            </c:numRef>
          </c:xVal>
          <c:yVal>
            <c:numRef>
              <c:f>'Samples_Inflow Table S4'!$J$3:$J$55</c:f>
              <c:numCache>
                <c:formatCode>General</c:formatCode>
                <c:ptCount val="53"/>
                <c:pt idx="0">
                  <c:v>182.24166666666699</c:v>
                </c:pt>
                <c:pt idx="1">
                  <c:v>522.66666666666697</c:v>
                </c:pt>
                <c:pt idx="2">
                  <c:v>1613.25833333333</c:v>
                </c:pt>
                <c:pt idx="3">
                  <c:v>482.941666666667</c:v>
                </c:pt>
                <c:pt idx="4">
                  <c:v>320.83333333333297</c:v>
                </c:pt>
                <c:pt idx="5">
                  <c:v>905.5</c:v>
                </c:pt>
                <c:pt idx="6">
                  <c:v>317.46333333333303</c:v>
                </c:pt>
                <c:pt idx="7">
                  <c:v>366.41166666666697</c:v>
                </c:pt>
                <c:pt idx="8">
                  <c:v>39.630000000000003</c:v>
                </c:pt>
                <c:pt idx="9">
                  <c:v>80.105000000000004</c:v>
                </c:pt>
                <c:pt idx="10">
                  <c:v>80.81</c:v>
                </c:pt>
                <c:pt idx="11">
                  <c:v>147.61666666666699</c:v>
                </c:pt>
                <c:pt idx="12">
                  <c:v>125</c:v>
                </c:pt>
                <c:pt idx="13">
                  <c:v>59.21</c:v>
                </c:pt>
                <c:pt idx="14">
                  <c:v>48.78</c:v>
                </c:pt>
                <c:pt idx="17">
                  <c:v>23.305</c:v>
                </c:pt>
                <c:pt idx="18">
                  <c:v>270.183333333333</c:v>
                </c:pt>
                <c:pt idx="19">
                  <c:v>93.21</c:v>
                </c:pt>
                <c:pt idx="21">
                  <c:v>46.4033333333333</c:v>
                </c:pt>
                <c:pt idx="22">
                  <c:v>58.09</c:v>
                </c:pt>
                <c:pt idx="23">
                  <c:v>32.380000000000003</c:v>
                </c:pt>
                <c:pt idx="25">
                  <c:v>347.79333333333301</c:v>
                </c:pt>
                <c:pt idx="26">
                  <c:v>57.45</c:v>
                </c:pt>
                <c:pt idx="27">
                  <c:v>2765.46333333333</c:v>
                </c:pt>
                <c:pt idx="29">
                  <c:v>338.85</c:v>
                </c:pt>
                <c:pt idx="30">
                  <c:v>216.45</c:v>
                </c:pt>
                <c:pt idx="31">
                  <c:v>190.99666666666701</c:v>
                </c:pt>
                <c:pt idx="32">
                  <c:v>438.80500000000001</c:v>
                </c:pt>
                <c:pt idx="33">
                  <c:v>90.03</c:v>
                </c:pt>
                <c:pt idx="34">
                  <c:v>485.22</c:v>
                </c:pt>
                <c:pt idx="35">
                  <c:v>154.77000000000001</c:v>
                </c:pt>
                <c:pt idx="36">
                  <c:v>93.245000000000005</c:v>
                </c:pt>
                <c:pt idx="37">
                  <c:v>148.256666666667</c:v>
                </c:pt>
                <c:pt idx="38">
                  <c:v>170.31</c:v>
                </c:pt>
                <c:pt idx="39">
                  <c:v>206.31833333333299</c:v>
                </c:pt>
                <c:pt idx="40">
                  <c:v>132.20500000000001</c:v>
                </c:pt>
                <c:pt idx="41">
                  <c:v>218.183333333333</c:v>
                </c:pt>
                <c:pt idx="42">
                  <c:v>12012.2816666667</c:v>
                </c:pt>
                <c:pt idx="43">
                  <c:v>2663.6833333333302</c:v>
                </c:pt>
                <c:pt idx="44">
                  <c:v>1667.3916666666701</c:v>
                </c:pt>
                <c:pt idx="45">
                  <c:v>1692.0066666666701</c:v>
                </c:pt>
                <c:pt idx="46">
                  <c:v>1292.82</c:v>
                </c:pt>
                <c:pt idx="47">
                  <c:v>127.17</c:v>
                </c:pt>
                <c:pt idx="48">
                  <c:v>791.84500000000003</c:v>
                </c:pt>
                <c:pt idx="49">
                  <c:v>1688.7833333333299</c:v>
                </c:pt>
                <c:pt idx="50">
                  <c:v>659.30333333333294</c:v>
                </c:pt>
                <c:pt idx="51">
                  <c:v>499.81</c:v>
                </c:pt>
                <c:pt idx="52">
                  <c:v>2573.4383333333299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7764-114D-9AFF-701ECF7F8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4734552"/>
        <c:axId val="2094734553"/>
      </c:scatterChart>
      <c:valAx>
        <c:axId val="2094734552"/>
        <c:scaling>
          <c:orientation val="minMax"/>
        </c:scaling>
        <c:delete val="0"/>
        <c:axPos val="b"/>
        <c:majorGridlines>
          <c:spPr>
            <a:ln w="12700" cap="flat">
              <a:solidFill>
                <a:srgbClr val="D9D9D9"/>
              </a:solidFill>
              <a:prstDash val="solid"/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12700" cap="flat">
            <a:solidFill>
              <a:srgbClr val="BFBFBF"/>
            </a:solidFill>
            <a:prstDash val="solid"/>
            <a:round/>
          </a:ln>
        </c:spPr>
        <c:txPr>
          <a:bodyPr rot="0"/>
          <a:lstStyle/>
          <a:p>
            <a:pPr>
              <a:defRPr sz="900" b="0" i="0" u="none" strike="noStrike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2094734553"/>
        <c:crosses val="autoZero"/>
        <c:crossBetween val="between"/>
        <c:majorUnit val="150"/>
        <c:minorUnit val="75"/>
      </c:valAx>
      <c:valAx>
        <c:axId val="2094734553"/>
        <c:scaling>
          <c:orientation val="minMax"/>
        </c:scaling>
        <c:delete val="0"/>
        <c:axPos val="l"/>
        <c:majorGridlines>
          <c:spPr>
            <a:ln w="12700" cap="flat">
              <a:solidFill>
                <a:srgbClr val="D9D9D9"/>
              </a:solidFill>
              <a:prstDash val="solid"/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12700" cap="flat">
            <a:solidFill>
              <a:srgbClr val="BFBFBF"/>
            </a:solidFill>
            <a:prstDash val="solid"/>
            <a:round/>
          </a:ln>
        </c:spPr>
        <c:txPr>
          <a:bodyPr rot="0"/>
          <a:lstStyle/>
          <a:p>
            <a:pPr>
              <a:defRPr sz="900" b="0" i="0" u="none" strike="noStrike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2094734552"/>
        <c:crosses val="autoZero"/>
        <c:crossBetween val="between"/>
        <c:majorUnit val="3500"/>
        <c:minorUnit val="1750"/>
      </c:valAx>
      <c:spPr>
        <a:noFill/>
        <a:ln w="12700" cap="flat">
          <a:noFill/>
          <a:miter lim="400000"/>
        </a:ln>
        <a:effectLst/>
      </c:spPr>
    </c:plotArea>
    <c:plotVisOnly val="1"/>
    <c:dispBlanksAs val="gap"/>
    <c:showDLblsOverMax val="1"/>
  </c:chart>
  <c:spPr>
    <a:solidFill>
      <a:srgbClr val="FFFFFF"/>
    </a:solidFill>
    <a:ln w="12700" cap="flat">
      <a:solidFill>
        <a:srgbClr val="D9D9D9"/>
      </a:solidFill>
      <a:prstDash val="solid"/>
      <a:round/>
    </a:ln>
    <a:effectLst/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2</xdr:row>
      <xdr:rowOff>0</xdr:rowOff>
    </xdr:from>
    <xdr:to>
      <xdr:col>17</xdr:col>
      <xdr:colOff>636183</xdr:colOff>
      <xdr:row>13</xdr:row>
      <xdr:rowOff>131993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B0C667-B27A-864E-91B4-EEBD4AD27C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15</xdr:row>
      <xdr:rowOff>0</xdr:rowOff>
    </xdr:from>
    <xdr:to>
      <xdr:col>17</xdr:col>
      <xdr:colOff>518094</xdr:colOff>
      <xdr:row>28</xdr:row>
      <xdr:rowOff>10014</xdr:rowOff>
    </xdr:to>
    <xdr:graphicFrame macro="">
      <xdr:nvGraphicFramePr>
        <xdr:cNvPr id="5" name="Chart 9">
          <a:extLst>
            <a:ext uri="{FF2B5EF4-FFF2-40B4-BE49-F238E27FC236}">
              <a16:creationId xmlns:a16="http://schemas.microsoft.com/office/drawing/2014/main" id="{C2221AA8-5FBB-7D40-8E80-82C2AE7E44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 Theme">
    <a:dk1>
      <a:srgbClr val="000000"/>
    </a:dk1>
    <a:lt1>
      <a:srgbClr val="FFFFFF"/>
    </a:lt1>
    <a:dk2>
      <a:srgbClr val="A7A7A7"/>
    </a:dk2>
    <a:lt2>
      <a:srgbClr val="535353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000FF"/>
    </a:hlink>
    <a:folHlink>
      <a:srgbClr val="FF00FF"/>
    </a:folHlink>
  </a:clrScheme>
  <a:fontScheme name="Office Theme">
    <a:majorFont>
      <a:latin typeface="Helvetica Neue"/>
      <a:ea typeface="Helvetica Neue"/>
      <a:cs typeface="Helvetica Neue"/>
    </a:majorFont>
    <a:minorFont>
      <a:latin typeface="Helvetica Neue"/>
      <a:ea typeface="Helvetica Neue"/>
      <a:cs typeface="Helvetica Neue"/>
    </a:minorFont>
  </a:fontScheme>
  <a:fmtScheme name="Office Them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29999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4999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/>
      </a:effectStyle>
      <a:effectStyle>
        <a:effectLst/>
      </a:effectStyle>
      <a:effectStyle>
        <a:effectLst/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 Theme">
    <a:dk1>
      <a:srgbClr val="000000"/>
    </a:dk1>
    <a:lt1>
      <a:srgbClr val="FFFFFF"/>
    </a:lt1>
    <a:dk2>
      <a:srgbClr val="A7A7A7"/>
    </a:dk2>
    <a:lt2>
      <a:srgbClr val="535353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000FF"/>
    </a:hlink>
    <a:folHlink>
      <a:srgbClr val="FF00FF"/>
    </a:folHlink>
  </a:clrScheme>
  <a:fontScheme name="Office Theme">
    <a:majorFont>
      <a:latin typeface="Helvetica Neue"/>
      <a:ea typeface="Helvetica Neue"/>
      <a:cs typeface="Helvetica Neue"/>
    </a:majorFont>
    <a:minorFont>
      <a:latin typeface="Helvetica Neue"/>
      <a:ea typeface="Helvetica Neue"/>
      <a:cs typeface="Helvetica Neue"/>
    </a:minorFont>
  </a:fontScheme>
  <a:fmtScheme name="Office Them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29999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4999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/>
      </a:effectStyle>
      <a:effectStyle>
        <a:effectLst/>
      </a:effectStyle>
      <a:effectStyle>
        <a:effectLst/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tabSelected="1" workbookViewId="0">
      <selection activeCell="A31" sqref="A31"/>
    </sheetView>
  </sheetViews>
  <sheetFormatPr defaultColWidth="11.5546875" defaultRowHeight="15"/>
  <cols>
    <col min="1" max="1" width="145.88671875" customWidth="1"/>
  </cols>
  <sheetData>
    <row r="1" spans="1:1" ht="18">
      <c r="A1" s="53" t="s">
        <v>134</v>
      </c>
    </row>
    <row r="2" spans="1:1" ht="15.75">
      <c r="A2" s="54" t="s">
        <v>130</v>
      </c>
    </row>
    <row r="3" spans="1:1" ht="18">
      <c r="A3" s="55" t="s">
        <v>131</v>
      </c>
    </row>
    <row r="5" spans="1:1">
      <c r="A5" t="s">
        <v>211</v>
      </c>
    </row>
    <row r="6" spans="1:1">
      <c r="A6" t="s">
        <v>128</v>
      </c>
    </row>
    <row r="7" spans="1:1">
      <c r="A7" t="s">
        <v>132</v>
      </c>
    </row>
    <row r="8" spans="1:1">
      <c r="A8" t="s">
        <v>133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"/>
  <sheetViews>
    <sheetView workbookViewId="0">
      <selection activeCell="N23" sqref="N23"/>
    </sheetView>
  </sheetViews>
  <sheetFormatPr defaultColWidth="11.5546875" defaultRowHeight="15"/>
  <cols>
    <col min="1" max="1" width="13" bestFit="1" customWidth="1"/>
    <col min="3" max="3" width="11.33203125" bestFit="1" customWidth="1"/>
    <col min="6" max="8" width="11.88671875" bestFit="1" customWidth="1"/>
    <col min="12" max="12" width="18.44140625" customWidth="1"/>
    <col min="13" max="13" width="11.88671875" bestFit="1" customWidth="1"/>
    <col min="14" max="14" width="14.44140625" bestFit="1" customWidth="1"/>
    <col min="15" max="15" width="15" bestFit="1" customWidth="1"/>
  </cols>
  <sheetData>
    <row r="1" spans="1:17" ht="15.75">
      <c r="A1" s="71" t="s">
        <v>129</v>
      </c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7">
      <c r="A2" s="8"/>
      <c r="F2" s="72" t="s">
        <v>63</v>
      </c>
      <c r="G2" s="72"/>
      <c r="H2" s="72"/>
      <c r="L2" s="66"/>
      <c r="M2" s="66"/>
    </row>
    <row r="3" spans="1:17" ht="15.75">
      <c r="A3" s="14" t="s">
        <v>53</v>
      </c>
      <c r="B3" s="14" t="s">
        <v>68</v>
      </c>
      <c r="C3" s="14" t="s">
        <v>54</v>
      </c>
      <c r="D3" s="14" t="s">
        <v>55</v>
      </c>
      <c r="E3" s="14" t="s">
        <v>56</v>
      </c>
      <c r="F3" s="26" t="s">
        <v>57</v>
      </c>
      <c r="G3" s="26" t="s">
        <v>58</v>
      </c>
      <c r="H3" s="26" t="s">
        <v>59</v>
      </c>
      <c r="I3" s="14" t="s">
        <v>60</v>
      </c>
      <c r="J3" s="14" t="s">
        <v>61</v>
      </c>
      <c r="K3" s="14" t="s">
        <v>62</v>
      </c>
      <c r="L3" s="65" t="s">
        <v>210</v>
      </c>
      <c r="M3" s="26" t="s">
        <v>196</v>
      </c>
      <c r="N3" s="27" t="s">
        <v>197</v>
      </c>
    </row>
    <row r="4" spans="1:17" ht="15.75">
      <c r="A4" t="s">
        <v>0</v>
      </c>
      <c r="B4" s="5" t="s">
        <v>72</v>
      </c>
      <c r="C4" s="1">
        <v>96.9</v>
      </c>
      <c r="D4" s="1">
        <v>251.75</v>
      </c>
      <c r="E4" s="1">
        <v>174.8</v>
      </c>
      <c r="F4" s="2"/>
      <c r="G4" s="2"/>
      <c r="H4" s="2"/>
      <c r="I4" s="1">
        <v>332.5</v>
      </c>
      <c r="J4" s="1">
        <v>0</v>
      </c>
      <c r="K4" s="1">
        <v>47.5</v>
      </c>
      <c r="M4" s="1">
        <v>-1</v>
      </c>
      <c r="N4" s="1">
        <v>0.81537060157255359</v>
      </c>
      <c r="O4" s="29" t="s">
        <v>198</v>
      </c>
      <c r="P4" s="30"/>
      <c r="Q4" s="58" t="s">
        <v>199</v>
      </c>
    </row>
    <row r="5" spans="1:17">
      <c r="A5" t="s">
        <v>1</v>
      </c>
      <c r="B5" s="5" t="s">
        <v>72</v>
      </c>
      <c r="C5" s="1">
        <v>441</v>
      </c>
      <c r="D5" s="1">
        <v>306</v>
      </c>
      <c r="E5" s="1">
        <v>189</v>
      </c>
      <c r="F5" s="2"/>
      <c r="G5" s="2"/>
      <c r="H5" s="2"/>
      <c r="I5" s="1">
        <v>950</v>
      </c>
      <c r="J5" s="1">
        <v>600</v>
      </c>
      <c r="K5" s="1">
        <v>650</v>
      </c>
      <c r="M5" s="1">
        <v>0.81686723595587396</v>
      </c>
      <c r="N5" s="1">
        <v>2.3089989659868436E-2</v>
      </c>
      <c r="O5" s="56"/>
      <c r="P5" s="57"/>
      <c r="Q5" s="33"/>
    </row>
    <row r="6" spans="1:17" ht="15.75">
      <c r="A6" t="s">
        <v>2</v>
      </c>
      <c r="B6" s="5" t="s">
        <v>72</v>
      </c>
      <c r="C6" s="1">
        <v>1654.85</v>
      </c>
      <c r="D6" s="1">
        <v>1470.85</v>
      </c>
      <c r="E6" s="1">
        <v>2068.85</v>
      </c>
      <c r="F6" s="2"/>
      <c r="G6" s="2"/>
      <c r="H6" s="2"/>
      <c r="I6" s="1">
        <v>1380</v>
      </c>
      <c r="J6" s="1">
        <v>1092.5</v>
      </c>
      <c r="K6" s="1">
        <v>2012.5</v>
      </c>
      <c r="M6" s="1">
        <v>0.99998597229528197</v>
      </c>
      <c r="N6" s="1">
        <v>0.13028603258844862</v>
      </c>
      <c r="O6" s="59" t="s">
        <v>200</v>
      </c>
      <c r="P6" s="61">
        <v>0.96089089804650996</v>
      </c>
      <c r="Q6" s="63"/>
    </row>
    <row r="7" spans="1:17" ht="15.75">
      <c r="A7" t="s">
        <v>3</v>
      </c>
      <c r="B7" s="5" t="s">
        <v>72</v>
      </c>
      <c r="C7" s="1">
        <v>597.54999999999995</v>
      </c>
      <c r="D7" s="1">
        <v>321.3</v>
      </c>
      <c r="E7" s="1">
        <v>321.3</v>
      </c>
      <c r="F7" s="2"/>
      <c r="G7" s="2"/>
      <c r="H7" s="2"/>
      <c r="I7" s="1">
        <v>552.5</v>
      </c>
      <c r="J7" s="1">
        <v>552.5</v>
      </c>
      <c r="K7" s="1">
        <v>552.5</v>
      </c>
      <c r="M7" s="1"/>
      <c r="N7" s="1">
        <v>0.26994880565171142</v>
      </c>
      <c r="O7" s="59" t="s">
        <v>201</v>
      </c>
      <c r="P7" s="61">
        <v>0.985987390389783</v>
      </c>
      <c r="Q7" s="70">
        <v>0.98405249125860639</v>
      </c>
    </row>
    <row r="8" spans="1:17" ht="15.75">
      <c r="A8" t="s">
        <v>4</v>
      </c>
      <c r="B8" s="5" t="s">
        <v>72</v>
      </c>
      <c r="C8" s="1">
        <v>270</v>
      </c>
      <c r="D8" s="1">
        <v>405</v>
      </c>
      <c r="E8" s="1">
        <v>265</v>
      </c>
      <c r="F8" s="2"/>
      <c r="G8" s="2"/>
      <c r="H8" s="2"/>
      <c r="I8" s="1">
        <v>285</v>
      </c>
      <c r="J8" s="1">
        <v>425</v>
      </c>
      <c r="K8" s="1">
        <v>275</v>
      </c>
      <c r="M8" s="1">
        <v>0.99960315051516802</v>
      </c>
      <c r="N8" s="1">
        <v>3.5098718645985849E-2</v>
      </c>
      <c r="O8" s="59" t="s">
        <v>202</v>
      </c>
      <c r="P8" s="61">
        <v>0.98131968008897996</v>
      </c>
      <c r="Q8" s="70"/>
    </row>
    <row r="9" spans="1:17" ht="15.75">
      <c r="A9" t="s">
        <v>5</v>
      </c>
      <c r="B9" s="5" t="s">
        <v>72</v>
      </c>
      <c r="C9" s="1">
        <v>672</v>
      </c>
      <c r="D9" s="1">
        <v>890</v>
      </c>
      <c r="E9" s="1">
        <v>821</v>
      </c>
      <c r="F9" s="1">
        <v>716</v>
      </c>
      <c r="G9" s="1">
        <v>1302</v>
      </c>
      <c r="H9" s="1">
        <v>1693</v>
      </c>
      <c r="I9" s="1">
        <v>750</v>
      </c>
      <c r="J9" s="1">
        <v>850</v>
      </c>
      <c r="K9" s="1">
        <v>1450</v>
      </c>
      <c r="M9" s="1">
        <v>0.33465464575667297</v>
      </c>
      <c r="N9" s="1">
        <v>0.39363009945214211</v>
      </c>
      <c r="O9" s="34" t="s">
        <v>203</v>
      </c>
      <c r="P9" s="61">
        <v>0.98485040329705598</v>
      </c>
      <c r="Q9" s="70"/>
    </row>
    <row r="10" spans="1:17" ht="15.75">
      <c r="A10" t="s">
        <v>6</v>
      </c>
      <c r="B10" s="5" t="s">
        <v>73</v>
      </c>
      <c r="C10" s="1">
        <v>257.58</v>
      </c>
      <c r="D10" s="1">
        <v>345.24</v>
      </c>
      <c r="E10" s="1">
        <v>311.69</v>
      </c>
      <c r="F10" s="2"/>
      <c r="G10" s="2"/>
      <c r="H10" s="2"/>
      <c r="I10" s="1">
        <v>113.64</v>
      </c>
      <c r="J10" s="1">
        <v>335.5</v>
      </c>
      <c r="K10" s="1">
        <v>541.13</v>
      </c>
      <c r="M10" s="1">
        <v>0.62887804455455298</v>
      </c>
      <c r="N10" s="1">
        <v>0.83861439305241414</v>
      </c>
      <c r="O10" s="34" t="s">
        <v>204</v>
      </c>
      <c r="P10" s="61">
        <v>0.99183376778924204</v>
      </c>
      <c r="Q10" s="70">
        <v>0.8653455909299943</v>
      </c>
    </row>
    <row r="11" spans="1:17" ht="15.75">
      <c r="A11" t="s">
        <v>7</v>
      </c>
      <c r="B11" s="5" t="s">
        <v>73</v>
      </c>
      <c r="C11" s="1">
        <v>210.53</v>
      </c>
      <c r="D11" s="1">
        <v>281.8</v>
      </c>
      <c r="E11" s="1">
        <v>395.83</v>
      </c>
      <c r="F11" s="1">
        <v>530.70000000000005</v>
      </c>
      <c r="G11" s="1">
        <v>362.94</v>
      </c>
      <c r="H11" s="1">
        <v>290.57</v>
      </c>
      <c r="I11" s="1">
        <v>438.6</v>
      </c>
      <c r="J11" s="1">
        <v>548.25</v>
      </c>
      <c r="K11" s="1">
        <v>323.45999999999998</v>
      </c>
      <c r="M11" s="1">
        <v>-0.62110217145487101</v>
      </c>
      <c r="N11" s="1">
        <v>0.31941986779426612</v>
      </c>
      <c r="O11" s="34" t="s">
        <v>205</v>
      </c>
      <c r="P11" s="61">
        <v>0.818534997722694</v>
      </c>
      <c r="Q11" s="70"/>
    </row>
    <row r="12" spans="1:17" ht="15.75">
      <c r="A12" t="s">
        <v>8</v>
      </c>
      <c r="B12" s="5" t="s">
        <v>74</v>
      </c>
      <c r="C12" s="1">
        <v>13.33</v>
      </c>
      <c r="D12" s="1">
        <v>95.56</v>
      </c>
      <c r="E12" s="1">
        <v>10</v>
      </c>
      <c r="F12" s="2"/>
      <c r="G12" s="2"/>
      <c r="H12" s="2"/>
      <c r="I12" s="1">
        <v>0</v>
      </c>
      <c r="J12" s="1">
        <v>0</v>
      </c>
      <c r="K12" s="1">
        <v>0</v>
      </c>
      <c r="M12" s="1"/>
      <c r="N12" s="1"/>
      <c r="O12" s="34" t="s">
        <v>206</v>
      </c>
      <c r="P12" s="61">
        <v>0.78566800727804698</v>
      </c>
      <c r="Q12" s="70"/>
    </row>
    <row r="13" spans="1:17" ht="15.75">
      <c r="A13" t="s">
        <v>9</v>
      </c>
      <c r="B13" s="5" t="s">
        <v>74</v>
      </c>
      <c r="C13" s="1">
        <v>0</v>
      </c>
      <c r="D13" s="1">
        <v>106.45</v>
      </c>
      <c r="E13" s="1">
        <v>0</v>
      </c>
      <c r="F13" s="3">
        <v>0</v>
      </c>
      <c r="G13" s="3">
        <v>0</v>
      </c>
      <c r="H13" s="3">
        <v>0</v>
      </c>
      <c r="I13" s="1">
        <v>53.76</v>
      </c>
      <c r="J13" s="1">
        <v>0</v>
      </c>
      <c r="K13" s="1">
        <v>0</v>
      </c>
      <c r="M13" s="1"/>
      <c r="N13" s="1"/>
      <c r="O13" s="34"/>
      <c r="P13" s="61"/>
      <c r="Q13" s="63"/>
    </row>
    <row r="14" spans="1:17" ht="15.75">
      <c r="A14" t="s">
        <v>10</v>
      </c>
      <c r="B14" s="5" t="s">
        <v>74</v>
      </c>
      <c r="C14" s="1">
        <v>55.56</v>
      </c>
      <c r="D14" s="1">
        <v>0</v>
      </c>
      <c r="E14" s="1">
        <v>0</v>
      </c>
      <c r="F14" s="3">
        <v>0</v>
      </c>
      <c r="G14" s="3">
        <v>0</v>
      </c>
      <c r="H14" s="3">
        <v>0</v>
      </c>
      <c r="I14" s="1">
        <v>106.06</v>
      </c>
      <c r="J14" s="1">
        <v>0</v>
      </c>
      <c r="K14" s="1">
        <v>0</v>
      </c>
      <c r="M14" s="1"/>
      <c r="N14" s="1"/>
      <c r="O14" s="34" t="s">
        <v>207</v>
      </c>
      <c r="P14" s="61">
        <v>0.98590955190169904</v>
      </c>
      <c r="Q14" s="63"/>
    </row>
    <row r="15" spans="1:17" ht="15.75">
      <c r="A15" t="s">
        <v>11</v>
      </c>
      <c r="B15" s="5" t="s">
        <v>74</v>
      </c>
      <c r="C15" s="1">
        <v>177.55</v>
      </c>
      <c r="D15" s="1">
        <v>109.18</v>
      </c>
      <c r="E15" s="1">
        <v>297.95999999999998</v>
      </c>
      <c r="F15" s="2"/>
      <c r="G15" s="2"/>
      <c r="H15" s="2"/>
      <c r="I15" s="1">
        <v>107.14</v>
      </c>
      <c r="J15" s="1">
        <v>107.14</v>
      </c>
      <c r="K15" s="1">
        <v>86.73</v>
      </c>
      <c r="M15" s="1">
        <v>-0.93384956691273802</v>
      </c>
      <c r="N15" s="1">
        <v>0.26444437830278811</v>
      </c>
      <c r="O15" s="34" t="s">
        <v>208</v>
      </c>
      <c r="P15" s="61">
        <v>0.97975119919734299</v>
      </c>
      <c r="Q15" s="63"/>
    </row>
    <row r="16" spans="1:17" ht="15.75">
      <c r="A16" t="s">
        <v>12</v>
      </c>
      <c r="B16" s="5" t="s">
        <v>74</v>
      </c>
      <c r="C16" s="1">
        <v>0</v>
      </c>
      <c r="D16" s="1">
        <v>148.68</v>
      </c>
      <c r="E16" s="1">
        <v>140.79</v>
      </c>
      <c r="F16" s="1">
        <v>148.68</v>
      </c>
      <c r="G16" s="1">
        <v>0</v>
      </c>
      <c r="H16" s="1">
        <v>0</v>
      </c>
      <c r="I16" s="1">
        <v>72.37</v>
      </c>
      <c r="J16" s="1">
        <v>138.16</v>
      </c>
      <c r="K16" s="1">
        <v>0</v>
      </c>
      <c r="M16" s="1"/>
      <c r="N16" s="1"/>
      <c r="O16" s="60" t="s">
        <v>209</v>
      </c>
      <c r="P16" s="62">
        <v>0.96776625314445697</v>
      </c>
      <c r="Q16" s="64"/>
    </row>
    <row r="17" spans="1:17">
      <c r="A17" t="s">
        <v>13</v>
      </c>
      <c r="B17" s="5" t="s">
        <v>74</v>
      </c>
      <c r="C17" s="1">
        <v>0</v>
      </c>
      <c r="D17" s="1">
        <v>0</v>
      </c>
      <c r="E17" s="1">
        <v>0</v>
      </c>
      <c r="F17" s="2"/>
      <c r="G17" s="2"/>
      <c r="H17" s="2"/>
      <c r="I17" s="1">
        <v>59.21</v>
      </c>
      <c r="J17" s="1">
        <v>59.21</v>
      </c>
      <c r="K17" s="1">
        <v>0</v>
      </c>
      <c r="M17" s="1"/>
      <c r="N17" s="1"/>
      <c r="O17" s="1"/>
      <c r="P17" s="1"/>
      <c r="Q17" s="1"/>
    </row>
    <row r="18" spans="1:17">
      <c r="A18" t="s">
        <v>14</v>
      </c>
      <c r="B18" s="5" t="s">
        <v>74</v>
      </c>
      <c r="C18" s="1">
        <v>0</v>
      </c>
      <c r="D18" s="1">
        <v>0</v>
      </c>
      <c r="E18" s="1">
        <v>0</v>
      </c>
      <c r="F18" s="2"/>
      <c r="G18" s="2"/>
      <c r="H18" s="2"/>
      <c r="I18" s="1">
        <v>48.78</v>
      </c>
      <c r="J18" s="1">
        <v>0</v>
      </c>
      <c r="K18" s="1">
        <v>0</v>
      </c>
      <c r="M18" s="1"/>
      <c r="N18" s="1"/>
      <c r="O18" s="1"/>
      <c r="P18" s="1"/>
      <c r="Q18" s="1"/>
    </row>
    <row r="19" spans="1:17">
      <c r="A19" t="s">
        <v>15</v>
      </c>
      <c r="B19" s="5" t="s">
        <v>74</v>
      </c>
      <c r="C19" s="1">
        <v>0</v>
      </c>
      <c r="D19" s="1">
        <v>0</v>
      </c>
      <c r="E19" s="1">
        <v>0</v>
      </c>
      <c r="F19" s="3">
        <v>0</v>
      </c>
      <c r="G19" s="3">
        <v>0</v>
      </c>
      <c r="H19" s="3">
        <v>0</v>
      </c>
      <c r="I19" s="1">
        <v>0</v>
      </c>
      <c r="J19" s="1">
        <v>0</v>
      </c>
      <c r="K19" s="1">
        <v>0</v>
      </c>
      <c r="M19" s="1"/>
      <c r="N19" s="1"/>
      <c r="O19" s="1"/>
      <c r="P19" s="1"/>
      <c r="Q19" s="1"/>
    </row>
    <row r="20" spans="1:17">
      <c r="A20" t="s">
        <v>16</v>
      </c>
      <c r="B20" s="5" t="s">
        <v>74</v>
      </c>
      <c r="C20" s="1">
        <v>0</v>
      </c>
      <c r="D20" s="1">
        <v>0</v>
      </c>
      <c r="E20" s="1">
        <v>0</v>
      </c>
      <c r="F20" s="2"/>
      <c r="G20" s="2"/>
      <c r="H20" s="2"/>
      <c r="I20" s="1">
        <v>0</v>
      </c>
      <c r="J20" s="1">
        <v>0</v>
      </c>
      <c r="K20" s="1">
        <v>0</v>
      </c>
      <c r="M20" s="1"/>
      <c r="N20" s="1"/>
      <c r="O20" s="1"/>
      <c r="P20" s="1"/>
      <c r="Q20" s="1"/>
    </row>
    <row r="21" spans="1:17">
      <c r="A21" t="s">
        <v>17</v>
      </c>
      <c r="B21" s="5" t="s">
        <v>74</v>
      </c>
      <c r="C21" s="1">
        <v>0</v>
      </c>
      <c r="D21" s="1">
        <v>0</v>
      </c>
      <c r="E21" s="1">
        <v>0</v>
      </c>
      <c r="F21" s="2"/>
      <c r="G21" s="2"/>
      <c r="H21" s="2"/>
      <c r="I21" s="1">
        <v>19.07</v>
      </c>
      <c r="J21" s="1">
        <v>0</v>
      </c>
      <c r="K21" s="1">
        <v>27.54</v>
      </c>
      <c r="M21" s="1"/>
      <c r="N21" s="1"/>
      <c r="O21" s="1"/>
      <c r="P21" s="1"/>
      <c r="Q21" s="1"/>
    </row>
    <row r="22" spans="1:17">
      <c r="A22" t="s">
        <v>18</v>
      </c>
      <c r="B22" s="5" t="s">
        <v>74</v>
      </c>
      <c r="C22" s="1">
        <v>0</v>
      </c>
      <c r="D22" s="1">
        <v>0</v>
      </c>
      <c r="E22" s="1">
        <v>0</v>
      </c>
      <c r="F22" s="2"/>
      <c r="G22" s="2"/>
      <c r="H22" s="2"/>
      <c r="I22" s="1">
        <v>331.26</v>
      </c>
      <c r="J22" s="1">
        <v>217.39</v>
      </c>
      <c r="K22" s="1">
        <v>261.89999999999998</v>
      </c>
      <c r="M22" s="1"/>
      <c r="N22" s="1"/>
      <c r="O22" s="1"/>
      <c r="P22" s="1"/>
      <c r="Q22" s="1"/>
    </row>
    <row r="23" spans="1:17">
      <c r="A23" t="s">
        <v>19</v>
      </c>
      <c r="B23" s="5" t="s">
        <v>73</v>
      </c>
      <c r="C23" s="1">
        <v>61.96</v>
      </c>
      <c r="D23" s="1">
        <v>0</v>
      </c>
      <c r="E23" s="1">
        <v>258.7</v>
      </c>
      <c r="F23" s="2"/>
      <c r="G23" s="2"/>
      <c r="H23" s="2"/>
      <c r="I23" s="1">
        <v>26.09</v>
      </c>
      <c r="J23" s="1">
        <v>0</v>
      </c>
      <c r="K23" s="1">
        <v>0</v>
      </c>
      <c r="L23" s="67">
        <v>75</v>
      </c>
      <c r="M23" s="1"/>
      <c r="N23" s="1"/>
      <c r="O23" s="1"/>
      <c r="P23" s="1"/>
      <c r="Q23" s="1"/>
    </row>
    <row r="24" spans="1:17">
      <c r="A24" t="s">
        <v>20</v>
      </c>
      <c r="B24" s="5" t="s">
        <v>73</v>
      </c>
      <c r="C24" s="1">
        <v>0</v>
      </c>
      <c r="D24" s="1">
        <v>0</v>
      </c>
      <c r="E24" s="1">
        <v>0</v>
      </c>
      <c r="F24" s="2"/>
      <c r="G24" s="2"/>
      <c r="H24" s="2"/>
      <c r="I24" s="1">
        <v>0</v>
      </c>
      <c r="J24" s="1">
        <v>0</v>
      </c>
      <c r="K24" s="1">
        <v>0</v>
      </c>
      <c r="L24" s="67">
        <v>198</v>
      </c>
      <c r="M24" s="1"/>
      <c r="N24" s="1"/>
      <c r="O24" s="1"/>
      <c r="P24" s="1"/>
      <c r="Q24" s="1"/>
    </row>
    <row r="25" spans="1:17">
      <c r="A25" t="s">
        <v>21</v>
      </c>
      <c r="B25" s="5" t="s">
        <v>73</v>
      </c>
      <c r="C25" s="1">
        <v>110.54</v>
      </c>
      <c r="D25" s="1">
        <v>55.79</v>
      </c>
      <c r="E25" s="1">
        <v>57.85</v>
      </c>
      <c r="F25" s="1">
        <v>0</v>
      </c>
      <c r="G25" s="1">
        <v>0</v>
      </c>
      <c r="H25" s="1">
        <v>105.37</v>
      </c>
      <c r="I25" s="1">
        <v>0</v>
      </c>
      <c r="J25" s="1">
        <v>16.53</v>
      </c>
      <c r="K25" s="1">
        <v>19.63</v>
      </c>
      <c r="L25" s="67">
        <v>70</v>
      </c>
      <c r="M25" s="1">
        <v>1</v>
      </c>
      <c r="N25" s="1"/>
      <c r="O25" s="1"/>
      <c r="P25" s="1"/>
      <c r="Q25" s="1"/>
    </row>
    <row r="26" spans="1:17">
      <c r="A26" t="s">
        <v>22</v>
      </c>
      <c r="B26" s="5" t="s">
        <v>73</v>
      </c>
      <c r="C26" s="1">
        <v>0</v>
      </c>
      <c r="D26" s="1">
        <v>0</v>
      </c>
      <c r="E26" s="1">
        <v>88.24</v>
      </c>
      <c r="F26" s="2"/>
      <c r="G26" s="2"/>
      <c r="H26" s="2"/>
      <c r="I26" s="1">
        <v>0</v>
      </c>
      <c r="J26" s="1">
        <v>0</v>
      </c>
      <c r="K26" s="1">
        <v>27.94</v>
      </c>
      <c r="L26" s="68"/>
      <c r="M26" s="1"/>
      <c r="N26" s="1"/>
      <c r="O26" s="1"/>
      <c r="P26" s="1"/>
      <c r="Q26" s="1"/>
    </row>
    <row r="27" spans="1:17">
      <c r="A27" t="s">
        <v>23</v>
      </c>
      <c r="B27" s="5" t="s">
        <v>73</v>
      </c>
      <c r="C27" s="1">
        <v>0</v>
      </c>
      <c r="D27" s="1">
        <v>0</v>
      </c>
      <c r="E27" s="1">
        <v>32.380000000000003</v>
      </c>
      <c r="F27" s="2"/>
      <c r="G27" s="2"/>
      <c r="H27" s="2"/>
      <c r="I27" s="1">
        <v>0</v>
      </c>
      <c r="J27" s="1">
        <v>0</v>
      </c>
      <c r="K27" s="1">
        <v>0</v>
      </c>
      <c r="L27" s="67">
        <v>0</v>
      </c>
      <c r="M27" s="1"/>
      <c r="N27" s="1"/>
      <c r="O27" s="1"/>
      <c r="P27" s="1"/>
      <c r="Q27" s="1"/>
    </row>
    <row r="28" spans="1:17">
      <c r="A28" t="s">
        <v>24</v>
      </c>
      <c r="B28" s="5" t="s">
        <v>73</v>
      </c>
      <c r="C28" s="1">
        <v>0</v>
      </c>
      <c r="D28" s="1">
        <v>0</v>
      </c>
      <c r="E28" s="1">
        <v>0</v>
      </c>
      <c r="F28" s="2"/>
      <c r="G28" s="2"/>
      <c r="H28" s="2"/>
      <c r="I28" s="1">
        <v>0</v>
      </c>
      <c r="J28" s="1">
        <v>0</v>
      </c>
      <c r="K28" s="1">
        <v>0</v>
      </c>
      <c r="L28" s="67">
        <v>185</v>
      </c>
      <c r="M28" s="1"/>
      <c r="N28" s="1"/>
      <c r="O28" s="1"/>
      <c r="P28" s="1"/>
      <c r="Q28" s="1"/>
    </row>
    <row r="29" spans="1:17">
      <c r="A29" t="s">
        <v>25</v>
      </c>
      <c r="B29" s="5" t="s">
        <v>73</v>
      </c>
      <c r="C29" s="1">
        <v>231.4</v>
      </c>
      <c r="D29" s="1">
        <v>247.93</v>
      </c>
      <c r="E29" s="1">
        <v>564.04999999999995</v>
      </c>
      <c r="F29" s="2"/>
      <c r="G29" s="2"/>
      <c r="H29" s="2"/>
      <c r="I29" s="1">
        <v>0</v>
      </c>
      <c r="J29" s="1">
        <v>0</v>
      </c>
      <c r="K29" s="1">
        <v>0</v>
      </c>
      <c r="L29" s="67">
        <v>305</v>
      </c>
      <c r="M29" s="1"/>
      <c r="N29" s="1"/>
      <c r="O29" s="1"/>
      <c r="P29" s="1"/>
      <c r="Q29" s="1"/>
    </row>
    <row r="30" spans="1:17">
      <c r="A30" t="s">
        <v>26</v>
      </c>
      <c r="B30" s="5" t="s">
        <v>73</v>
      </c>
      <c r="C30" s="1">
        <v>68.319999999999993</v>
      </c>
      <c r="D30" s="1">
        <v>46.58</v>
      </c>
      <c r="E30" s="1">
        <v>0</v>
      </c>
      <c r="F30" s="2"/>
      <c r="G30" s="2"/>
      <c r="H30" s="2"/>
      <c r="I30" s="1">
        <v>0</v>
      </c>
      <c r="J30" s="1">
        <v>0</v>
      </c>
      <c r="K30" s="1">
        <v>0</v>
      </c>
      <c r="M30" s="1"/>
      <c r="N30" s="1"/>
      <c r="O30" s="1"/>
      <c r="P30" s="1"/>
      <c r="Q30" s="1"/>
    </row>
    <row r="31" spans="1:17">
      <c r="A31" t="s">
        <v>27</v>
      </c>
      <c r="B31" s="25" t="s">
        <v>73</v>
      </c>
      <c r="C31" s="1">
        <v>0</v>
      </c>
      <c r="D31" s="1">
        <v>0</v>
      </c>
      <c r="E31" s="1">
        <v>0</v>
      </c>
      <c r="F31" s="2"/>
      <c r="G31" s="2"/>
      <c r="H31" s="2"/>
      <c r="I31" s="24">
        <v>538.96</v>
      </c>
      <c r="J31" s="24">
        <v>159.04</v>
      </c>
      <c r="K31" s="24">
        <v>7598.39</v>
      </c>
      <c r="M31" s="1"/>
      <c r="N31" s="1"/>
      <c r="O31" s="1"/>
      <c r="P31" s="1"/>
      <c r="Q31" s="1"/>
    </row>
    <row r="32" spans="1:17">
      <c r="A32" t="s">
        <v>28</v>
      </c>
      <c r="B32" s="5" t="s">
        <v>73</v>
      </c>
      <c r="C32" s="1">
        <v>0</v>
      </c>
      <c r="D32" s="1">
        <v>0</v>
      </c>
      <c r="E32" s="1">
        <v>0</v>
      </c>
      <c r="F32" s="2"/>
      <c r="G32" s="2"/>
      <c r="H32" s="2"/>
      <c r="I32" s="1">
        <v>0</v>
      </c>
      <c r="J32" s="1">
        <v>0</v>
      </c>
      <c r="K32" s="1">
        <v>0</v>
      </c>
      <c r="M32" s="1"/>
      <c r="N32" s="1"/>
      <c r="O32" s="1"/>
      <c r="P32" s="1"/>
      <c r="Q32" s="1"/>
    </row>
    <row r="33" spans="1:17">
      <c r="A33" t="s">
        <v>29</v>
      </c>
      <c r="B33" s="5" t="s">
        <v>73</v>
      </c>
      <c r="C33" s="1">
        <v>85.94</v>
      </c>
      <c r="D33" s="1">
        <v>175.56</v>
      </c>
      <c r="E33" s="1">
        <v>755.05</v>
      </c>
      <c r="F33" s="2"/>
      <c r="G33" s="2"/>
      <c r="H33" s="2"/>
      <c r="I33" s="1">
        <v>0</v>
      </c>
      <c r="J33" s="1">
        <v>0</v>
      </c>
      <c r="K33" s="1">
        <v>0</v>
      </c>
      <c r="M33" s="1"/>
      <c r="N33" s="1"/>
      <c r="O33" s="1"/>
      <c r="P33" s="1"/>
      <c r="Q33" s="1"/>
    </row>
    <row r="34" spans="1:17">
      <c r="A34" t="s">
        <v>30</v>
      </c>
      <c r="B34" s="5" t="s">
        <v>73</v>
      </c>
      <c r="C34" s="1">
        <v>0</v>
      </c>
      <c r="D34" s="1">
        <v>0</v>
      </c>
      <c r="E34" s="1">
        <v>216.45</v>
      </c>
      <c r="F34" s="2"/>
      <c r="G34" s="2"/>
      <c r="H34" s="2"/>
      <c r="I34" s="1">
        <v>0</v>
      </c>
      <c r="J34" s="1">
        <v>0</v>
      </c>
      <c r="K34" s="1">
        <v>0</v>
      </c>
      <c r="M34" s="1"/>
      <c r="N34" s="1"/>
      <c r="O34" s="1"/>
      <c r="P34" s="1"/>
      <c r="Q34" s="1"/>
    </row>
    <row r="35" spans="1:17">
      <c r="A35" t="s">
        <v>31</v>
      </c>
      <c r="B35" s="5" t="s">
        <v>73</v>
      </c>
      <c r="C35" s="1">
        <v>355.94</v>
      </c>
      <c r="D35" s="1">
        <v>44.67</v>
      </c>
      <c r="E35" s="1">
        <v>452.25</v>
      </c>
      <c r="F35" s="2"/>
      <c r="G35" s="2"/>
      <c r="H35" s="2"/>
      <c r="I35" s="1">
        <v>62.81</v>
      </c>
      <c r="J35" s="1">
        <v>174.48</v>
      </c>
      <c r="K35" s="1">
        <v>55.83</v>
      </c>
      <c r="M35" s="1">
        <v>-0.98462576311459704</v>
      </c>
      <c r="N35" s="1">
        <v>0.36612739494224644</v>
      </c>
      <c r="O35" s="1"/>
      <c r="P35" s="1"/>
      <c r="Q35" s="1"/>
    </row>
    <row r="36" spans="1:17">
      <c r="A36" t="s">
        <v>32</v>
      </c>
      <c r="B36" s="5" t="s">
        <v>73</v>
      </c>
      <c r="C36" s="1">
        <v>624.16</v>
      </c>
      <c r="D36" s="1">
        <v>269.62</v>
      </c>
      <c r="E36" s="1">
        <v>1004.33</v>
      </c>
      <c r="F36" s="2"/>
      <c r="G36" s="2"/>
      <c r="H36" s="2"/>
      <c r="I36" s="1">
        <v>249.4</v>
      </c>
      <c r="J36" s="1">
        <v>80.89</v>
      </c>
      <c r="K36" s="1">
        <v>404.43</v>
      </c>
      <c r="M36" s="1">
        <v>0.99902386934918597</v>
      </c>
      <c r="N36" s="1">
        <v>8.2502351484733505E-2</v>
      </c>
      <c r="O36" s="1"/>
      <c r="P36" s="1"/>
      <c r="Q36" s="1"/>
    </row>
    <row r="37" spans="1:17">
      <c r="A37" t="s">
        <v>33</v>
      </c>
      <c r="B37" s="5" t="s">
        <v>73</v>
      </c>
      <c r="C37" s="1">
        <v>0</v>
      </c>
      <c r="D37" s="1">
        <v>103.29</v>
      </c>
      <c r="E37" s="1">
        <v>96.31</v>
      </c>
      <c r="F37" s="2"/>
      <c r="G37" s="2"/>
      <c r="H37" s="2"/>
      <c r="I37" s="1">
        <v>48.85</v>
      </c>
      <c r="J37" s="1">
        <v>111.67</v>
      </c>
      <c r="K37" s="1">
        <v>0</v>
      </c>
      <c r="M37" s="1"/>
      <c r="N37" s="1"/>
      <c r="O37" s="1"/>
      <c r="P37" s="1"/>
      <c r="Q37" s="1"/>
    </row>
    <row r="38" spans="1:17">
      <c r="A38" t="s">
        <v>34</v>
      </c>
      <c r="B38" s="5" t="s">
        <v>73</v>
      </c>
      <c r="C38" s="1">
        <v>276.45999999999998</v>
      </c>
      <c r="D38" s="1">
        <v>545.87</v>
      </c>
      <c r="E38" s="1">
        <v>633.33000000000004</v>
      </c>
      <c r="F38" s="2"/>
      <c r="G38" s="2"/>
      <c r="H38" s="2"/>
      <c r="I38" s="1">
        <v>0</v>
      </c>
      <c r="J38" s="1">
        <v>0</v>
      </c>
      <c r="K38" s="1">
        <v>0</v>
      </c>
      <c r="M38" s="1"/>
      <c r="N38" s="1"/>
      <c r="O38" s="1"/>
      <c r="P38" s="1"/>
      <c r="Q38" s="1"/>
    </row>
    <row r="39" spans="1:17">
      <c r="A39" t="s">
        <v>35</v>
      </c>
      <c r="B39" s="5" t="s">
        <v>73</v>
      </c>
      <c r="C39" s="1">
        <v>0</v>
      </c>
      <c r="D39" s="1">
        <v>101.84</v>
      </c>
      <c r="E39" s="1">
        <v>235.84</v>
      </c>
      <c r="F39" s="2"/>
      <c r="G39" s="2"/>
      <c r="H39" s="2"/>
      <c r="I39" s="1">
        <v>107.2</v>
      </c>
      <c r="J39" s="1">
        <v>127.3</v>
      </c>
      <c r="K39" s="1">
        <v>187.6</v>
      </c>
      <c r="M39" s="1">
        <v>1</v>
      </c>
      <c r="N39" s="1">
        <v>0.8091566264917025</v>
      </c>
      <c r="O39" s="1"/>
      <c r="P39" s="1"/>
      <c r="Q39" s="1"/>
    </row>
    <row r="40" spans="1:17">
      <c r="A40" t="s">
        <v>36</v>
      </c>
      <c r="B40" s="5" t="s">
        <v>73</v>
      </c>
      <c r="C40" s="1">
        <v>0</v>
      </c>
      <c r="D40" s="1">
        <v>0</v>
      </c>
      <c r="E40" s="1">
        <v>0</v>
      </c>
      <c r="F40" s="2"/>
      <c r="G40" s="2"/>
      <c r="H40" s="2"/>
      <c r="I40" s="1">
        <v>124.33</v>
      </c>
      <c r="J40" s="1">
        <v>0</v>
      </c>
      <c r="K40" s="1">
        <v>62.16</v>
      </c>
      <c r="M40" s="1"/>
      <c r="N40" s="1"/>
      <c r="O40" s="1"/>
      <c r="P40" s="1"/>
      <c r="Q40" s="1"/>
    </row>
    <row r="41" spans="1:17">
      <c r="A41" t="s">
        <v>37</v>
      </c>
      <c r="B41" s="5" t="s">
        <v>73</v>
      </c>
      <c r="C41" s="1">
        <v>256.60000000000002</v>
      </c>
      <c r="D41" s="1">
        <v>101.21</v>
      </c>
      <c r="E41" s="1">
        <v>86.96</v>
      </c>
      <c r="F41" s="2"/>
      <c r="G41" s="2"/>
      <c r="H41" s="2"/>
      <c r="I41" s="1">
        <v>0</v>
      </c>
      <c r="J41" s="1">
        <v>0</v>
      </c>
      <c r="K41" s="1">
        <v>0</v>
      </c>
      <c r="M41" s="1"/>
      <c r="N41" s="1"/>
      <c r="O41" s="1"/>
      <c r="P41" s="1"/>
      <c r="Q41" s="1"/>
    </row>
    <row r="42" spans="1:17">
      <c r="A42" t="s">
        <v>38</v>
      </c>
      <c r="B42" s="5" t="s">
        <v>73</v>
      </c>
      <c r="C42" s="1">
        <v>116.58</v>
      </c>
      <c r="D42" s="1">
        <v>115.18</v>
      </c>
      <c r="E42" s="1">
        <v>0</v>
      </c>
      <c r="F42" s="2"/>
      <c r="G42" s="2"/>
      <c r="H42" s="2"/>
      <c r="I42" s="1">
        <v>196.65</v>
      </c>
      <c r="J42" s="1">
        <v>0</v>
      </c>
      <c r="K42" s="1">
        <v>252.83</v>
      </c>
      <c r="M42" s="1"/>
      <c r="N42" s="1"/>
      <c r="O42" s="1"/>
      <c r="P42" s="1"/>
      <c r="Q42" s="1"/>
    </row>
    <row r="43" spans="1:17">
      <c r="A43" t="s">
        <v>39</v>
      </c>
      <c r="B43" s="5" t="s">
        <v>73</v>
      </c>
      <c r="C43" s="1">
        <v>199.85</v>
      </c>
      <c r="D43" s="1">
        <v>474.46</v>
      </c>
      <c r="E43" s="1">
        <v>196.97</v>
      </c>
      <c r="F43" s="2"/>
      <c r="G43" s="2"/>
      <c r="H43" s="2"/>
      <c r="I43" s="1">
        <v>0</v>
      </c>
      <c r="J43" s="1">
        <v>0</v>
      </c>
      <c r="K43" s="1">
        <v>122.21</v>
      </c>
      <c r="M43" s="1"/>
      <c r="N43" s="1"/>
      <c r="O43" s="1"/>
      <c r="P43" s="1"/>
      <c r="Q43" s="1"/>
    </row>
    <row r="44" spans="1:17">
      <c r="A44" t="s">
        <v>40</v>
      </c>
      <c r="B44" s="5" t="s">
        <v>73</v>
      </c>
      <c r="C44" s="1">
        <v>0</v>
      </c>
      <c r="D44" s="1">
        <v>209.58</v>
      </c>
      <c r="E44" s="1">
        <v>0</v>
      </c>
      <c r="F44" s="2"/>
      <c r="G44" s="2"/>
      <c r="H44" s="2"/>
      <c r="I44" s="1">
        <v>0</v>
      </c>
      <c r="J44" s="1">
        <v>54.83</v>
      </c>
      <c r="K44" s="1">
        <v>0</v>
      </c>
      <c r="M44" s="1"/>
      <c r="N44" s="1"/>
      <c r="O44" s="1"/>
      <c r="P44" s="1"/>
      <c r="Q44" s="1"/>
    </row>
    <row r="45" spans="1:17">
      <c r="A45" t="s">
        <v>41</v>
      </c>
      <c r="B45" s="5" t="s">
        <v>73</v>
      </c>
      <c r="C45" s="1">
        <v>51.97</v>
      </c>
      <c r="D45" s="1">
        <v>441.05</v>
      </c>
      <c r="E45" s="1">
        <v>198.05</v>
      </c>
      <c r="F45" s="2"/>
      <c r="G45" s="2"/>
      <c r="H45" s="2"/>
      <c r="I45" s="1">
        <v>189.62</v>
      </c>
      <c r="J45" s="1">
        <v>252.83</v>
      </c>
      <c r="K45" s="1">
        <v>175.58</v>
      </c>
      <c r="M45" s="1">
        <v>0.85137688854342497</v>
      </c>
      <c r="N45" s="1">
        <v>0.81999014432751227</v>
      </c>
      <c r="O45" s="1"/>
      <c r="P45" s="1"/>
      <c r="Q45" s="1"/>
    </row>
    <row r="46" spans="1:17">
      <c r="A46" t="s">
        <v>42</v>
      </c>
      <c r="B46" s="5" t="s">
        <v>72</v>
      </c>
      <c r="C46" s="1">
        <v>12694.74</v>
      </c>
      <c r="D46" s="1">
        <v>10589.47</v>
      </c>
      <c r="E46" s="1">
        <v>16842.11</v>
      </c>
      <c r="F46" s="1">
        <v>9794.74</v>
      </c>
      <c r="G46" s="1">
        <v>11610.53</v>
      </c>
      <c r="H46" s="1">
        <v>11915.79</v>
      </c>
      <c r="I46" s="1">
        <v>11578.95</v>
      </c>
      <c r="J46" s="1">
        <v>9894.74</v>
      </c>
      <c r="K46" s="1">
        <v>10473.68</v>
      </c>
      <c r="M46" s="1">
        <v>0.15805364201942201</v>
      </c>
      <c r="N46" s="1">
        <v>0.27381690912065815</v>
      </c>
      <c r="O46" s="1"/>
      <c r="P46" s="1"/>
      <c r="Q46" s="1"/>
    </row>
    <row r="47" spans="1:17">
      <c r="A47" t="s">
        <v>43</v>
      </c>
      <c r="B47" s="5" t="s">
        <v>72</v>
      </c>
      <c r="C47" s="1">
        <v>3410.53</v>
      </c>
      <c r="D47" s="1">
        <v>2181.0500000000002</v>
      </c>
      <c r="E47" s="1">
        <v>2232.63</v>
      </c>
      <c r="F47" s="2"/>
      <c r="G47" s="2"/>
      <c r="H47" s="2"/>
      <c r="I47" s="1">
        <v>2473.6799999999998</v>
      </c>
      <c r="J47" s="1">
        <v>2684.21</v>
      </c>
      <c r="K47" s="1">
        <v>3000</v>
      </c>
      <c r="M47" s="1">
        <v>-0.78030129866060205</v>
      </c>
      <c r="N47" s="1">
        <v>0.85309338322617756</v>
      </c>
      <c r="O47" s="1"/>
      <c r="P47" s="1"/>
      <c r="Q47" s="1"/>
    </row>
    <row r="48" spans="1:17">
      <c r="A48" t="s">
        <v>44</v>
      </c>
      <c r="B48" s="5" t="s">
        <v>72</v>
      </c>
      <c r="C48" s="1">
        <v>1420.65</v>
      </c>
      <c r="D48" s="1">
        <v>1405.43</v>
      </c>
      <c r="E48" s="1">
        <v>1254.3499999999999</v>
      </c>
      <c r="F48" s="2"/>
      <c r="G48" s="2"/>
      <c r="H48" s="2"/>
      <c r="I48" s="1">
        <v>2065.2199999999998</v>
      </c>
      <c r="J48" s="1">
        <v>1847.83</v>
      </c>
      <c r="K48" s="1">
        <v>2010.87</v>
      </c>
      <c r="M48" s="1">
        <v>-0.19685797177516301</v>
      </c>
      <c r="N48" s="1">
        <v>2.1650439456419049E-2</v>
      </c>
      <c r="O48" s="1"/>
      <c r="P48" s="1"/>
      <c r="Q48" s="1"/>
    </row>
    <row r="49" spans="1:17">
      <c r="A49" t="s">
        <v>45</v>
      </c>
      <c r="B49" s="5" t="s">
        <v>72</v>
      </c>
      <c r="C49" s="1">
        <v>1281.6300000000001</v>
      </c>
      <c r="D49" s="1">
        <v>1746.94</v>
      </c>
      <c r="E49" s="1">
        <v>1103.06</v>
      </c>
      <c r="F49" s="2"/>
      <c r="G49" s="2"/>
      <c r="H49" s="2"/>
      <c r="I49" s="1">
        <v>1989.8</v>
      </c>
      <c r="J49" s="1">
        <v>2193.88</v>
      </c>
      <c r="K49" s="1">
        <v>1836.73</v>
      </c>
      <c r="M49" s="1">
        <v>0.98568824982555303</v>
      </c>
      <c r="N49" s="1">
        <v>2.0528249420000307E-2</v>
      </c>
      <c r="O49" s="1"/>
      <c r="P49" s="1"/>
      <c r="Q49" s="1"/>
    </row>
    <row r="50" spans="1:17">
      <c r="A50" t="s">
        <v>46</v>
      </c>
      <c r="B50" s="5" t="s">
        <v>72</v>
      </c>
      <c r="C50" s="1">
        <v>1151.79</v>
      </c>
      <c r="D50" s="1">
        <v>849.23</v>
      </c>
      <c r="E50" s="1">
        <v>884.1</v>
      </c>
      <c r="F50" s="1">
        <v>391.79</v>
      </c>
      <c r="G50" s="1">
        <v>1175.3800000000001</v>
      </c>
      <c r="H50" s="1">
        <v>834.87</v>
      </c>
      <c r="I50" s="1">
        <v>1692.31</v>
      </c>
      <c r="J50" s="1">
        <v>1487.18</v>
      </c>
      <c r="K50" s="1">
        <v>1692.31</v>
      </c>
      <c r="M50" s="1">
        <v>0.58843177718661099</v>
      </c>
      <c r="N50" s="1">
        <v>1.3667221912943839E-2</v>
      </c>
      <c r="O50" s="1"/>
      <c r="P50" s="1"/>
      <c r="Q50" s="1"/>
    </row>
    <row r="51" spans="1:17">
      <c r="A51" t="s">
        <v>47</v>
      </c>
      <c r="B51" s="5" t="s">
        <v>72</v>
      </c>
      <c r="C51" s="1">
        <v>0</v>
      </c>
      <c r="D51" s="1">
        <v>0</v>
      </c>
      <c r="E51" s="1">
        <v>127.17</v>
      </c>
      <c r="F51" s="2"/>
      <c r="G51" s="2"/>
      <c r="H51" s="2"/>
      <c r="I51" s="1">
        <v>0</v>
      </c>
      <c r="J51" s="1">
        <v>0</v>
      </c>
      <c r="K51" s="1">
        <v>0</v>
      </c>
      <c r="M51" s="1"/>
      <c r="N51" s="1"/>
      <c r="O51" s="1"/>
      <c r="P51" s="1"/>
      <c r="Q51" s="1"/>
    </row>
    <row r="52" spans="1:17">
      <c r="A52" t="s">
        <v>48</v>
      </c>
      <c r="B52" s="5" t="s">
        <v>72</v>
      </c>
      <c r="C52" s="1">
        <v>929.79</v>
      </c>
      <c r="D52" s="1">
        <v>767.02</v>
      </c>
      <c r="E52" s="1">
        <v>979.79</v>
      </c>
      <c r="F52" s="2"/>
      <c r="G52" s="2"/>
      <c r="H52" s="2"/>
      <c r="I52" s="1">
        <v>531.91</v>
      </c>
      <c r="J52" s="1">
        <v>957.45</v>
      </c>
      <c r="K52" s="1">
        <v>585.11</v>
      </c>
      <c r="M52" s="1">
        <v>-0.94221188878640605</v>
      </c>
      <c r="N52" s="1">
        <v>0.41267016895469166</v>
      </c>
      <c r="O52" s="1"/>
      <c r="P52" s="1"/>
      <c r="Q52" s="1"/>
    </row>
    <row r="53" spans="1:17">
      <c r="A53" t="s">
        <v>49</v>
      </c>
      <c r="B53" s="5" t="s">
        <v>72</v>
      </c>
      <c r="C53" s="1">
        <v>2080.98</v>
      </c>
      <c r="D53" s="1">
        <v>1962.93</v>
      </c>
      <c r="E53" s="1">
        <v>1893.66</v>
      </c>
      <c r="F53" s="2"/>
      <c r="G53" s="2"/>
      <c r="H53" s="2"/>
      <c r="I53" s="1">
        <v>1512.2</v>
      </c>
      <c r="J53" s="1">
        <v>1024.3900000000001</v>
      </c>
      <c r="K53" s="1">
        <v>1658.54</v>
      </c>
      <c r="M53" s="1">
        <v>-7.2891035391909498E-2</v>
      </c>
      <c r="N53" s="1">
        <v>0.10366086824134213</v>
      </c>
      <c r="O53" s="1"/>
      <c r="P53" s="1"/>
      <c r="Q53" s="1"/>
    </row>
    <row r="54" spans="1:17">
      <c r="A54" t="s">
        <v>50</v>
      </c>
      <c r="B54" s="5" t="s">
        <v>72</v>
      </c>
      <c r="C54" s="1">
        <v>1393.32</v>
      </c>
      <c r="D54" s="1">
        <v>574.35</v>
      </c>
      <c r="E54" s="1">
        <v>554.96</v>
      </c>
      <c r="F54" s="2"/>
      <c r="G54" s="2"/>
      <c r="H54" s="2"/>
      <c r="I54" s="1">
        <v>592.66999999999996</v>
      </c>
      <c r="J54" s="1">
        <v>646.54999999999995</v>
      </c>
      <c r="K54" s="1">
        <v>193.97</v>
      </c>
      <c r="M54" s="1">
        <v>0.42111080820629998</v>
      </c>
      <c r="N54" s="1">
        <v>0.28623834668377168</v>
      </c>
      <c r="O54" s="1"/>
      <c r="P54" s="1"/>
      <c r="Q54" s="1"/>
    </row>
    <row r="55" spans="1:17">
      <c r="A55" t="s">
        <v>51</v>
      </c>
      <c r="B55" s="5" t="s">
        <v>72</v>
      </c>
      <c r="C55" s="1">
        <v>329.89</v>
      </c>
      <c r="D55" s="1">
        <v>1208.05</v>
      </c>
      <c r="E55" s="1">
        <v>662.07</v>
      </c>
      <c r="F55" s="2"/>
      <c r="G55" s="2"/>
      <c r="H55" s="2"/>
      <c r="I55" s="1">
        <v>206.9</v>
      </c>
      <c r="J55" s="1">
        <v>333.33</v>
      </c>
      <c r="K55" s="1">
        <v>258.62</v>
      </c>
      <c r="M55" s="1">
        <v>0.999385924108667</v>
      </c>
      <c r="N55" s="1">
        <v>0.16696444484321982</v>
      </c>
      <c r="O55" s="1"/>
      <c r="P55" s="1"/>
      <c r="Q55" s="1"/>
    </row>
    <row r="56" spans="1:17">
      <c r="A56" t="s">
        <v>52</v>
      </c>
      <c r="B56" s="5" t="s">
        <v>72</v>
      </c>
      <c r="C56" s="1">
        <v>3068.75</v>
      </c>
      <c r="D56" s="1">
        <v>2104.17</v>
      </c>
      <c r="E56" s="1">
        <v>2559.38</v>
      </c>
      <c r="F56" s="2"/>
      <c r="G56" s="2"/>
      <c r="H56" s="2"/>
      <c r="I56" s="1">
        <v>2447.92</v>
      </c>
      <c r="J56" s="1">
        <v>2864.58</v>
      </c>
      <c r="K56" s="1">
        <v>2395.83</v>
      </c>
      <c r="M56" s="1">
        <v>-0.79148980145940695</v>
      </c>
      <c r="N56" s="1">
        <v>0.98609401735189361</v>
      </c>
      <c r="O56" s="1"/>
      <c r="P56" s="1"/>
      <c r="Q56" s="1"/>
    </row>
    <row r="57" spans="1:17">
      <c r="B57" s="5"/>
      <c r="C57" s="1"/>
      <c r="D57" s="1"/>
      <c r="E57" s="1"/>
      <c r="F57" s="2"/>
      <c r="G57" s="2"/>
      <c r="H57" s="2"/>
      <c r="I57" s="1"/>
      <c r="J57" s="1"/>
      <c r="K57" s="1"/>
      <c r="M57" s="1"/>
      <c r="N57" s="1"/>
      <c r="O57" s="1"/>
      <c r="P57" s="1"/>
      <c r="Q57" s="1"/>
    </row>
    <row r="58" spans="1:17" ht="15.75">
      <c r="A58" s="14" t="s">
        <v>53</v>
      </c>
      <c r="B58" s="14" t="s">
        <v>68</v>
      </c>
      <c r="C58" s="14" t="s">
        <v>54</v>
      </c>
      <c r="D58" s="14" t="s">
        <v>55</v>
      </c>
      <c r="E58" s="14" t="s">
        <v>56</v>
      </c>
      <c r="F58" s="14" t="s">
        <v>57</v>
      </c>
      <c r="G58" s="14" t="s">
        <v>58</v>
      </c>
      <c r="H58" s="14" t="s">
        <v>59</v>
      </c>
      <c r="I58" s="14" t="s">
        <v>60</v>
      </c>
      <c r="J58" s="14" t="s">
        <v>61</v>
      </c>
      <c r="K58" s="14" t="s">
        <v>62</v>
      </c>
      <c r="L58" s="21" t="s">
        <v>92</v>
      </c>
      <c r="M58" s="21" t="s">
        <v>93</v>
      </c>
      <c r="N58" s="22" t="s">
        <v>94</v>
      </c>
      <c r="O58" s="22" t="s">
        <v>95</v>
      </c>
    </row>
    <row r="59" spans="1:17">
      <c r="A59" t="s">
        <v>5</v>
      </c>
      <c r="B59" s="10" t="s">
        <v>72</v>
      </c>
      <c r="C59" s="1">
        <v>672</v>
      </c>
      <c r="D59" s="1">
        <v>890</v>
      </c>
      <c r="E59" s="1">
        <v>821</v>
      </c>
      <c r="F59" s="17">
        <v>716</v>
      </c>
      <c r="G59" s="17">
        <v>1302</v>
      </c>
      <c r="H59" s="17">
        <v>1693</v>
      </c>
      <c r="I59" s="1">
        <v>750</v>
      </c>
      <c r="J59" s="1">
        <v>850</v>
      </c>
      <c r="K59" s="1">
        <v>1450</v>
      </c>
      <c r="L59" s="1">
        <f>AVERAGE(F59:H59)</f>
        <v>1237</v>
      </c>
      <c r="M59" s="1">
        <f>MEDIAN(F59:H59)</f>
        <v>1302</v>
      </c>
      <c r="N59" s="69">
        <f>L59/L60</f>
        <v>7.2750441089982356</v>
      </c>
      <c r="O59" s="69">
        <f>M59/M60</f>
        <v>7.2253052164261939</v>
      </c>
    </row>
    <row r="60" spans="1:17">
      <c r="A60" t="s">
        <v>65</v>
      </c>
      <c r="B60" s="9" t="s">
        <v>91</v>
      </c>
      <c r="F60" s="17">
        <v>194.2</v>
      </c>
      <c r="G60" s="17">
        <v>180.2</v>
      </c>
      <c r="H60" s="17">
        <v>135.69999999999999</v>
      </c>
      <c r="I60" s="1"/>
      <c r="J60" s="1"/>
      <c r="K60" s="1"/>
      <c r="L60" s="1">
        <f>AVERAGE(F60:H60)</f>
        <v>170.03333333333333</v>
      </c>
      <c r="M60" s="1">
        <f>MEDIAN(F60:H60)</f>
        <v>180.2</v>
      </c>
      <c r="N60" s="69"/>
      <c r="O60" s="69"/>
    </row>
    <row r="61" spans="1:17">
      <c r="A61" t="s">
        <v>42</v>
      </c>
      <c r="B61" s="12" t="s">
        <v>72</v>
      </c>
      <c r="C61" s="18">
        <v>12694.74</v>
      </c>
      <c r="D61" s="18">
        <v>10589.47</v>
      </c>
      <c r="E61" s="18">
        <v>16842.11</v>
      </c>
      <c r="F61" s="1">
        <v>9794.74</v>
      </c>
      <c r="G61" s="1">
        <v>11610.53</v>
      </c>
      <c r="H61" s="1">
        <v>11915.79</v>
      </c>
      <c r="I61" s="1">
        <v>11578.95</v>
      </c>
      <c r="J61" s="1">
        <v>9894.74</v>
      </c>
      <c r="K61" s="1">
        <v>10473.68</v>
      </c>
      <c r="L61" s="1">
        <f>AVERAGE(C61:E61)</f>
        <v>13375.44</v>
      </c>
      <c r="M61" s="1">
        <f>MEDIAN(C61:E61)</f>
        <v>12694.74</v>
      </c>
      <c r="N61" s="69">
        <f>L61/L62</f>
        <v>4.3040796812749003</v>
      </c>
      <c r="O61" s="69">
        <f>M61/M62</f>
        <v>3.9824722942475748</v>
      </c>
    </row>
    <row r="62" spans="1:17">
      <c r="A62" t="s">
        <v>66</v>
      </c>
      <c r="B62" s="11" t="s">
        <v>73</v>
      </c>
      <c r="C62" s="18">
        <v>3608.1632653061224</v>
      </c>
      <c r="D62" s="18">
        <v>2527.0408163265306</v>
      </c>
      <c r="E62" s="18">
        <v>3187.6530612244901</v>
      </c>
      <c r="F62" s="1"/>
      <c r="G62" s="1"/>
      <c r="H62" s="1"/>
      <c r="I62" s="1"/>
      <c r="J62" s="1"/>
      <c r="K62" s="1"/>
      <c r="L62" s="1">
        <f>AVERAGE(C62:E62)</f>
        <v>3107.6190476190477</v>
      </c>
      <c r="M62" s="1">
        <f>MEDIAN(C62:E62)</f>
        <v>3187.6530612244901</v>
      </c>
      <c r="N62" s="69"/>
      <c r="O62" s="69"/>
    </row>
    <row r="63" spans="1:17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23"/>
      <c r="O63" s="23"/>
    </row>
    <row r="64" spans="1:17">
      <c r="A64" s="44" t="s">
        <v>27</v>
      </c>
      <c r="B64" s="44" t="s">
        <v>73</v>
      </c>
      <c r="C64" s="45">
        <v>0</v>
      </c>
      <c r="D64" s="45">
        <v>0</v>
      </c>
      <c r="E64" s="45">
        <v>0</v>
      </c>
      <c r="F64" s="45"/>
      <c r="G64" s="45"/>
      <c r="H64" s="45"/>
      <c r="I64" s="45"/>
      <c r="J64" s="45"/>
      <c r="K64" s="45"/>
      <c r="L64" s="44"/>
      <c r="M64" s="45"/>
      <c r="N64" s="40"/>
      <c r="O64" s="40"/>
    </row>
    <row r="65" spans="1:15" ht="15.95" customHeight="1">
      <c r="A65" s="43" t="s">
        <v>67</v>
      </c>
      <c r="B65" s="46" t="s">
        <v>73</v>
      </c>
      <c r="C65" s="41"/>
      <c r="D65" s="41"/>
      <c r="E65" s="41"/>
      <c r="F65" s="41"/>
      <c r="G65" s="42"/>
      <c r="H65" s="41"/>
      <c r="I65" s="6">
        <v>538.96</v>
      </c>
      <c r="J65" s="6">
        <v>159.04</v>
      </c>
      <c r="K65" s="6">
        <v>7598.39</v>
      </c>
      <c r="L65" s="43" t="s">
        <v>96</v>
      </c>
      <c r="M65" s="43"/>
      <c r="N65" s="43"/>
      <c r="O65" s="43"/>
    </row>
    <row r="66" spans="1:15">
      <c r="G66" s="7"/>
      <c r="H66" s="7"/>
    </row>
    <row r="68" spans="1:15">
      <c r="F68" s="7"/>
      <c r="G68" s="7"/>
      <c r="H68" s="7"/>
    </row>
    <row r="69" spans="1:15">
      <c r="F69" s="7"/>
      <c r="G69" s="7"/>
      <c r="H69" s="7"/>
    </row>
  </sheetData>
  <mergeCells count="8">
    <mergeCell ref="N61:N62"/>
    <mergeCell ref="O61:O62"/>
    <mergeCell ref="Q7:Q9"/>
    <mergeCell ref="Q10:Q12"/>
    <mergeCell ref="A1:K1"/>
    <mergeCell ref="F2:H2"/>
    <mergeCell ref="N59:N60"/>
    <mergeCell ref="O59:O6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"/>
  <sheetViews>
    <sheetView topLeftCell="A7" workbookViewId="0">
      <selection activeCell="M13" sqref="M13"/>
    </sheetView>
  </sheetViews>
  <sheetFormatPr defaultColWidth="11.5546875" defaultRowHeight="15"/>
  <cols>
    <col min="1" max="1" width="13" bestFit="1" customWidth="1"/>
    <col min="3" max="3" width="13.44140625" bestFit="1" customWidth="1"/>
    <col min="5" max="5" width="11.33203125" bestFit="1" customWidth="1"/>
    <col min="6" max="7" width="12.5546875" bestFit="1" customWidth="1"/>
    <col min="8" max="8" width="4.44140625" bestFit="1" customWidth="1"/>
    <col min="9" max="9" width="10.88671875" bestFit="1" customWidth="1"/>
    <col min="10" max="11" width="7.44140625" bestFit="1" customWidth="1"/>
    <col min="12" max="12" width="8.44140625" bestFit="1" customWidth="1"/>
    <col min="14" max="14" width="26" bestFit="1" customWidth="1"/>
    <col min="15" max="15" width="33.33203125" bestFit="1" customWidth="1"/>
  </cols>
  <sheetData>
    <row r="1" spans="1:17" ht="15.75">
      <c r="A1" s="71" t="s">
        <v>128</v>
      </c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7">
      <c r="A2" s="8"/>
      <c r="D2" s="8"/>
      <c r="E2" s="8"/>
      <c r="F2" s="8"/>
      <c r="G2" s="8"/>
      <c r="H2" s="73" t="s">
        <v>79</v>
      </c>
      <c r="I2" s="73"/>
      <c r="J2" s="73"/>
      <c r="K2" s="73"/>
    </row>
    <row r="3" spans="1:17" ht="15.75">
      <c r="A3" s="14" t="s">
        <v>53</v>
      </c>
      <c r="B3" s="14" t="s">
        <v>68</v>
      </c>
      <c r="C3" s="14" t="s">
        <v>64</v>
      </c>
      <c r="D3" s="14" t="s">
        <v>89</v>
      </c>
      <c r="E3" s="14" t="s">
        <v>90</v>
      </c>
      <c r="F3" s="14" t="s">
        <v>69</v>
      </c>
      <c r="G3" s="14" t="s">
        <v>70</v>
      </c>
      <c r="H3" s="14" t="s">
        <v>78</v>
      </c>
      <c r="I3" s="14" t="s">
        <v>77</v>
      </c>
      <c r="J3" s="14" t="s">
        <v>75</v>
      </c>
      <c r="K3" s="14" t="s">
        <v>76</v>
      </c>
      <c r="M3" s="13" t="s">
        <v>82</v>
      </c>
      <c r="N3" s="13" t="s">
        <v>83</v>
      </c>
      <c r="O3" s="13" t="s">
        <v>87</v>
      </c>
    </row>
    <row r="4" spans="1:17">
      <c r="A4" t="s">
        <v>0</v>
      </c>
      <c r="B4" s="5" t="s">
        <v>72</v>
      </c>
      <c r="C4" s="4">
        <v>43902</v>
      </c>
      <c r="D4" s="4">
        <v>43909</v>
      </c>
      <c r="E4" s="4">
        <v>43976</v>
      </c>
      <c r="F4" s="16">
        <v>43980</v>
      </c>
      <c r="G4" s="16" t="s">
        <v>71</v>
      </c>
      <c r="H4" s="5">
        <f t="shared" ref="H4:H35" si="0">D4-C4</f>
        <v>7</v>
      </c>
      <c r="I4" s="5">
        <f t="shared" ref="I4:I35" si="1">E4-D4</f>
        <v>67</v>
      </c>
      <c r="J4" s="5">
        <f t="shared" ref="J4:J35" si="2">F4-E4</f>
        <v>4</v>
      </c>
      <c r="K4" s="5"/>
      <c r="M4" s="6" t="s">
        <v>78</v>
      </c>
      <c r="N4" s="6" t="s">
        <v>85</v>
      </c>
      <c r="O4" s="6" t="s">
        <v>88</v>
      </c>
      <c r="P4" s="1"/>
      <c r="Q4" s="1"/>
    </row>
    <row r="5" spans="1:17">
      <c r="A5" t="s">
        <v>1</v>
      </c>
      <c r="B5" s="5" t="s">
        <v>72</v>
      </c>
      <c r="C5" s="4">
        <v>43910</v>
      </c>
      <c r="D5" s="4">
        <v>43910</v>
      </c>
      <c r="E5" s="4">
        <v>43976</v>
      </c>
      <c r="F5" s="16">
        <v>43980</v>
      </c>
      <c r="G5" s="16" t="s">
        <v>71</v>
      </c>
      <c r="H5" s="5">
        <f t="shared" si="0"/>
        <v>0</v>
      </c>
      <c r="I5" s="5">
        <f t="shared" si="1"/>
        <v>66</v>
      </c>
      <c r="J5" s="5">
        <f t="shared" si="2"/>
        <v>4</v>
      </c>
      <c r="K5" s="5"/>
      <c r="M5" s="6" t="s">
        <v>77</v>
      </c>
      <c r="N5" s="6" t="s">
        <v>84</v>
      </c>
      <c r="O5" s="6" t="s">
        <v>86</v>
      </c>
      <c r="P5" s="1"/>
      <c r="Q5" s="1"/>
    </row>
    <row r="6" spans="1:17">
      <c r="A6" t="s">
        <v>2</v>
      </c>
      <c r="B6" s="5" t="s">
        <v>72</v>
      </c>
      <c r="C6" s="4">
        <v>43913</v>
      </c>
      <c r="D6" s="4">
        <v>43913</v>
      </c>
      <c r="E6" s="4">
        <v>43976</v>
      </c>
      <c r="F6" s="16">
        <v>43980</v>
      </c>
      <c r="G6" s="16" t="s">
        <v>71</v>
      </c>
      <c r="H6" s="5">
        <f t="shared" si="0"/>
        <v>0</v>
      </c>
      <c r="I6" s="5">
        <f t="shared" si="1"/>
        <v>63</v>
      </c>
      <c r="J6" s="5">
        <f t="shared" si="2"/>
        <v>4</v>
      </c>
      <c r="K6" s="5"/>
      <c r="M6" s="6" t="s">
        <v>80</v>
      </c>
      <c r="N6" s="6" t="s">
        <v>81</v>
      </c>
      <c r="O6" s="6" t="s">
        <v>86</v>
      </c>
      <c r="P6" s="1"/>
      <c r="Q6" s="1"/>
    </row>
    <row r="7" spans="1:17">
      <c r="A7" t="s">
        <v>3</v>
      </c>
      <c r="B7" s="5" t="s">
        <v>72</v>
      </c>
      <c r="C7" s="4">
        <v>43914</v>
      </c>
      <c r="D7" s="4">
        <v>43914</v>
      </c>
      <c r="E7" s="4">
        <v>43976</v>
      </c>
      <c r="F7" s="16">
        <v>43980</v>
      </c>
      <c r="G7" s="16" t="s">
        <v>71</v>
      </c>
      <c r="H7" s="5">
        <f t="shared" si="0"/>
        <v>0</v>
      </c>
      <c r="I7" s="5">
        <f t="shared" si="1"/>
        <v>62</v>
      </c>
      <c r="J7" s="5">
        <f t="shared" si="2"/>
        <v>4</v>
      </c>
      <c r="K7" s="5"/>
      <c r="M7" s="1"/>
      <c r="N7" s="1"/>
      <c r="O7" s="1"/>
      <c r="P7" s="1"/>
      <c r="Q7" s="1"/>
    </row>
    <row r="8" spans="1:17">
      <c r="A8" t="s">
        <v>4</v>
      </c>
      <c r="B8" s="5" t="s">
        <v>72</v>
      </c>
      <c r="C8" s="4">
        <v>43915</v>
      </c>
      <c r="D8" s="4">
        <v>43915</v>
      </c>
      <c r="E8" s="4">
        <v>43976</v>
      </c>
      <c r="F8" s="16">
        <v>43980</v>
      </c>
      <c r="G8" s="16" t="s">
        <v>71</v>
      </c>
      <c r="H8" s="5">
        <f t="shared" si="0"/>
        <v>0</v>
      </c>
      <c r="I8" s="5">
        <f t="shared" si="1"/>
        <v>61</v>
      </c>
      <c r="J8" s="5">
        <f t="shared" si="2"/>
        <v>4</v>
      </c>
      <c r="K8" s="5"/>
      <c r="M8" s="1"/>
      <c r="N8" s="1"/>
      <c r="O8" s="1"/>
      <c r="P8" s="1"/>
      <c r="Q8" s="1"/>
    </row>
    <row r="9" spans="1:17">
      <c r="A9" t="s">
        <v>5</v>
      </c>
      <c r="B9" s="5" t="s">
        <v>72</v>
      </c>
      <c r="C9" s="4">
        <v>43916</v>
      </c>
      <c r="D9" s="4">
        <v>43916</v>
      </c>
      <c r="E9" s="4">
        <v>43976</v>
      </c>
      <c r="F9" s="16">
        <v>43980</v>
      </c>
      <c r="G9" s="16">
        <v>44012</v>
      </c>
      <c r="H9" s="5">
        <f t="shared" si="0"/>
        <v>0</v>
      </c>
      <c r="I9" s="5">
        <f t="shared" si="1"/>
        <v>60</v>
      </c>
      <c r="J9" s="5">
        <f t="shared" si="2"/>
        <v>4</v>
      </c>
      <c r="K9" s="5">
        <f>G9-E9</f>
        <v>36</v>
      </c>
      <c r="M9" s="1"/>
      <c r="N9" s="1"/>
      <c r="O9" s="1"/>
      <c r="P9" s="1"/>
      <c r="Q9" s="1"/>
    </row>
    <row r="10" spans="1:17">
      <c r="A10" t="s">
        <v>6</v>
      </c>
      <c r="B10" s="5" t="s">
        <v>73</v>
      </c>
      <c r="C10" s="4">
        <v>43920</v>
      </c>
      <c r="D10" s="4">
        <v>43920</v>
      </c>
      <c r="E10" s="4">
        <v>43976</v>
      </c>
      <c r="F10" s="16">
        <v>43980</v>
      </c>
      <c r="G10" s="16" t="s">
        <v>71</v>
      </c>
      <c r="H10" s="5">
        <f t="shared" si="0"/>
        <v>0</v>
      </c>
      <c r="I10" s="5">
        <f t="shared" si="1"/>
        <v>56</v>
      </c>
      <c r="J10" s="5">
        <f t="shared" si="2"/>
        <v>4</v>
      </c>
      <c r="K10" s="5"/>
      <c r="M10" s="1"/>
      <c r="N10" s="1"/>
      <c r="O10" s="1"/>
      <c r="P10" s="1"/>
      <c r="Q10" s="1"/>
    </row>
    <row r="11" spans="1:17">
      <c r="A11" t="s">
        <v>7</v>
      </c>
      <c r="B11" s="5" t="s">
        <v>73</v>
      </c>
      <c r="C11" s="4">
        <v>43922</v>
      </c>
      <c r="D11" s="4">
        <v>43922</v>
      </c>
      <c r="E11" s="4">
        <v>43976</v>
      </c>
      <c r="F11" s="16">
        <v>43980</v>
      </c>
      <c r="G11" s="16">
        <v>44064</v>
      </c>
      <c r="H11" s="5">
        <f t="shared" si="0"/>
        <v>0</v>
      </c>
      <c r="I11" s="5">
        <f t="shared" si="1"/>
        <v>54</v>
      </c>
      <c r="J11" s="5">
        <f t="shared" si="2"/>
        <v>4</v>
      </c>
      <c r="K11" s="5">
        <f>G11-E11</f>
        <v>88</v>
      </c>
      <c r="M11" s="1"/>
      <c r="N11" s="1"/>
      <c r="O11" s="1"/>
      <c r="P11" s="1"/>
      <c r="Q11" s="1"/>
    </row>
    <row r="12" spans="1:17">
      <c r="A12" t="s">
        <v>8</v>
      </c>
      <c r="B12" s="5" t="s">
        <v>74</v>
      </c>
      <c r="C12" s="4">
        <v>43924</v>
      </c>
      <c r="D12" s="4">
        <v>43952</v>
      </c>
      <c r="E12" s="4">
        <v>43976</v>
      </c>
      <c r="F12" s="16">
        <v>43980</v>
      </c>
      <c r="G12" s="16" t="s">
        <v>71</v>
      </c>
      <c r="H12" s="5">
        <f t="shared" si="0"/>
        <v>28</v>
      </c>
      <c r="I12" s="5">
        <f t="shared" si="1"/>
        <v>24</v>
      </c>
      <c r="J12" s="5">
        <f t="shared" si="2"/>
        <v>4</v>
      </c>
      <c r="K12" s="5"/>
      <c r="M12" s="1"/>
      <c r="N12" s="1"/>
      <c r="O12" s="1"/>
      <c r="P12" s="1"/>
      <c r="Q12" s="1"/>
    </row>
    <row r="13" spans="1:17">
      <c r="A13" t="s">
        <v>9</v>
      </c>
      <c r="B13" s="5" t="s">
        <v>74</v>
      </c>
      <c r="C13" s="4">
        <v>43927</v>
      </c>
      <c r="D13" s="4">
        <v>43956</v>
      </c>
      <c r="E13" s="4">
        <v>43976</v>
      </c>
      <c r="F13" s="16">
        <v>43980</v>
      </c>
      <c r="G13" s="16">
        <v>44064</v>
      </c>
      <c r="H13" s="5">
        <f t="shared" si="0"/>
        <v>29</v>
      </c>
      <c r="I13" s="5">
        <f t="shared" si="1"/>
        <v>20</v>
      </c>
      <c r="J13" s="5">
        <f t="shared" si="2"/>
        <v>4</v>
      </c>
      <c r="K13" s="5">
        <f>G13-E13</f>
        <v>88</v>
      </c>
      <c r="M13" s="1"/>
      <c r="N13" s="1"/>
      <c r="O13" s="1"/>
      <c r="P13" s="1"/>
      <c r="Q13" s="1"/>
    </row>
    <row r="14" spans="1:17">
      <c r="A14" t="s">
        <v>10</v>
      </c>
      <c r="B14" s="5" t="s">
        <v>74</v>
      </c>
      <c r="C14" s="4">
        <v>43929</v>
      </c>
      <c r="D14" s="4">
        <v>43958</v>
      </c>
      <c r="E14" s="4">
        <v>43976</v>
      </c>
      <c r="F14" s="16">
        <v>43980</v>
      </c>
      <c r="G14" s="16">
        <v>44064</v>
      </c>
      <c r="H14" s="5">
        <f t="shared" si="0"/>
        <v>29</v>
      </c>
      <c r="I14" s="5">
        <f t="shared" si="1"/>
        <v>18</v>
      </c>
      <c r="J14" s="5">
        <f t="shared" si="2"/>
        <v>4</v>
      </c>
      <c r="K14" s="5">
        <f>G14-E14</f>
        <v>88</v>
      </c>
      <c r="M14" s="1"/>
      <c r="N14" s="1"/>
      <c r="O14" s="1"/>
      <c r="P14" s="1"/>
      <c r="Q14" s="1"/>
    </row>
    <row r="15" spans="1:17">
      <c r="A15" t="s">
        <v>11</v>
      </c>
      <c r="B15" s="5" t="s">
        <v>74</v>
      </c>
      <c r="C15" s="4">
        <v>43934</v>
      </c>
      <c r="D15" s="4">
        <v>43963</v>
      </c>
      <c r="E15" s="4">
        <v>43976</v>
      </c>
      <c r="F15" s="16">
        <v>43980</v>
      </c>
      <c r="G15" s="16" t="s">
        <v>71</v>
      </c>
      <c r="H15" s="5">
        <f t="shared" si="0"/>
        <v>29</v>
      </c>
      <c r="I15" s="5">
        <f t="shared" si="1"/>
        <v>13</v>
      </c>
      <c r="J15" s="5">
        <f t="shared" si="2"/>
        <v>4</v>
      </c>
      <c r="K15" s="5"/>
      <c r="M15" s="1"/>
      <c r="N15" s="1"/>
      <c r="O15" s="1"/>
      <c r="P15" s="1"/>
      <c r="Q15" s="1"/>
    </row>
    <row r="16" spans="1:17">
      <c r="A16" t="s">
        <v>12</v>
      </c>
      <c r="B16" s="5" t="s">
        <v>74</v>
      </c>
      <c r="C16" s="4">
        <v>43936</v>
      </c>
      <c r="D16" s="4">
        <v>43963</v>
      </c>
      <c r="E16" s="4">
        <v>43976</v>
      </c>
      <c r="F16" s="16">
        <v>43980</v>
      </c>
      <c r="G16" s="16">
        <v>44064</v>
      </c>
      <c r="H16" s="5">
        <f t="shared" si="0"/>
        <v>27</v>
      </c>
      <c r="I16" s="5">
        <f t="shared" si="1"/>
        <v>13</v>
      </c>
      <c r="J16" s="5">
        <f t="shared" si="2"/>
        <v>4</v>
      </c>
      <c r="K16" s="5">
        <f>G16-E16</f>
        <v>88</v>
      </c>
      <c r="M16" s="1"/>
      <c r="N16" s="1"/>
      <c r="O16" s="1"/>
      <c r="P16" s="1"/>
      <c r="Q16" s="1"/>
    </row>
    <row r="17" spans="1:17">
      <c r="A17" t="s">
        <v>13</v>
      </c>
      <c r="B17" s="5" t="s">
        <v>74</v>
      </c>
      <c r="C17" s="4">
        <v>43938</v>
      </c>
      <c r="D17" s="4">
        <v>43965</v>
      </c>
      <c r="E17" s="4">
        <v>43976</v>
      </c>
      <c r="F17" s="16">
        <v>43980</v>
      </c>
      <c r="G17" s="16" t="s">
        <v>71</v>
      </c>
      <c r="H17" s="5">
        <f t="shared" si="0"/>
        <v>27</v>
      </c>
      <c r="I17" s="5">
        <f t="shared" si="1"/>
        <v>11</v>
      </c>
      <c r="J17" s="5">
        <f t="shared" si="2"/>
        <v>4</v>
      </c>
      <c r="K17" s="5"/>
      <c r="M17" s="1"/>
      <c r="N17" s="1"/>
      <c r="O17" s="1"/>
      <c r="P17" s="1"/>
      <c r="Q17" s="1"/>
    </row>
    <row r="18" spans="1:17">
      <c r="A18" t="s">
        <v>14</v>
      </c>
      <c r="B18" s="5" t="s">
        <v>74</v>
      </c>
      <c r="C18" s="4">
        <v>43941</v>
      </c>
      <c r="D18" s="4">
        <v>43965</v>
      </c>
      <c r="E18" s="4">
        <v>43976</v>
      </c>
      <c r="F18" s="16">
        <v>43980</v>
      </c>
      <c r="G18" s="16" t="s">
        <v>71</v>
      </c>
      <c r="H18" s="5">
        <f t="shared" si="0"/>
        <v>24</v>
      </c>
      <c r="I18" s="5">
        <f t="shared" si="1"/>
        <v>11</v>
      </c>
      <c r="J18" s="5">
        <f t="shared" si="2"/>
        <v>4</v>
      </c>
      <c r="K18" s="5"/>
      <c r="M18" s="1"/>
      <c r="N18" s="1"/>
      <c r="O18" s="1"/>
      <c r="P18" s="1"/>
      <c r="Q18" s="1"/>
    </row>
    <row r="19" spans="1:17">
      <c r="A19" t="s">
        <v>15</v>
      </c>
      <c r="B19" s="5" t="s">
        <v>74</v>
      </c>
      <c r="C19" s="4">
        <v>43943</v>
      </c>
      <c r="D19" s="4">
        <v>43970</v>
      </c>
      <c r="E19" s="4">
        <v>43976</v>
      </c>
      <c r="F19" s="16">
        <v>43980</v>
      </c>
      <c r="G19" s="16">
        <v>44064</v>
      </c>
      <c r="H19" s="5">
        <f t="shared" si="0"/>
        <v>27</v>
      </c>
      <c r="I19" s="5">
        <f t="shared" si="1"/>
        <v>6</v>
      </c>
      <c r="J19" s="5">
        <f t="shared" si="2"/>
        <v>4</v>
      </c>
      <c r="K19" s="5">
        <f>G19-E19</f>
        <v>88</v>
      </c>
      <c r="M19" s="1"/>
      <c r="N19" s="1"/>
      <c r="O19" s="1"/>
      <c r="P19" s="1"/>
      <c r="Q19" s="1"/>
    </row>
    <row r="20" spans="1:17">
      <c r="A20" t="s">
        <v>16</v>
      </c>
      <c r="B20" s="5" t="s">
        <v>74</v>
      </c>
      <c r="C20" s="4">
        <v>43945</v>
      </c>
      <c r="D20" s="4">
        <v>43970</v>
      </c>
      <c r="E20" s="4">
        <v>43976</v>
      </c>
      <c r="F20" s="16">
        <v>43980</v>
      </c>
      <c r="G20" s="16" t="s">
        <v>71</v>
      </c>
      <c r="H20" s="5">
        <f t="shared" si="0"/>
        <v>25</v>
      </c>
      <c r="I20" s="5">
        <f t="shared" si="1"/>
        <v>6</v>
      </c>
      <c r="J20" s="5">
        <f t="shared" si="2"/>
        <v>4</v>
      </c>
      <c r="K20" s="5"/>
      <c r="M20" s="1"/>
      <c r="N20" s="1"/>
      <c r="O20" s="1"/>
      <c r="P20" s="1"/>
      <c r="Q20" s="1"/>
    </row>
    <row r="21" spans="1:17">
      <c r="A21" t="s">
        <v>17</v>
      </c>
      <c r="B21" s="5" t="s">
        <v>74</v>
      </c>
      <c r="C21" s="4">
        <v>43948</v>
      </c>
      <c r="D21" s="4">
        <v>43972</v>
      </c>
      <c r="E21" s="4">
        <v>43976</v>
      </c>
      <c r="F21" s="16">
        <v>43980</v>
      </c>
      <c r="G21" s="16" t="s">
        <v>71</v>
      </c>
      <c r="H21" s="5">
        <f t="shared" si="0"/>
        <v>24</v>
      </c>
      <c r="I21" s="5">
        <f t="shared" si="1"/>
        <v>4</v>
      </c>
      <c r="J21" s="5">
        <f t="shared" si="2"/>
        <v>4</v>
      </c>
      <c r="K21" s="5"/>
      <c r="M21" s="1"/>
      <c r="N21" s="1"/>
      <c r="O21" s="1"/>
      <c r="P21" s="1"/>
      <c r="Q21" s="1"/>
    </row>
    <row r="22" spans="1:17">
      <c r="A22" t="s">
        <v>18</v>
      </c>
      <c r="B22" s="5" t="s">
        <v>74</v>
      </c>
      <c r="C22" s="4">
        <v>43950</v>
      </c>
      <c r="D22" s="4">
        <v>43972</v>
      </c>
      <c r="E22" s="4">
        <v>43976</v>
      </c>
      <c r="F22" s="16">
        <v>43980</v>
      </c>
      <c r="G22" s="16" t="s">
        <v>71</v>
      </c>
      <c r="H22" s="5">
        <f t="shared" si="0"/>
        <v>22</v>
      </c>
      <c r="I22" s="5">
        <f t="shared" si="1"/>
        <v>4</v>
      </c>
      <c r="J22" s="5">
        <f t="shared" si="2"/>
        <v>4</v>
      </c>
      <c r="K22" s="5"/>
      <c r="M22" s="1"/>
      <c r="N22" s="1"/>
      <c r="O22" s="1"/>
      <c r="P22" s="1"/>
      <c r="Q22" s="1"/>
    </row>
    <row r="23" spans="1:17">
      <c r="A23" t="s">
        <v>19</v>
      </c>
      <c r="B23" s="5" t="s">
        <v>73</v>
      </c>
      <c r="C23" s="4">
        <v>43952</v>
      </c>
      <c r="D23" s="4">
        <v>43952</v>
      </c>
      <c r="E23" s="4">
        <v>43976</v>
      </c>
      <c r="F23" s="16">
        <v>43980</v>
      </c>
      <c r="G23" s="16" t="s">
        <v>71</v>
      </c>
      <c r="H23" s="5">
        <f t="shared" si="0"/>
        <v>0</v>
      </c>
      <c r="I23" s="5">
        <f t="shared" si="1"/>
        <v>24</v>
      </c>
      <c r="J23" s="5">
        <f t="shared" si="2"/>
        <v>4</v>
      </c>
      <c r="K23" s="5"/>
      <c r="M23" s="1"/>
      <c r="N23" s="1"/>
      <c r="O23" s="1"/>
      <c r="P23" s="1"/>
      <c r="Q23" s="1"/>
    </row>
    <row r="24" spans="1:17">
      <c r="A24" t="s">
        <v>20</v>
      </c>
      <c r="B24" s="5" t="s">
        <v>73</v>
      </c>
      <c r="C24" s="4">
        <v>43955</v>
      </c>
      <c r="D24" s="4">
        <v>43955</v>
      </c>
      <c r="E24" s="4">
        <v>43976</v>
      </c>
      <c r="F24" s="16">
        <v>43980</v>
      </c>
      <c r="G24" s="16" t="s">
        <v>71</v>
      </c>
      <c r="H24" s="5">
        <f t="shared" si="0"/>
        <v>0</v>
      </c>
      <c r="I24" s="5">
        <f t="shared" si="1"/>
        <v>21</v>
      </c>
      <c r="J24" s="5">
        <f t="shared" si="2"/>
        <v>4</v>
      </c>
      <c r="K24" s="5"/>
      <c r="M24" s="1"/>
      <c r="N24" s="1"/>
      <c r="O24" s="1"/>
      <c r="P24" s="1"/>
      <c r="Q24" s="1"/>
    </row>
    <row r="25" spans="1:17">
      <c r="A25" t="s">
        <v>21</v>
      </c>
      <c r="B25" s="5" t="s">
        <v>73</v>
      </c>
      <c r="C25" s="4">
        <v>43957</v>
      </c>
      <c r="D25" s="4">
        <v>43957</v>
      </c>
      <c r="E25" s="4">
        <v>43976</v>
      </c>
      <c r="F25" s="16">
        <v>43980</v>
      </c>
      <c r="G25" s="16">
        <v>44064</v>
      </c>
      <c r="H25" s="5">
        <f t="shared" si="0"/>
        <v>0</v>
      </c>
      <c r="I25" s="5">
        <f t="shared" si="1"/>
        <v>19</v>
      </c>
      <c r="J25" s="5">
        <f t="shared" si="2"/>
        <v>4</v>
      </c>
      <c r="K25" s="5">
        <f>G25-E25</f>
        <v>88</v>
      </c>
      <c r="M25" s="1"/>
      <c r="N25" s="1"/>
      <c r="O25" s="1"/>
      <c r="P25" s="1"/>
      <c r="Q25" s="1"/>
    </row>
    <row r="26" spans="1:17">
      <c r="A26" t="s">
        <v>22</v>
      </c>
      <c r="B26" s="5" t="s">
        <v>73</v>
      </c>
      <c r="C26" s="4">
        <v>43959</v>
      </c>
      <c r="D26" s="4">
        <v>43959</v>
      </c>
      <c r="E26" s="4">
        <v>43976</v>
      </c>
      <c r="F26" s="16">
        <v>43980</v>
      </c>
      <c r="G26" s="16" t="s">
        <v>71</v>
      </c>
      <c r="H26" s="5">
        <f t="shared" si="0"/>
        <v>0</v>
      </c>
      <c r="I26" s="5">
        <f t="shared" si="1"/>
        <v>17</v>
      </c>
      <c r="J26" s="5">
        <f t="shared" si="2"/>
        <v>4</v>
      </c>
      <c r="K26" s="5"/>
      <c r="M26" s="1"/>
      <c r="N26" s="1"/>
      <c r="O26" s="1"/>
      <c r="P26" s="1"/>
      <c r="Q26" s="1"/>
    </row>
    <row r="27" spans="1:17">
      <c r="A27" t="s">
        <v>23</v>
      </c>
      <c r="B27" s="5" t="s">
        <v>73</v>
      </c>
      <c r="C27" s="4">
        <v>43962</v>
      </c>
      <c r="D27" s="4">
        <v>43962</v>
      </c>
      <c r="E27" s="4">
        <v>43976</v>
      </c>
      <c r="F27" s="16">
        <v>43980</v>
      </c>
      <c r="G27" s="16" t="s">
        <v>71</v>
      </c>
      <c r="H27" s="5">
        <f t="shared" si="0"/>
        <v>0</v>
      </c>
      <c r="I27" s="5">
        <f t="shared" si="1"/>
        <v>14</v>
      </c>
      <c r="J27" s="5">
        <f t="shared" si="2"/>
        <v>4</v>
      </c>
      <c r="K27" s="5"/>
      <c r="M27" s="1"/>
      <c r="N27" s="1"/>
      <c r="O27" s="1"/>
      <c r="P27" s="1"/>
      <c r="Q27" s="1"/>
    </row>
    <row r="28" spans="1:17">
      <c r="A28" t="s">
        <v>24</v>
      </c>
      <c r="B28" s="5" t="s">
        <v>73</v>
      </c>
      <c r="C28" s="4">
        <v>43964</v>
      </c>
      <c r="D28" s="4">
        <v>43964</v>
      </c>
      <c r="E28" s="4">
        <v>43976</v>
      </c>
      <c r="F28" s="16">
        <v>44012</v>
      </c>
      <c r="G28" s="16" t="s">
        <v>71</v>
      </c>
      <c r="H28" s="5">
        <f t="shared" si="0"/>
        <v>0</v>
      </c>
      <c r="I28" s="5">
        <f t="shared" si="1"/>
        <v>12</v>
      </c>
      <c r="J28" s="5">
        <f t="shared" si="2"/>
        <v>36</v>
      </c>
      <c r="K28" s="5"/>
      <c r="M28" s="1"/>
      <c r="N28" s="1"/>
      <c r="O28" s="1"/>
      <c r="P28" s="1"/>
      <c r="Q28" s="1"/>
    </row>
    <row r="29" spans="1:17">
      <c r="A29" t="s">
        <v>25</v>
      </c>
      <c r="B29" s="5" t="s">
        <v>73</v>
      </c>
      <c r="C29" s="4">
        <v>43966</v>
      </c>
      <c r="D29" s="4">
        <v>43966</v>
      </c>
      <c r="E29" s="4">
        <v>43976</v>
      </c>
      <c r="F29" s="16">
        <v>44012</v>
      </c>
      <c r="G29" s="16" t="s">
        <v>71</v>
      </c>
      <c r="H29" s="5">
        <f t="shared" si="0"/>
        <v>0</v>
      </c>
      <c r="I29" s="5">
        <f t="shared" si="1"/>
        <v>10</v>
      </c>
      <c r="J29" s="5">
        <f t="shared" si="2"/>
        <v>36</v>
      </c>
      <c r="K29" s="5"/>
      <c r="M29" s="1"/>
      <c r="N29" s="1"/>
      <c r="O29" s="1"/>
      <c r="P29" s="1"/>
      <c r="Q29" s="1"/>
    </row>
    <row r="30" spans="1:17">
      <c r="A30" t="s">
        <v>26</v>
      </c>
      <c r="B30" s="5" t="s">
        <v>73</v>
      </c>
      <c r="C30" s="4">
        <v>43969</v>
      </c>
      <c r="D30" s="4">
        <v>43969</v>
      </c>
      <c r="E30" s="4">
        <v>43976</v>
      </c>
      <c r="F30" s="16">
        <v>44012</v>
      </c>
      <c r="G30" s="16" t="s">
        <v>71</v>
      </c>
      <c r="H30" s="5">
        <f t="shared" si="0"/>
        <v>0</v>
      </c>
      <c r="I30" s="5">
        <f t="shared" si="1"/>
        <v>7</v>
      </c>
      <c r="J30" s="5">
        <f t="shared" si="2"/>
        <v>36</v>
      </c>
      <c r="K30" s="5"/>
      <c r="M30" s="1"/>
      <c r="N30" s="1"/>
      <c r="O30" s="1"/>
      <c r="P30" s="1"/>
      <c r="Q30" s="1"/>
    </row>
    <row r="31" spans="1:17">
      <c r="A31" t="s">
        <v>27</v>
      </c>
      <c r="B31" s="25" t="s">
        <v>73</v>
      </c>
      <c r="C31" s="4">
        <v>43971</v>
      </c>
      <c r="D31" s="4">
        <v>43971</v>
      </c>
      <c r="E31" s="4">
        <v>43976</v>
      </c>
      <c r="F31" s="16">
        <v>44012</v>
      </c>
      <c r="G31" s="16" t="s">
        <v>71</v>
      </c>
      <c r="H31" s="5">
        <f t="shared" si="0"/>
        <v>0</v>
      </c>
      <c r="I31" s="5">
        <f t="shared" si="1"/>
        <v>5</v>
      </c>
      <c r="J31" s="5">
        <f t="shared" si="2"/>
        <v>36</v>
      </c>
      <c r="K31" s="5"/>
      <c r="M31" s="1"/>
      <c r="N31" s="1"/>
      <c r="O31" s="1"/>
      <c r="P31" s="1"/>
      <c r="Q31" s="1"/>
    </row>
    <row r="32" spans="1:17">
      <c r="A32" t="s">
        <v>28</v>
      </c>
      <c r="B32" s="5" t="s">
        <v>73</v>
      </c>
      <c r="C32" s="4">
        <v>43973</v>
      </c>
      <c r="D32" s="4">
        <v>43973</v>
      </c>
      <c r="E32" s="4">
        <v>43976</v>
      </c>
      <c r="F32" s="16">
        <v>44012</v>
      </c>
      <c r="G32" s="16" t="s">
        <v>71</v>
      </c>
      <c r="H32" s="5">
        <f t="shared" si="0"/>
        <v>0</v>
      </c>
      <c r="I32" s="5">
        <f t="shared" si="1"/>
        <v>3</v>
      </c>
      <c r="J32" s="5">
        <f t="shared" si="2"/>
        <v>36</v>
      </c>
      <c r="K32" s="5"/>
      <c r="M32" s="1"/>
      <c r="N32" s="1"/>
      <c r="O32" s="1"/>
      <c r="P32" s="1"/>
      <c r="Q32" s="1"/>
    </row>
    <row r="33" spans="1:17">
      <c r="A33" t="s">
        <v>29</v>
      </c>
      <c r="B33" s="5" t="s">
        <v>73</v>
      </c>
      <c r="C33" s="4">
        <v>43978</v>
      </c>
      <c r="D33" s="4">
        <v>43978</v>
      </c>
      <c r="E33" s="4">
        <v>44012</v>
      </c>
      <c r="F33" s="16">
        <v>44012</v>
      </c>
      <c r="G33" s="16" t="s">
        <v>71</v>
      </c>
      <c r="H33" s="5">
        <f t="shared" si="0"/>
        <v>0</v>
      </c>
      <c r="I33" s="5">
        <f t="shared" si="1"/>
        <v>34</v>
      </c>
      <c r="J33" s="5">
        <f t="shared" si="2"/>
        <v>0</v>
      </c>
      <c r="K33" s="5"/>
      <c r="M33" s="1"/>
      <c r="N33" s="1"/>
      <c r="O33" s="1"/>
      <c r="P33" s="1"/>
      <c r="Q33" s="1"/>
    </row>
    <row r="34" spans="1:17">
      <c r="A34" t="s">
        <v>30</v>
      </c>
      <c r="B34" s="5" t="s">
        <v>73</v>
      </c>
      <c r="C34" s="4">
        <v>43980</v>
      </c>
      <c r="D34" s="4">
        <v>43980</v>
      </c>
      <c r="E34" s="4">
        <v>44012</v>
      </c>
      <c r="F34" s="16">
        <v>44012</v>
      </c>
      <c r="G34" s="16" t="s">
        <v>71</v>
      </c>
      <c r="H34" s="5">
        <f t="shared" si="0"/>
        <v>0</v>
      </c>
      <c r="I34" s="5">
        <f t="shared" si="1"/>
        <v>32</v>
      </c>
      <c r="J34" s="5">
        <f t="shared" si="2"/>
        <v>0</v>
      </c>
      <c r="K34" s="5"/>
      <c r="M34" s="1"/>
      <c r="N34" s="1"/>
      <c r="O34" s="1"/>
      <c r="P34" s="1"/>
      <c r="Q34" s="1"/>
    </row>
    <row r="35" spans="1:17">
      <c r="A35" t="s">
        <v>31</v>
      </c>
      <c r="B35" s="5" t="s">
        <v>73</v>
      </c>
      <c r="C35" s="4">
        <v>43983</v>
      </c>
      <c r="D35" s="4">
        <v>43983</v>
      </c>
      <c r="E35" s="4">
        <v>44012</v>
      </c>
      <c r="F35" s="16">
        <v>44012</v>
      </c>
      <c r="G35" s="16" t="s">
        <v>71</v>
      </c>
      <c r="H35" s="5">
        <f t="shared" si="0"/>
        <v>0</v>
      </c>
      <c r="I35" s="5">
        <f t="shared" si="1"/>
        <v>29</v>
      </c>
      <c r="J35" s="5">
        <f t="shared" si="2"/>
        <v>0</v>
      </c>
      <c r="K35" s="5"/>
      <c r="M35" s="1"/>
      <c r="N35" s="1"/>
      <c r="O35" s="1"/>
      <c r="P35" s="1"/>
      <c r="Q35" s="1"/>
    </row>
    <row r="36" spans="1:17">
      <c r="A36" t="s">
        <v>32</v>
      </c>
      <c r="B36" s="5" t="s">
        <v>73</v>
      </c>
      <c r="C36" s="4">
        <v>43985</v>
      </c>
      <c r="D36" s="4">
        <v>43985</v>
      </c>
      <c r="E36" s="4">
        <v>44012</v>
      </c>
      <c r="F36" s="16">
        <v>44012</v>
      </c>
      <c r="G36" s="16" t="s">
        <v>71</v>
      </c>
      <c r="H36" s="5">
        <f t="shared" ref="H36:H56" si="3">D36-C36</f>
        <v>0</v>
      </c>
      <c r="I36" s="5">
        <f t="shared" ref="I36:I56" si="4">E36-D36</f>
        <v>27</v>
      </c>
      <c r="J36" s="5">
        <f t="shared" ref="J36:J56" si="5">F36-E36</f>
        <v>0</v>
      </c>
      <c r="K36" s="5"/>
      <c r="M36" s="1"/>
      <c r="N36" s="1"/>
      <c r="O36" s="1"/>
      <c r="P36" s="1"/>
      <c r="Q36" s="1"/>
    </row>
    <row r="37" spans="1:17">
      <c r="A37" t="s">
        <v>33</v>
      </c>
      <c r="B37" s="5" t="s">
        <v>73</v>
      </c>
      <c r="C37" s="4">
        <v>43987</v>
      </c>
      <c r="D37" s="4">
        <v>43987</v>
      </c>
      <c r="E37" s="4">
        <v>44012</v>
      </c>
      <c r="F37" s="16">
        <v>44012</v>
      </c>
      <c r="G37" s="16" t="s">
        <v>71</v>
      </c>
      <c r="H37" s="5">
        <f t="shared" si="3"/>
        <v>0</v>
      </c>
      <c r="I37" s="5">
        <f t="shared" si="4"/>
        <v>25</v>
      </c>
      <c r="J37" s="5">
        <f t="shared" si="5"/>
        <v>0</v>
      </c>
      <c r="K37" s="5"/>
      <c r="M37" s="1"/>
      <c r="N37" s="1"/>
      <c r="O37" s="1"/>
      <c r="P37" s="1"/>
      <c r="Q37" s="1"/>
    </row>
    <row r="38" spans="1:17">
      <c r="A38" t="s">
        <v>34</v>
      </c>
      <c r="B38" s="5" t="s">
        <v>73</v>
      </c>
      <c r="C38" s="4">
        <v>43990</v>
      </c>
      <c r="D38" s="4">
        <v>43990</v>
      </c>
      <c r="E38" s="4">
        <v>44012</v>
      </c>
      <c r="F38" s="16">
        <v>44012</v>
      </c>
      <c r="G38" s="16" t="s">
        <v>71</v>
      </c>
      <c r="H38" s="5">
        <f t="shared" si="3"/>
        <v>0</v>
      </c>
      <c r="I38" s="5">
        <f t="shared" si="4"/>
        <v>22</v>
      </c>
      <c r="J38" s="5">
        <f t="shared" si="5"/>
        <v>0</v>
      </c>
      <c r="K38" s="5"/>
      <c r="M38" s="1"/>
      <c r="N38" s="1"/>
      <c r="O38" s="1"/>
      <c r="P38" s="1"/>
      <c r="Q38" s="1"/>
    </row>
    <row r="39" spans="1:17">
      <c r="A39" t="s">
        <v>35</v>
      </c>
      <c r="B39" s="5" t="s">
        <v>73</v>
      </c>
      <c r="C39" s="4">
        <v>43992</v>
      </c>
      <c r="D39" s="4">
        <v>43992</v>
      </c>
      <c r="E39" s="4">
        <v>44012</v>
      </c>
      <c r="F39" s="16">
        <v>44012</v>
      </c>
      <c r="G39" s="16" t="s">
        <v>71</v>
      </c>
      <c r="H39" s="5">
        <f t="shared" si="3"/>
        <v>0</v>
      </c>
      <c r="I39" s="5">
        <f t="shared" si="4"/>
        <v>20</v>
      </c>
      <c r="J39" s="5">
        <f t="shared" si="5"/>
        <v>0</v>
      </c>
      <c r="K39" s="5"/>
      <c r="M39" s="1"/>
      <c r="N39" s="1"/>
      <c r="O39" s="1"/>
      <c r="P39" s="1"/>
      <c r="Q39" s="1"/>
    </row>
    <row r="40" spans="1:17">
      <c r="A40" t="s">
        <v>36</v>
      </c>
      <c r="B40" s="5" t="s">
        <v>73</v>
      </c>
      <c r="C40" s="4">
        <v>43997</v>
      </c>
      <c r="D40" s="4">
        <v>43997</v>
      </c>
      <c r="E40" s="4">
        <v>44012</v>
      </c>
      <c r="F40" s="16">
        <v>44012</v>
      </c>
      <c r="G40" s="16" t="s">
        <v>71</v>
      </c>
      <c r="H40" s="5">
        <f t="shared" si="3"/>
        <v>0</v>
      </c>
      <c r="I40" s="5">
        <f t="shared" si="4"/>
        <v>15</v>
      </c>
      <c r="J40" s="5">
        <f t="shared" si="5"/>
        <v>0</v>
      </c>
      <c r="K40" s="5"/>
      <c r="M40" s="1"/>
      <c r="N40" s="1"/>
      <c r="O40" s="1"/>
      <c r="P40" s="1"/>
      <c r="Q40" s="1"/>
    </row>
    <row r="41" spans="1:17">
      <c r="A41" t="s">
        <v>37</v>
      </c>
      <c r="B41" s="5" t="s">
        <v>73</v>
      </c>
      <c r="C41" s="4">
        <v>43999</v>
      </c>
      <c r="D41" s="4">
        <v>43999</v>
      </c>
      <c r="E41" s="4">
        <v>44012</v>
      </c>
      <c r="F41" s="16">
        <v>44012</v>
      </c>
      <c r="G41" s="16" t="s">
        <v>71</v>
      </c>
      <c r="H41" s="5">
        <f t="shared" si="3"/>
        <v>0</v>
      </c>
      <c r="I41" s="5">
        <f t="shared" si="4"/>
        <v>13</v>
      </c>
      <c r="J41" s="5">
        <f t="shared" si="5"/>
        <v>0</v>
      </c>
      <c r="K41" s="5"/>
      <c r="M41" s="1"/>
      <c r="N41" s="1"/>
      <c r="O41" s="1"/>
      <c r="P41" s="1"/>
      <c r="Q41" s="1"/>
    </row>
    <row r="42" spans="1:17">
      <c r="A42" t="s">
        <v>38</v>
      </c>
      <c r="B42" s="5" t="s">
        <v>73</v>
      </c>
      <c r="C42" s="4">
        <v>44001</v>
      </c>
      <c r="D42" s="4">
        <v>44001</v>
      </c>
      <c r="E42" s="4">
        <v>44012</v>
      </c>
      <c r="F42" s="16">
        <v>44012</v>
      </c>
      <c r="G42" s="16" t="s">
        <v>71</v>
      </c>
      <c r="H42" s="5">
        <f t="shared" si="3"/>
        <v>0</v>
      </c>
      <c r="I42" s="5">
        <f t="shared" si="4"/>
        <v>11</v>
      </c>
      <c r="J42" s="5">
        <f t="shared" si="5"/>
        <v>0</v>
      </c>
      <c r="K42" s="5"/>
      <c r="M42" s="1"/>
      <c r="N42" s="1"/>
      <c r="O42" s="1"/>
      <c r="P42" s="1"/>
      <c r="Q42" s="1"/>
    </row>
    <row r="43" spans="1:17">
      <c r="A43" t="s">
        <v>39</v>
      </c>
      <c r="B43" s="5" t="s">
        <v>73</v>
      </c>
      <c r="C43" s="4">
        <v>44004</v>
      </c>
      <c r="D43" s="4">
        <v>44004</v>
      </c>
      <c r="E43" s="4">
        <v>44012</v>
      </c>
      <c r="F43" s="16">
        <v>44012</v>
      </c>
      <c r="G43" s="16" t="s">
        <v>71</v>
      </c>
      <c r="H43" s="5">
        <f t="shared" si="3"/>
        <v>0</v>
      </c>
      <c r="I43" s="5">
        <f t="shared" si="4"/>
        <v>8</v>
      </c>
      <c r="J43" s="5">
        <f t="shared" si="5"/>
        <v>0</v>
      </c>
      <c r="K43" s="5"/>
      <c r="M43" s="1"/>
      <c r="N43" s="1"/>
      <c r="O43" s="1"/>
      <c r="P43" s="1"/>
      <c r="Q43" s="1"/>
    </row>
    <row r="44" spans="1:17">
      <c r="A44" t="s">
        <v>40</v>
      </c>
      <c r="B44" s="5" t="s">
        <v>73</v>
      </c>
      <c r="C44" s="4">
        <v>44006</v>
      </c>
      <c r="D44" s="4">
        <v>44006</v>
      </c>
      <c r="E44" s="4">
        <v>44012</v>
      </c>
      <c r="F44" s="16">
        <v>44012</v>
      </c>
      <c r="G44" s="16" t="s">
        <v>71</v>
      </c>
      <c r="H44" s="5">
        <f t="shared" si="3"/>
        <v>0</v>
      </c>
      <c r="I44" s="5">
        <f t="shared" si="4"/>
        <v>6</v>
      </c>
      <c r="J44" s="5">
        <f t="shared" si="5"/>
        <v>0</v>
      </c>
      <c r="K44" s="5"/>
      <c r="M44" s="1"/>
      <c r="N44" s="1"/>
      <c r="O44" s="1"/>
      <c r="P44" s="1"/>
      <c r="Q44" s="1"/>
    </row>
    <row r="45" spans="1:17">
      <c r="A45" t="s">
        <v>41</v>
      </c>
      <c r="B45" s="5" t="s">
        <v>73</v>
      </c>
      <c r="C45" s="4">
        <v>44008</v>
      </c>
      <c r="D45" s="4">
        <v>44008</v>
      </c>
      <c r="E45" s="4">
        <v>44012</v>
      </c>
      <c r="F45" s="16">
        <v>44012</v>
      </c>
      <c r="G45" s="16" t="s">
        <v>71</v>
      </c>
      <c r="H45" s="5">
        <f t="shared" si="3"/>
        <v>0</v>
      </c>
      <c r="I45" s="5">
        <f t="shared" si="4"/>
        <v>4</v>
      </c>
      <c r="J45" s="5">
        <f t="shared" si="5"/>
        <v>0</v>
      </c>
      <c r="K45" s="5"/>
      <c r="M45" s="1"/>
      <c r="N45" s="1"/>
      <c r="O45" s="1"/>
      <c r="P45" s="1"/>
      <c r="Q45" s="1"/>
    </row>
    <row r="46" spans="1:17">
      <c r="A46" t="s">
        <v>42</v>
      </c>
      <c r="B46" s="5" t="s">
        <v>72</v>
      </c>
      <c r="C46" s="4">
        <v>44011</v>
      </c>
      <c r="D46" s="4">
        <v>44011</v>
      </c>
      <c r="E46" s="4">
        <v>44012</v>
      </c>
      <c r="F46" s="16">
        <v>44012</v>
      </c>
      <c r="G46" s="16">
        <v>44027</v>
      </c>
      <c r="H46" s="5">
        <f t="shared" si="3"/>
        <v>0</v>
      </c>
      <c r="I46" s="5">
        <f t="shared" si="4"/>
        <v>1</v>
      </c>
      <c r="J46" s="5">
        <f t="shared" si="5"/>
        <v>0</v>
      </c>
      <c r="K46" s="5">
        <f>G46-E46</f>
        <v>15</v>
      </c>
      <c r="M46" s="1"/>
      <c r="N46" s="1"/>
      <c r="O46" s="1"/>
      <c r="P46" s="1"/>
      <c r="Q46" s="1"/>
    </row>
    <row r="47" spans="1:17">
      <c r="A47" t="s">
        <v>43</v>
      </c>
      <c r="B47" s="5" t="s">
        <v>72</v>
      </c>
      <c r="C47" s="4">
        <v>44013</v>
      </c>
      <c r="D47" s="4">
        <v>44014</v>
      </c>
      <c r="E47" s="4">
        <v>44026</v>
      </c>
      <c r="F47" s="16">
        <v>44027</v>
      </c>
      <c r="G47" s="16" t="s">
        <v>71</v>
      </c>
      <c r="H47" s="5">
        <f t="shared" si="3"/>
        <v>1</v>
      </c>
      <c r="I47" s="5">
        <f t="shared" si="4"/>
        <v>12</v>
      </c>
      <c r="J47" s="5">
        <f t="shared" si="5"/>
        <v>1</v>
      </c>
      <c r="K47" s="5"/>
      <c r="M47" s="1"/>
      <c r="N47" s="1"/>
      <c r="O47" s="1"/>
      <c r="P47" s="1"/>
      <c r="Q47" s="1"/>
    </row>
    <row r="48" spans="1:17">
      <c r="A48" t="s">
        <v>44</v>
      </c>
      <c r="B48" s="5" t="s">
        <v>72</v>
      </c>
      <c r="C48" s="4">
        <v>44018</v>
      </c>
      <c r="D48" s="4">
        <v>44018</v>
      </c>
      <c r="E48" s="4">
        <v>44026</v>
      </c>
      <c r="F48" s="16">
        <v>44027</v>
      </c>
      <c r="G48" s="16" t="s">
        <v>71</v>
      </c>
      <c r="H48" s="5">
        <f t="shared" si="3"/>
        <v>0</v>
      </c>
      <c r="I48" s="5">
        <f t="shared" si="4"/>
        <v>8</v>
      </c>
      <c r="J48" s="5">
        <f t="shared" si="5"/>
        <v>1</v>
      </c>
      <c r="K48" s="5"/>
      <c r="M48" s="1"/>
      <c r="N48" s="1"/>
      <c r="O48" s="1"/>
      <c r="P48" s="1"/>
      <c r="Q48" s="1"/>
    </row>
    <row r="49" spans="1:17">
      <c r="A49" t="s">
        <v>45</v>
      </c>
      <c r="B49" s="5" t="s">
        <v>72</v>
      </c>
      <c r="C49" s="4">
        <v>44020</v>
      </c>
      <c r="D49" s="4">
        <v>44021</v>
      </c>
      <c r="E49" s="4">
        <v>44026</v>
      </c>
      <c r="F49" s="16">
        <v>44027</v>
      </c>
      <c r="G49" s="16" t="s">
        <v>71</v>
      </c>
      <c r="H49" s="5">
        <f t="shared" si="3"/>
        <v>1</v>
      </c>
      <c r="I49" s="5">
        <f t="shared" si="4"/>
        <v>5</v>
      </c>
      <c r="J49" s="5">
        <f t="shared" si="5"/>
        <v>1</v>
      </c>
      <c r="K49" s="5"/>
      <c r="M49" s="1"/>
      <c r="N49" s="1"/>
      <c r="O49" s="1"/>
      <c r="P49" s="1"/>
      <c r="Q49" s="1"/>
    </row>
    <row r="50" spans="1:17">
      <c r="A50" t="s">
        <v>46</v>
      </c>
      <c r="B50" s="5" t="s">
        <v>72</v>
      </c>
      <c r="C50" s="4">
        <v>44022</v>
      </c>
      <c r="D50" s="4">
        <v>44022</v>
      </c>
      <c r="E50" s="4">
        <v>44026</v>
      </c>
      <c r="F50" s="16">
        <v>44027</v>
      </c>
      <c r="G50" s="16">
        <v>44064</v>
      </c>
      <c r="H50" s="5">
        <f t="shared" si="3"/>
        <v>0</v>
      </c>
      <c r="I50" s="5">
        <f t="shared" si="4"/>
        <v>4</v>
      </c>
      <c r="J50" s="5">
        <f t="shared" si="5"/>
        <v>1</v>
      </c>
      <c r="K50" s="5">
        <f>G50-E50</f>
        <v>38</v>
      </c>
      <c r="M50" s="1"/>
      <c r="N50" s="1"/>
      <c r="O50" s="1"/>
      <c r="P50" s="1"/>
      <c r="Q50" s="1"/>
    </row>
    <row r="51" spans="1:17">
      <c r="A51" t="s">
        <v>47</v>
      </c>
      <c r="B51" s="5" t="s">
        <v>72</v>
      </c>
      <c r="C51" s="4">
        <v>44025</v>
      </c>
      <c r="D51" s="4">
        <v>44025</v>
      </c>
      <c r="E51" s="4">
        <v>44026</v>
      </c>
      <c r="F51" s="16">
        <v>44027</v>
      </c>
      <c r="G51" s="16" t="s">
        <v>71</v>
      </c>
      <c r="H51" s="5">
        <f t="shared" si="3"/>
        <v>0</v>
      </c>
      <c r="I51" s="5">
        <f t="shared" si="4"/>
        <v>1</v>
      </c>
      <c r="J51" s="5">
        <f t="shared" si="5"/>
        <v>1</v>
      </c>
      <c r="K51" s="5"/>
      <c r="M51" s="1"/>
      <c r="N51" s="1"/>
      <c r="O51" s="1"/>
      <c r="P51" s="1"/>
      <c r="Q51" s="1"/>
    </row>
    <row r="52" spans="1:17">
      <c r="A52" t="s">
        <v>48</v>
      </c>
      <c r="B52" s="5" t="s">
        <v>72</v>
      </c>
      <c r="C52" s="4">
        <v>44027</v>
      </c>
      <c r="D52" s="4">
        <v>44027</v>
      </c>
      <c r="E52" s="4">
        <v>44064</v>
      </c>
      <c r="F52" s="16">
        <v>44064</v>
      </c>
      <c r="G52" s="16" t="s">
        <v>71</v>
      </c>
      <c r="H52" s="5">
        <f t="shared" si="3"/>
        <v>0</v>
      </c>
      <c r="I52" s="5">
        <f t="shared" si="4"/>
        <v>37</v>
      </c>
      <c r="J52" s="5">
        <f t="shared" si="5"/>
        <v>0</v>
      </c>
      <c r="K52" s="5"/>
      <c r="M52" s="1"/>
      <c r="N52" s="1"/>
      <c r="O52" s="1"/>
      <c r="P52" s="1"/>
      <c r="Q52" s="1"/>
    </row>
    <row r="53" spans="1:17">
      <c r="A53" t="s">
        <v>49</v>
      </c>
      <c r="B53" s="5" t="s">
        <v>72</v>
      </c>
      <c r="C53" s="4">
        <v>44029</v>
      </c>
      <c r="D53" s="4">
        <v>44029</v>
      </c>
      <c r="E53" s="4">
        <v>44064</v>
      </c>
      <c r="F53" s="16">
        <v>44064</v>
      </c>
      <c r="G53" s="16" t="s">
        <v>71</v>
      </c>
      <c r="H53" s="5">
        <f t="shared" si="3"/>
        <v>0</v>
      </c>
      <c r="I53" s="5">
        <f t="shared" si="4"/>
        <v>35</v>
      </c>
      <c r="J53" s="5">
        <f t="shared" si="5"/>
        <v>0</v>
      </c>
      <c r="K53" s="5"/>
      <c r="M53" s="1"/>
      <c r="N53" s="1"/>
      <c r="O53" s="1"/>
      <c r="P53" s="1"/>
      <c r="Q53" s="1"/>
    </row>
    <row r="54" spans="1:17">
      <c r="A54" t="s">
        <v>50</v>
      </c>
      <c r="B54" s="5" t="s">
        <v>72</v>
      </c>
      <c r="C54" s="4">
        <v>44032</v>
      </c>
      <c r="D54" s="4">
        <v>44032</v>
      </c>
      <c r="E54" s="4">
        <v>44064</v>
      </c>
      <c r="F54" s="16">
        <v>44064</v>
      </c>
      <c r="G54" s="16" t="s">
        <v>71</v>
      </c>
      <c r="H54" s="5">
        <f t="shared" si="3"/>
        <v>0</v>
      </c>
      <c r="I54" s="5">
        <f t="shared" si="4"/>
        <v>32</v>
      </c>
      <c r="J54" s="5">
        <f t="shared" si="5"/>
        <v>0</v>
      </c>
      <c r="K54" s="5"/>
      <c r="M54" s="1"/>
      <c r="N54" s="1"/>
      <c r="O54" s="1"/>
      <c r="P54" s="1"/>
      <c r="Q54" s="1"/>
    </row>
    <row r="55" spans="1:17">
      <c r="A55" t="s">
        <v>51</v>
      </c>
      <c r="B55" s="5" t="s">
        <v>72</v>
      </c>
      <c r="C55" s="4">
        <v>44034</v>
      </c>
      <c r="D55" s="4">
        <v>44034</v>
      </c>
      <c r="E55" s="4">
        <v>44064</v>
      </c>
      <c r="F55" s="16">
        <v>44064</v>
      </c>
      <c r="G55" s="16" t="s">
        <v>71</v>
      </c>
      <c r="H55" s="5">
        <f t="shared" si="3"/>
        <v>0</v>
      </c>
      <c r="I55" s="5">
        <f t="shared" si="4"/>
        <v>30</v>
      </c>
      <c r="J55" s="5">
        <f t="shared" si="5"/>
        <v>0</v>
      </c>
      <c r="K55" s="5"/>
      <c r="M55" s="1"/>
      <c r="N55" s="1"/>
      <c r="O55" s="1"/>
      <c r="P55" s="1"/>
      <c r="Q55" s="1"/>
    </row>
    <row r="56" spans="1:17">
      <c r="A56" t="s">
        <v>52</v>
      </c>
      <c r="B56" s="5" t="s">
        <v>72</v>
      </c>
      <c r="C56" s="4">
        <v>44036</v>
      </c>
      <c r="D56" s="4">
        <v>44036</v>
      </c>
      <c r="E56" s="4">
        <v>44064</v>
      </c>
      <c r="F56" s="16">
        <v>44064</v>
      </c>
      <c r="G56" s="16" t="s">
        <v>71</v>
      </c>
      <c r="H56" s="5">
        <f t="shared" si="3"/>
        <v>0</v>
      </c>
      <c r="I56" s="5">
        <f t="shared" si="4"/>
        <v>28</v>
      </c>
      <c r="J56" s="5">
        <f t="shared" si="5"/>
        <v>0</v>
      </c>
      <c r="K56" s="5"/>
      <c r="P56" s="1"/>
      <c r="Q56" s="1"/>
    </row>
    <row r="57" spans="1:17">
      <c r="B57" s="5"/>
      <c r="C57" s="4"/>
      <c r="D57" s="4"/>
      <c r="E57" s="4"/>
      <c r="F57" s="16"/>
      <c r="G57" s="16"/>
      <c r="H57" s="5"/>
      <c r="I57" s="5"/>
      <c r="J57" s="5"/>
      <c r="K57" s="5"/>
      <c r="P57" s="1"/>
      <c r="Q57" s="1"/>
    </row>
    <row r="58" spans="1:17" ht="15.75">
      <c r="A58" s="14" t="s">
        <v>53</v>
      </c>
      <c r="B58" s="14" t="s">
        <v>68</v>
      </c>
      <c r="C58" s="14" t="s">
        <v>64</v>
      </c>
      <c r="D58" s="14" t="s">
        <v>89</v>
      </c>
      <c r="E58" s="14" t="s">
        <v>90</v>
      </c>
      <c r="F58" s="14" t="s">
        <v>69</v>
      </c>
      <c r="G58" s="14" t="s">
        <v>70</v>
      </c>
      <c r="H58" s="15" t="s">
        <v>78</v>
      </c>
      <c r="I58" s="15" t="s">
        <v>77</v>
      </c>
      <c r="J58" s="15" t="s">
        <v>75</v>
      </c>
      <c r="K58" s="15" t="s">
        <v>76</v>
      </c>
    </row>
    <row r="59" spans="1:17">
      <c r="A59" t="s">
        <v>5</v>
      </c>
      <c r="B59" s="10" t="s">
        <v>72</v>
      </c>
      <c r="C59" s="4">
        <v>43916</v>
      </c>
      <c r="D59" s="4">
        <v>43916</v>
      </c>
      <c r="E59" s="4">
        <v>43976</v>
      </c>
      <c r="F59" s="16">
        <v>43980</v>
      </c>
      <c r="G59" s="20">
        <v>44012</v>
      </c>
      <c r="H59" s="10">
        <f>D59-C59</f>
        <v>0</v>
      </c>
      <c r="I59" s="10">
        <f>E59-D59</f>
        <v>60</v>
      </c>
      <c r="J59" s="5">
        <f>F59-E59</f>
        <v>4</v>
      </c>
      <c r="K59" s="10">
        <f>G59-E59</f>
        <v>36</v>
      </c>
    </row>
    <row r="60" spans="1:17">
      <c r="A60" t="s">
        <v>65</v>
      </c>
      <c r="B60" s="9" t="s">
        <v>91</v>
      </c>
      <c r="C60" s="4">
        <v>43916</v>
      </c>
      <c r="D60" s="4">
        <v>44008</v>
      </c>
      <c r="E60" s="4">
        <v>44012</v>
      </c>
      <c r="G60" s="20">
        <v>44012</v>
      </c>
      <c r="H60" s="10">
        <f t="shared" ref="H60:I62" si="6">D60-C60</f>
        <v>92</v>
      </c>
      <c r="I60" s="10">
        <f t="shared" si="6"/>
        <v>4</v>
      </c>
      <c r="J60" s="5"/>
      <c r="K60" s="10">
        <f>G60-E60</f>
        <v>0</v>
      </c>
    </row>
    <row r="61" spans="1:17">
      <c r="A61" t="s">
        <v>42</v>
      </c>
      <c r="B61" s="12" t="s">
        <v>72</v>
      </c>
      <c r="C61" s="4">
        <v>44011</v>
      </c>
      <c r="D61" s="4">
        <v>44011</v>
      </c>
      <c r="E61" s="4">
        <v>44012</v>
      </c>
      <c r="F61" s="19">
        <v>44012</v>
      </c>
      <c r="G61" s="16">
        <v>44027</v>
      </c>
      <c r="H61" s="12">
        <f t="shared" si="6"/>
        <v>0</v>
      </c>
      <c r="I61" s="12">
        <f t="shared" si="6"/>
        <v>1</v>
      </c>
      <c r="J61" s="12">
        <f>F61-E61</f>
        <v>0</v>
      </c>
      <c r="K61" s="5">
        <f>G61-E61</f>
        <v>15</v>
      </c>
    </row>
    <row r="62" spans="1:17">
      <c r="A62" t="s">
        <v>66</v>
      </c>
      <c r="B62" s="11" t="s">
        <v>73</v>
      </c>
      <c r="C62" s="4">
        <v>44011</v>
      </c>
      <c r="D62" s="4">
        <v>44011</v>
      </c>
      <c r="E62" s="4">
        <v>44012</v>
      </c>
      <c r="F62" s="19">
        <v>44012</v>
      </c>
      <c r="G62" s="16" t="s">
        <v>71</v>
      </c>
      <c r="H62" s="12">
        <f t="shared" si="6"/>
        <v>0</v>
      </c>
      <c r="I62" s="12">
        <f t="shared" si="6"/>
        <v>1</v>
      </c>
      <c r="J62" s="12">
        <f>F62-E62</f>
        <v>0</v>
      </c>
      <c r="K62" s="5"/>
    </row>
    <row r="63" spans="1:17">
      <c r="I63" s="1"/>
      <c r="J63" s="1"/>
      <c r="K63" s="1"/>
    </row>
    <row r="64" spans="1:17">
      <c r="E64" s="47"/>
    </row>
  </sheetData>
  <mergeCells count="2">
    <mergeCell ref="H2:K2"/>
    <mergeCell ref="A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workbookViewId="0">
      <selection activeCell="A5" sqref="A5"/>
    </sheetView>
  </sheetViews>
  <sheetFormatPr defaultColWidth="11.5546875" defaultRowHeight="15"/>
  <cols>
    <col min="1" max="1" width="13" bestFit="1" customWidth="1"/>
    <col min="2" max="2" width="9.5546875" bestFit="1" customWidth="1"/>
    <col min="3" max="3" width="7.5546875" bestFit="1" customWidth="1"/>
    <col min="4" max="4" width="6.33203125" bestFit="1" customWidth="1"/>
    <col min="5" max="5" width="12.5546875" bestFit="1" customWidth="1"/>
    <col min="6" max="6" width="3.33203125" bestFit="1" customWidth="1"/>
    <col min="7" max="7" width="11.5546875" bestFit="1" customWidth="1"/>
    <col min="8" max="8" width="14.88671875" bestFit="1" customWidth="1"/>
    <col min="9" max="9" width="13.109375" bestFit="1" customWidth="1"/>
    <col min="10" max="10" width="16.88671875" bestFit="1" customWidth="1"/>
  </cols>
  <sheetData>
    <row r="1" spans="1:13" ht="15.75">
      <c r="A1" s="71" t="s">
        <v>132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 ht="15.75">
      <c r="A2" s="27" t="s">
        <v>64</v>
      </c>
      <c r="B2" s="27" t="s">
        <v>53</v>
      </c>
      <c r="C2" s="27" t="s">
        <v>135</v>
      </c>
      <c r="D2" s="27" t="s">
        <v>136</v>
      </c>
      <c r="E2" s="27" t="s">
        <v>137</v>
      </c>
      <c r="F2" s="27" t="s">
        <v>138</v>
      </c>
      <c r="G2" s="27" t="s">
        <v>139</v>
      </c>
      <c r="H2" s="27" t="s">
        <v>140</v>
      </c>
      <c r="I2" s="27" t="s">
        <v>141</v>
      </c>
      <c r="J2" s="27" t="s">
        <v>142</v>
      </c>
    </row>
    <row r="3" spans="1:13">
      <c r="A3" t="s">
        <v>143</v>
      </c>
      <c r="B3" t="s">
        <v>0</v>
      </c>
      <c r="C3">
        <v>174.48333333333301</v>
      </c>
      <c r="D3">
        <v>190</v>
      </c>
      <c r="E3">
        <v>9.61</v>
      </c>
      <c r="F3">
        <v>7.6</v>
      </c>
      <c r="G3">
        <v>176</v>
      </c>
      <c r="H3">
        <v>154</v>
      </c>
      <c r="J3">
        <v>182.24166666666699</v>
      </c>
    </row>
    <row r="4" spans="1:13">
      <c r="A4" t="s">
        <v>144</v>
      </c>
      <c r="B4" t="s">
        <v>1</v>
      </c>
      <c r="C4">
        <v>312</v>
      </c>
      <c r="D4">
        <v>733.33333333333303</v>
      </c>
      <c r="E4">
        <v>9.5299999999999994</v>
      </c>
      <c r="F4">
        <v>7.3</v>
      </c>
      <c r="G4">
        <v>131</v>
      </c>
      <c r="H4">
        <v>108</v>
      </c>
      <c r="J4">
        <v>522.66666666666697</v>
      </c>
    </row>
    <row r="5" spans="1:13">
      <c r="A5" t="s">
        <v>145</v>
      </c>
      <c r="B5" t="s">
        <v>2</v>
      </c>
      <c r="C5">
        <v>1731.5166666666701</v>
      </c>
      <c r="D5">
        <v>1495</v>
      </c>
      <c r="E5">
        <v>9.6</v>
      </c>
      <c r="F5">
        <v>7.4</v>
      </c>
      <c r="G5">
        <v>108</v>
      </c>
      <c r="H5">
        <v>143</v>
      </c>
      <c r="I5">
        <v>0.2</v>
      </c>
      <c r="J5">
        <v>1613.25833333333</v>
      </c>
    </row>
    <row r="6" spans="1:13">
      <c r="A6" t="s">
        <v>146</v>
      </c>
      <c r="B6" t="s">
        <v>3</v>
      </c>
      <c r="C6">
        <v>413.38333333333298</v>
      </c>
      <c r="D6">
        <v>552.5</v>
      </c>
      <c r="E6">
        <v>9.0299999999999994</v>
      </c>
      <c r="F6">
        <v>7.7</v>
      </c>
      <c r="G6">
        <v>105</v>
      </c>
      <c r="H6">
        <v>90</v>
      </c>
      <c r="J6">
        <v>482.941666666667</v>
      </c>
    </row>
    <row r="7" spans="1:13">
      <c r="A7" t="s">
        <v>147</v>
      </c>
      <c r="B7" t="s">
        <v>4</v>
      </c>
      <c r="C7">
        <v>313.33333333333297</v>
      </c>
      <c r="D7">
        <v>328.33333333333297</v>
      </c>
      <c r="E7">
        <v>9.02</v>
      </c>
      <c r="F7">
        <v>7.5</v>
      </c>
      <c r="G7">
        <v>111</v>
      </c>
      <c r="H7">
        <v>124</v>
      </c>
      <c r="J7">
        <v>320.83333333333297</v>
      </c>
    </row>
    <row r="8" spans="1:13">
      <c r="A8" t="s">
        <v>148</v>
      </c>
      <c r="B8" t="s">
        <v>5</v>
      </c>
      <c r="C8">
        <v>794.33333333333303</v>
      </c>
      <c r="D8">
        <v>1016.66666666667</v>
      </c>
      <c r="E8">
        <v>9.1199999999999992</v>
      </c>
      <c r="F8">
        <v>7.6</v>
      </c>
      <c r="G8">
        <v>124</v>
      </c>
      <c r="H8">
        <v>112</v>
      </c>
      <c r="J8">
        <v>905.5</v>
      </c>
    </row>
    <row r="9" spans="1:13">
      <c r="A9" t="s">
        <v>149</v>
      </c>
      <c r="B9" t="s">
        <v>6</v>
      </c>
      <c r="C9">
        <v>304.83666666666699</v>
      </c>
      <c r="D9">
        <v>330.09</v>
      </c>
      <c r="E9">
        <v>9.17</v>
      </c>
      <c r="F9">
        <v>7.5</v>
      </c>
      <c r="G9">
        <v>108</v>
      </c>
      <c r="H9">
        <v>142</v>
      </c>
      <c r="J9">
        <v>317.46333333333303</v>
      </c>
    </row>
    <row r="10" spans="1:13">
      <c r="A10" t="s">
        <v>150</v>
      </c>
      <c r="B10" t="s">
        <v>7</v>
      </c>
      <c r="C10">
        <v>296.053333333333</v>
      </c>
      <c r="D10">
        <v>436.77</v>
      </c>
      <c r="E10">
        <v>9.11</v>
      </c>
      <c r="F10">
        <v>7.4</v>
      </c>
      <c r="G10">
        <v>125</v>
      </c>
      <c r="H10">
        <v>102</v>
      </c>
      <c r="J10">
        <v>366.41166666666697</v>
      </c>
    </row>
    <row r="11" spans="1:13">
      <c r="A11" t="s">
        <v>151</v>
      </c>
      <c r="B11" t="s">
        <v>8</v>
      </c>
      <c r="C11">
        <v>39.630000000000003</v>
      </c>
      <c r="E11">
        <v>9.1300000000000008</v>
      </c>
      <c r="F11">
        <v>7.4</v>
      </c>
      <c r="G11">
        <v>133</v>
      </c>
      <c r="H11">
        <v>122</v>
      </c>
      <c r="J11">
        <v>39.630000000000003</v>
      </c>
    </row>
    <row r="12" spans="1:13">
      <c r="A12" t="s">
        <v>152</v>
      </c>
      <c r="B12" t="s">
        <v>9</v>
      </c>
      <c r="C12">
        <v>106.45</v>
      </c>
      <c r="D12">
        <v>53.76</v>
      </c>
      <c r="E12">
        <v>9.0299999999999994</v>
      </c>
      <c r="F12">
        <v>7.4</v>
      </c>
      <c r="G12">
        <v>123</v>
      </c>
      <c r="H12">
        <v>255</v>
      </c>
      <c r="J12">
        <v>80.105000000000004</v>
      </c>
    </row>
    <row r="13" spans="1:13">
      <c r="A13" t="s">
        <v>153</v>
      </c>
      <c r="B13" t="s">
        <v>10</v>
      </c>
      <c r="C13">
        <v>55.56</v>
      </c>
      <c r="D13">
        <v>106.06</v>
      </c>
      <c r="E13">
        <v>10.92</v>
      </c>
      <c r="F13">
        <v>7.7</v>
      </c>
      <c r="G13">
        <v>128</v>
      </c>
      <c r="H13">
        <v>188</v>
      </c>
      <c r="I13">
        <v>0.1</v>
      </c>
      <c r="J13">
        <v>80.81</v>
      </c>
    </row>
    <row r="14" spans="1:13">
      <c r="A14" t="s">
        <v>154</v>
      </c>
      <c r="B14" t="s">
        <v>11</v>
      </c>
      <c r="C14">
        <v>194.89666666666699</v>
      </c>
      <c r="D14">
        <v>100.336666666667</v>
      </c>
      <c r="E14">
        <v>9.08</v>
      </c>
      <c r="F14">
        <v>7.6</v>
      </c>
      <c r="G14">
        <v>118</v>
      </c>
      <c r="H14">
        <v>130</v>
      </c>
      <c r="J14">
        <v>147.61666666666699</v>
      </c>
    </row>
    <row r="15" spans="1:13">
      <c r="A15" t="s">
        <v>155</v>
      </c>
      <c r="B15" t="s">
        <v>12</v>
      </c>
      <c r="C15">
        <v>144.73500000000001</v>
      </c>
      <c r="D15">
        <v>105.265</v>
      </c>
      <c r="E15">
        <v>8.8699999999999992</v>
      </c>
      <c r="F15">
        <v>7.5</v>
      </c>
      <c r="G15">
        <v>139</v>
      </c>
      <c r="H15">
        <v>124</v>
      </c>
      <c r="I15">
        <v>0.1</v>
      </c>
      <c r="J15">
        <v>125</v>
      </c>
    </row>
    <row r="16" spans="1:13">
      <c r="A16" t="s">
        <v>156</v>
      </c>
      <c r="B16" t="s">
        <v>13</v>
      </c>
      <c r="D16">
        <v>59.21</v>
      </c>
      <c r="E16">
        <v>9.31</v>
      </c>
      <c r="F16">
        <v>7.6</v>
      </c>
      <c r="G16">
        <v>234</v>
      </c>
      <c r="H16">
        <v>528</v>
      </c>
      <c r="I16">
        <v>0.4</v>
      </c>
      <c r="J16">
        <v>59.21</v>
      </c>
    </row>
    <row r="17" spans="1:10">
      <c r="A17" t="s">
        <v>157</v>
      </c>
      <c r="B17" t="s">
        <v>14</v>
      </c>
      <c r="D17">
        <v>48.78</v>
      </c>
      <c r="E17">
        <v>8.75</v>
      </c>
      <c r="F17">
        <v>7.6</v>
      </c>
      <c r="G17">
        <v>134</v>
      </c>
      <c r="H17">
        <v>212</v>
      </c>
      <c r="J17">
        <v>48.78</v>
      </c>
    </row>
    <row r="18" spans="1:10">
      <c r="A18" t="s">
        <v>158</v>
      </c>
      <c r="B18" t="s">
        <v>15</v>
      </c>
      <c r="E18">
        <v>9.1</v>
      </c>
      <c r="F18">
        <v>7.5</v>
      </c>
      <c r="G18">
        <v>160</v>
      </c>
      <c r="H18">
        <v>192</v>
      </c>
      <c r="I18">
        <v>0.1</v>
      </c>
    </row>
    <row r="19" spans="1:10">
      <c r="A19" t="s">
        <v>159</v>
      </c>
      <c r="B19" t="s">
        <v>16</v>
      </c>
      <c r="E19">
        <v>8.43</v>
      </c>
      <c r="F19">
        <v>7.4</v>
      </c>
      <c r="G19">
        <v>132</v>
      </c>
      <c r="H19">
        <v>134</v>
      </c>
    </row>
    <row r="20" spans="1:10">
      <c r="A20" t="s">
        <v>160</v>
      </c>
      <c r="B20" t="s">
        <v>17</v>
      </c>
      <c r="D20">
        <v>23.305</v>
      </c>
      <c r="E20">
        <v>8.92</v>
      </c>
      <c r="F20">
        <v>7.6</v>
      </c>
      <c r="G20">
        <v>105</v>
      </c>
      <c r="H20">
        <v>118</v>
      </c>
      <c r="I20">
        <v>0.2</v>
      </c>
      <c r="J20">
        <v>23.305</v>
      </c>
    </row>
    <row r="21" spans="1:10">
      <c r="A21" t="s">
        <v>161</v>
      </c>
      <c r="B21" t="s">
        <v>18</v>
      </c>
      <c r="D21">
        <v>270.183333333333</v>
      </c>
      <c r="E21">
        <v>12.17</v>
      </c>
      <c r="F21">
        <v>7.5</v>
      </c>
      <c r="G21">
        <v>100</v>
      </c>
      <c r="H21">
        <v>119</v>
      </c>
      <c r="I21">
        <v>0.5</v>
      </c>
      <c r="J21">
        <v>270.183333333333</v>
      </c>
    </row>
    <row r="22" spans="1:10">
      <c r="A22" t="s">
        <v>162</v>
      </c>
      <c r="B22" t="s">
        <v>19</v>
      </c>
      <c r="C22">
        <v>160.33000000000001</v>
      </c>
      <c r="D22">
        <v>26.09</v>
      </c>
      <c r="E22">
        <v>9.69</v>
      </c>
      <c r="F22">
        <v>7.6</v>
      </c>
      <c r="G22">
        <v>115</v>
      </c>
      <c r="H22">
        <v>125</v>
      </c>
      <c r="J22">
        <v>93.21</v>
      </c>
    </row>
    <row r="23" spans="1:10">
      <c r="A23" t="s">
        <v>163</v>
      </c>
      <c r="B23" t="s">
        <v>20</v>
      </c>
      <c r="E23">
        <v>9.77</v>
      </c>
      <c r="F23">
        <v>7.3</v>
      </c>
      <c r="G23">
        <v>119</v>
      </c>
      <c r="H23">
        <v>150</v>
      </c>
    </row>
    <row r="24" spans="1:10">
      <c r="A24" t="s">
        <v>164</v>
      </c>
      <c r="B24" t="s">
        <v>21</v>
      </c>
      <c r="C24">
        <v>74.726666666666702</v>
      </c>
      <c r="D24">
        <v>18.079999999999998</v>
      </c>
      <c r="E24">
        <v>9.3000000000000007</v>
      </c>
      <c r="F24">
        <v>7.6</v>
      </c>
      <c r="G24">
        <v>132</v>
      </c>
      <c r="H24">
        <v>118</v>
      </c>
      <c r="J24">
        <v>46.4033333333333</v>
      </c>
    </row>
    <row r="25" spans="1:10">
      <c r="A25" t="s">
        <v>165</v>
      </c>
      <c r="B25" t="s">
        <v>22</v>
      </c>
      <c r="C25">
        <v>88.24</v>
      </c>
      <c r="D25">
        <v>27.94</v>
      </c>
      <c r="E25">
        <v>8.94</v>
      </c>
      <c r="F25">
        <v>7.4</v>
      </c>
      <c r="G25">
        <v>131</v>
      </c>
      <c r="H25">
        <v>109</v>
      </c>
      <c r="J25">
        <v>58.09</v>
      </c>
    </row>
    <row r="26" spans="1:10">
      <c r="A26" t="s">
        <v>166</v>
      </c>
      <c r="B26" t="s">
        <v>23</v>
      </c>
      <c r="C26">
        <v>32.380000000000003</v>
      </c>
      <c r="E26">
        <v>8.9</v>
      </c>
      <c r="F26">
        <v>7.5</v>
      </c>
      <c r="G26">
        <v>132</v>
      </c>
      <c r="H26">
        <v>92</v>
      </c>
      <c r="J26">
        <v>32.380000000000003</v>
      </c>
    </row>
    <row r="27" spans="1:10">
      <c r="A27" t="s">
        <v>167</v>
      </c>
      <c r="B27" t="s">
        <v>24</v>
      </c>
      <c r="E27">
        <v>8.91</v>
      </c>
      <c r="F27">
        <v>7.5</v>
      </c>
      <c r="G27">
        <v>136</v>
      </c>
      <c r="H27">
        <v>142</v>
      </c>
    </row>
    <row r="28" spans="1:10">
      <c r="A28" t="s">
        <v>168</v>
      </c>
      <c r="B28" t="s">
        <v>25</v>
      </c>
      <c r="C28">
        <v>347.79333333333301</v>
      </c>
      <c r="E28">
        <v>14.21</v>
      </c>
      <c r="F28">
        <v>7.5</v>
      </c>
      <c r="G28">
        <v>99</v>
      </c>
      <c r="H28">
        <v>80</v>
      </c>
      <c r="I28">
        <v>0.82</v>
      </c>
      <c r="J28">
        <v>347.79333333333301</v>
      </c>
    </row>
    <row r="29" spans="1:10">
      <c r="A29" t="s">
        <v>169</v>
      </c>
      <c r="B29" t="s">
        <v>26</v>
      </c>
      <c r="C29">
        <v>57.45</v>
      </c>
      <c r="E29">
        <v>13.57</v>
      </c>
      <c r="F29">
        <v>7.4</v>
      </c>
      <c r="G29">
        <v>70</v>
      </c>
      <c r="H29">
        <v>78</v>
      </c>
      <c r="I29">
        <v>7.0000000000000007E-2</v>
      </c>
      <c r="J29">
        <v>57.45</v>
      </c>
    </row>
    <row r="30" spans="1:10">
      <c r="A30" t="s">
        <v>170</v>
      </c>
      <c r="B30" t="s">
        <v>27</v>
      </c>
      <c r="D30">
        <v>2765.46333333333</v>
      </c>
      <c r="E30">
        <v>11.57</v>
      </c>
      <c r="F30">
        <v>7.4</v>
      </c>
      <c r="G30">
        <v>111</v>
      </c>
      <c r="H30">
        <v>99</v>
      </c>
      <c r="J30">
        <v>2765.46333333333</v>
      </c>
    </row>
    <row r="31" spans="1:10">
      <c r="A31" t="s">
        <v>171</v>
      </c>
      <c r="B31" t="s">
        <v>28</v>
      </c>
      <c r="E31">
        <v>11.52</v>
      </c>
      <c r="F31">
        <v>7.5</v>
      </c>
      <c r="G31">
        <v>132</v>
      </c>
      <c r="H31">
        <v>102</v>
      </c>
      <c r="I31">
        <v>0.01</v>
      </c>
    </row>
    <row r="32" spans="1:10">
      <c r="A32" t="s">
        <v>172</v>
      </c>
      <c r="B32" t="s">
        <v>29</v>
      </c>
      <c r="C32">
        <v>338.85</v>
      </c>
      <c r="E32">
        <v>14.47</v>
      </c>
      <c r="F32">
        <v>7.6</v>
      </c>
      <c r="G32">
        <v>121</v>
      </c>
      <c r="H32">
        <v>152</v>
      </c>
      <c r="I32">
        <v>7.0000000000000007E-2</v>
      </c>
      <c r="J32">
        <v>338.85</v>
      </c>
    </row>
    <row r="33" spans="1:10">
      <c r="A33" t="s">
        <v>173</v>
      </c>
      <c r="B33" t="s">
        <v>30</v>
      </c>
      <c r="C33">
        <v>216.45</v>
      </c>
      <c r="E33">
        <v>12.03</v>
      </c>
      <c r="F33">
        <v>7.6</v>
      </c>
      <c r="G33">
        <v>113</v>
      </c>
      <c r="H33">
        <v>99</v>
      </c>
      <c r="I33">
        <v>0.01</v>
      </c>
      <c r="J33">
        <v>216.45</v>
      </c>
    </row>
    <row r="34" spans="1:10">
      <c r="A34" t="s">
        <v>174</v>
      </c>
      <c r="B34" t="s">
        <v>31</v>
      </c>
      <c r="C34">
        <v>284.28666666666697</v>
      </c>
      <c r="D34">
        <v>97.706666666666706</v>
      </c>
      <c r="E34">
        <v>11.51</v>
      </c>
      <c r="F34">
        <v>7.4</v>
      </c>
      <c r="G34">
        <v>120</v>
      </c>
      <c r="H34">
        <v>132</v>
      </c>
      <c r="J34">
        <v>190.99666666666701</v>
      </c>
    </row>
    <row r="35" spans="1:10">
      <c r="A35" t="s">
        <v>175</v>
      </c>
      <c r="B35" t="s">
        <v>32</v>
      </c>
      <c r="C35">
        <v>632.70333333333303</v>
      </c>
      <c r="D35">
        <v>244.90666666666701</v>
      </c>
      <c r="E35">
        <v>11.2</v>
      </c>
      <c r="F35">
        <v>7.4</v>
      </c>
      <c r="G35">
        <v>117</v>
      </c>
      <c r="H35">
        <v>90</v>
      </c>
      <c r="J35">
        <v>438.80500000000001</v>
      </c>
    </row>
    <row r="36" spans="1:10">
      <c r="A36" t="s">
        <v>176</v>
      </c>
      <c r="B36" t="s">
        <v>33</v>
      </c>
      <c r="C36">
        <v>99.8</v>
      </c>
      <c r="D36">
        <v>80.260000000000005</v>
      </c>
      <c r="E36">
        <v>10.69</v>
      </c>
      <c r="F36">
        <v>7.3</v>
      </c>
      <c r="G36">
        <v>104</v>
      </c>
      <c r="H36">
        <v>82</v>
      </c>
      <c r="J36">
        <v>90.03</v>
      </c>
    </row>
    <row r="37" spans="1:10">
      <c r="A37" t="s">
        <v>177</v>
      </c>
      <c r="B37" t="s">
        <v>34</v>
      </c>
      <c r="C37">
        <v>485.22</v>
      </c>
      <c r="E37">
        <v>10.130000000000001</v>
      </c>
      <c r="F37">
        <v>7.4</v>
      </c>
      <c r="G37">
        <v>93</v>
      </c>
      <c r="H37">
        <v>108</v>
      </c>
      <c r="J37">
        <v>485.22</v>
      </c>
    </row>
    <row r="38" spans="1:10">
      <c r="A38" t="s">
        <v>178</v>
      </c>
      <c r="B38" t="s">
        <v>35</v>
      </c>
      <c r="C38">
        <v>168.84</v>
      </c>
      <c r="D38">
        <v>140.69999999999999</v>
      </c>
      <c r="E38">
        <v>10.25</v>
      </c>
      <c r="F38">
        <v>7.2</v>
      </c>
      <c r="G38">
        <v>115</v>
      </c>
      <c r="H38">
        <v>141</v>
      </c>
      <c r="I38">
        <v>0.24</v>
      </c>
      <c r="J38">
        <v>154.77000000000001</v>
      </c>
    </row>
    <row r="39" spans="1:10">
      <c r="A39" t="s">
        <v>179</v>
      </c>
      <c r="B39" t="s">
        <v>36</v>
      </c>
      <c r="D39">
        <v>93.245000000000005</v>
      </c>
      <c r="E39">
        <v>9.9600000000000009</v>
      </c>
      <c r="F39">
        <v>7.6</v>
      </c>
      <c r="G39">
        <v>122</v>
      </c>
      <c r="H39">
        <v>113</v>
      </c>
      <c r="J39">
        <v>93.245000000000005</v>
      </c>
    </row>
    <row r="40" spans="1:10">
      <c r="A40" t="s">
        <v>180</v>
      </c>
      <c r="B40" t="s">
        <v>37</v>
      </c>
      <c r="C40">
        <v>148.256666666667</v>
      </c>
      <c r="E40">
        <v>9.5299999999999994</v>
      </c>
      <c r="F40">
        <v>7.6</v>
      </c>
      <c r="G40">
        <v>115</v>
      </c>
      <c r="H40">
        <v>99</v>
      </c>
      <c r="J40">
        <v>148.256666666667</v>
      </c>
    </row>
    <row r="41" spans="1:10">
      <c r="A41" t="s">
        <v>181</v>
      </c>
      <c r="B41" t="s">
        <v>38</v>
      </c>
      <c r="C41">
        <v>115.88</v>
      </c>
      <c r="D41">
        <v>224.74</v>
      </c>
      <c r="E41">
        <v>9.1999999999999993</v>
      </c>
      <c r="F41">
        <v>7.6</v>
      </c>
      <c r="G41">
        <v>146</v>
      </c>
      <c r="H41">
        <v>110</v>
      </c>
      <c r="J41">
        <v>170.31</v>
      </c>
    </row>
    <row r="42" spans="1:10">
      <c r="A42" t="s">
        <v>182</v>
      </c>
      <c r="B42" t="s">
        <v>39</v>
      </c>
      <c r="C42">
        <v>290.42666666666702</v>
      </c>
      <c r="D42">
        <v>122.21</v>
      </c>
      <c r="E42">
        <v>10.36</v>
      </c>
      <c r="F42">
        <v>7.5</v>
      </c>
      <c r="G42">
        <v>131</v>
      </c>
      <c r="H42">
        <v>105</v>
      </c>
      <c r="I42">
        <v>0.99</v>
      </c>
      <c r="J42">
        <v>206.31833333333299</v>
      </c>
    </row>
    <row r="43" spans="1:10">
      <c r="A43" t="s">
        <v>183</v>
      </c>
      <c r="B43" t="s">
        <v>40</v>
      </c>
      <c r="C43">
        <v>209.58</v>
      </c>
      <c r="D43">
        <v>54.83</v>
      </c>
      <c r="E43">
        <v>9.1300000000000008</v>
      </c>
      <c r="F43">
        <v>7.5</v>
      </c>
      <c r="G43">
        <v>131</v>
      </c>
      <c r="H43">
        <v>150</v>
      </c>
      <c r="I43">
        <v>0.16</v>
      </c>
      <c r="J43">
        <v>132.20500000000001</v>
      </c>
    </row>
    <row r="44" spans="1:10">
      <c r="A44" t="s">
        <v>184</v>
      </c>
      <c r="B44" t="s">
        <v>41</v>
      </c>
      <c r="C44">
        <v>230.356666666667</v>
      </c>
      <c r="D44">
        <v>206.01</v>
      </c>
      <c r="E44">
        <v>11.05</v>
      </c>
      <c r="F44">
        <v>7.5</v>
      </c>
      <c r="G44">
        <v>129</v>
      </c>
      <c r="H44">
        <v>156</v>
      </c>
      <c r="I44">
        <v>0.78</v>
      </c>
      <c r="J44">
        <v>218.183333333333</v>
      </c>
    </row>
    <row r="45" spans="1:10">
      <c r="A45" t="s">
        <v>185</v>
      </c>
      <c r="B45" t="s">
        <v>42</v>
      </c>
      <c r="C45">
        <v>13375.44</v>
      </c>
      <c r="D45">
        <v>10649.1233333333</v>
      </c>
      <c r="E45">
        <v>9.74</v>
      </c>
      <c r="F45">
        <v>7.5</v>
      </c>
      <c r="G45">
        <v>110</v>
      </c>
      <c r="H45">
        <v>121</v>
      </c>
      <c r="J45">
        <v>12012.2816666667</v>
      </c>
    </row>
    <row r="46" spans="1:10">
      <c r="A46" t="s">
        <v>186</v>
      </c>
      <c r="B46" t="s">
        <v>43</v>
      </c>
      <c r="C46">
        <v>2608.0700000000002</v>
      </c>
      <c r="D46">
        <v>2719.2966666666698</v>
      </c>
      <c r="E46">
        <v>9.15</v>
      </c>
      <c r="F46">
        <v>7.4</v>
      </c>
      <c r="G46">
        <v>151</v>
      </c>
      <c r="H46">
        <v>128</v>
      </c>
      <c r="J46">
        <v>2663.6833333333302</v>
      </c>
    </row>
    <row r="47" spans="1:10">
      <c r="A47" t="s">
        <v>187</v>
      </c>
      <c r="B47" t="s">
        <v>44</v>
      </c>
      <c r="C47">
        <v>1360.14333333333</v>
      </c>
      <c r="D47">
        <v>1974.64</v>
      </c>
      <c r="E47">
        <v>9.23</v>
      </c>
      <c r="F47">
        <v>7.5</v>
      </c>
      <c r="G47">
        <v>115</v>
      </c>
      <c r="H47">
        <v>94</v>
      </c>
      <c r="J47">
        <v>1667.3916666666701</v>
      </c>
    </row>
    <row r="48" spans="1:10">
      <c r="A48" t="s">
        <v>188</v>
      </c>
      <c r="B48" t="s">
        <v>45</v>
      </c>
      <c r="C48">
        <v>1377.21</v>
      </c>
      <c r="D48">
        <v>2006.8033333333301</v>
      </c>
      <c r="E48">
        <v>9.39</v>
      </c>
      <c r="F48">
        <v>7.3</v>
      </c>
      <c r="G48">
        <v>114</v>
      </c>
      <c r="H48">
        <v>97</v>
      </c>
      <c r="J48">
        <v>1692.0066666666701</v>
      </c>
    </row>
    <row r="49" spans="1:10">
      <c r="A49" t="s">
        <v>189</v>
      </c>
      <c r="B49" t="s">
        <v>46</v>
      </c>
      <c r="C49">
        <v>961.70666666666705</v>
      </c>
      <c r="D49">
        <v>1623.93333333333</v>
      </c>
      <c r="E49">
        <v>17.82</v>
      </c>
      <c r="F49">
        <v>7.3</v>
      </c>
      <c r="G49">
        <v>107</v>
      </c>
      <c r="H49">
        <v>152</v>
      </c>
      <c r="I49">
        <v>1.1000000000000001</v>
      </c>
      <c r="J49">
        <v>1292.82</v>
      </c>
    </row>
    <row r="50" spans="1:10">
      <c r="A50" t="s">
        <v>190</v>
      </c>
      <c r="B50" t="s">
        <v>47</v>
      </c>
      <c r="C50">
        <v>127.17</v>
      </c>
      <c r="E50">
        <v>10.6</v>
      </c>
      <c r="F50">
        <v>7.4</v>
      </c>
      <c r="G50">
        <v>94</v>
      </c>
      <c r="H50">
        <v>98</v>
      </c>
      <c r="J50">
        <v>127.17</v>
      </c>
    </row>
    <row r="51" spans="1:10">
      <c r="A51" t="s">
        <v>191</v>
      </c>
      <c r="B51" t="s">
        <v>48</v>
      </c>
      <c r="C51">
        <v>892.2</v>
      </c>
      <c r="D51">
        <v>691.49</v>
      </c>
      <c r="E51">
        <v>11</v>
      </c>
      <c r="F51">
        <v>7.2</v>
      </c>
      <c r="G51">
        <v>138</v>
      </c>
      <c r="H51">
        <v>130</v>
      </c>
      <c r="I51">
        <v>0.66</v>
      </c>
      <c r="J51">
        <v>791.84500000000003</v>
      </c>
    </row>
    <row r="52" spans="1:10">
      <c r="A52" t="s">
        <v>192</v>
      </c>
      <c r="B52" t="s">
        <v>49</v>
      </c>
      <c r="C52">
        <v>1979.19</v>
      </c>
      <c r="D52">
        <v>1398.37666666667</v>
      </c>
      <c r="E52">
        <v>11.08</v>
      </c>
      <c r="F52">
        <v>7.5</v>
      </c>
      <c r="G52">
        <v>115</v>
      </c>
      <c r="H52">
        <v>203</v>
      </c>
      <c r="J52">
        <v>1688.7833333333299</v>
      </c>
    </row>
    <row r="53" spans="1:10">
      <c r="A53" t="s">
        <v>193</v>
      </c>
      <c r="B53" t="s">
        <v>50</v>
      </c>
      <c r="C53">
        <v>840.87666666666701</v>
      </c>
      <c r="D53">
        <v>477.73</v>
      </c>
      <c r="E53">
        <v>10.65</v>
      </c>
      <c r="F53">
        <v>7.5</v>
      </c>
      <c r="G53">
        <v>113</v>
      </c>
      <c r="H53">
        <v>150</v>
      </c>
      <c r="J53">
        <v>659.30333333333294</v>
      </c>
    </row>
    <row r="54" spans="1:10">
      <c r="A54" t="s">
        <v>194</v>
      </c>
      <c r="B54" t="s">
        <v>51</v>
      </c>
      <c r="C54">
        <v>733.33666666666704</v>
      </c>
      <c r="D54">
        <v>266.28333333333302</v>
      </c>
      <c r="E54">
        <v>10.4</v>
      </c>
      <c r="F54">
        <v>7.3</v>
      </c>
      <c r="G54">
        <v>127</v>
      </c>
      <c r="H54">
        <v>112</v>
      </c>
      <c r="J54">
        <v>499.81</v>
      </c>
    </row>
    <row r="55" spans="1:10">
      <c r="A55" t="s">
        <v>195</v>
      </c>
      <c r="B55" t="s">
        <v>52</v>
      </c>
      <c r="C55">
        <v>2577.4333333333302</v>
      </c>
      <c r="D55">
        <v>2569.44333333333</v>
      </c>
      <c r="E55">
        <v>9.4600000000000009</v>
      </c>
      <c r="F55">
        <v>7.5</v>
      </c>
      <c r="G55">
        <v>152</v>
      </c>
      <c r="H55">
        <v>109</v>
      </c>
      <c r="J55">
        <v>2573.4383333333299</v>
      </c>
    </row>
  </sheetData>
  <mergeCells count="1">
    <mergeCell ref="A1:M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5"/>
  <sheetViews>
    <sheetView workbookViewId="0">
      <selection activeCell="F35" sqref="F35"/>
    </sheetView>
  </sheetViews>
  <sheetFormatPr defaultColWidth="11.5546875" defaultRowHeight="15"/>
  <cols>
    <col min="1" max="1" width="23.88671875" bestFit="1" customWidth="1"/>
    <col min="2" max="2" width="9.6640625" bestFit="1" customWidth="1"/>
    <col min="3" max="3" width="10.33203125" bestFit="1" customWidth="1"/>
    <col min="4" max="4" width="18.88671875" bestFit="1" customWidth="1"/>
    <col min="6" max="6" width="23.88671875" bestFit="1" customWidth="1"/>
    <col min="7" max="7" width="9.6640625" bestFit="1" customWidth="1"/>
    <col min="8" max="8" width="10.33203125" bestFit="1" customWidth="1"/>
    <col min="9" max="9" width="17.109375" bestFit="1" customWidth="1"/>
    <col min="11" max="11" width="22.44140625" bestFit="1" customWidth="1"/>
  </cols>
  <sheetData>
    <row r="1" spans="1:17" ht="15.75">
      <c r="A1" s="71" t="s">
        <v>133</v>
      </c>
      <c r="B1" s="71"/>
      <c r="C1" s="71"/>
      <c r="D1" s="71"/>
      <c r="E1" s="71"/>
      <c r="F1" s="71"/>
      <c r="G1" s="71"/>
      <c r="H1" s="71"/>
      <c r="I1" s="71"/>
    </row>
    <row r="2" spans="1:17" ht="15.75">
      <c r="A2" s="27" t="s">
        <v>112</v>
      </c>
      <c r="B2" s="27"/>
      <c r="C2" s="27"/>
      <c r="D2" s="27"/>
      <c r="E2" s="27"/>
      <c r="F2" s="27" t="s">
        <v>111</v>
      </c>
      <c r="G2" s="27"/>
      <c r="H2" s="27"/>
      <c r="I2" s="27"/>
      <c r="J2" s="27"/>
      <c r="K2" s="27" t="s">
        <v>127</v>
      </c>
      <c r="L2" s="27"/>
      <c r="M2" s="27"/>
      <c r="N2" s="27"/>
      <c r="O2" s="27"/>
      <c r="P2" s="27"/>
      <c r="Q2" s="27"/>
    </row>
    <row r="3" spans="1:17" ht="15.75">
      <c r="A3" s="27" t="s">
        <v>110</v>
      </c>
      <c r="B3" s="27" t="s">
        <v>97</v>
      </c>
      <c r="C3" s="27" t="s">
        <v>113</v>
      </c>
      <c r="D3" s="27" t="s">
        <v>102</v>
      </c>
      <c r="F3" s="27" t="s">
        <v>110</v>
      </c>
      <c r="G3" s="27" t="s">
        <v>97</v>
      </c>
      <c r="H3" s="27" t="s">
        <v>113</v>
      </c>
      <c r="I3" s="27" t="s">
        <v>101</v>
      </c>
      <c r="K3" s="29" t="s">
        <v>123</v>
      </c>
      <c r="L3" s="30" t="s">
        <v>121</v>
      </c>
      <c r="M3" s="30" t="s">
        <v>122</v>
      </c>
      <c r="N3" s="30" t="s">
        <v>113</v>
      </c>
      <c r="O3" s="30" t="s">
        <v>98</v>
      </c>
      <c r="P3" s="30" t="s">
        <v>99</v>
      </c>
      <c r="Q3" s="31" t="s">
        <v>100</v>
      </c>
    </row>
    <row r="4" spans="1:17">
      <c r="A4" t="s">
        <v>104</v>
      </c>
      <c r="B4" t="s">
        <v>114</v>
      </c>
      <c r="C4">
        <v>9500</v>
      </c>
      <c r="D4" s="28">
        <v>10595.8833</v>
      </c>
      <c r="F4" t="s">
        <v>104</v>
      </c>
      <c r="G4" t="s">
        <v>105</v>
      </c>
      <c r="H4">
        <v>9500</v>
      </c>
      <c r="I4" s="1">
        <v>24880</v>
      </c>
      <c r="K4" s="32">
        <v>157.28870000000001</v>
      </c>
      <c r="L4" s="51">
        <v>-5.3300000000000001E-5</v>
      </c>
      <c r="M4" s="49">
        <v>0.99997000000000003</v>
      </c>
      <c r="N4" s="1">
        <v>468.75</v>
      </c>
      <c r="O4" s="1">
        <v>0.82248784101926253</v>
      </c>
      <c r="P4" s="76">
        <v>0.84267428911435782</v>
      </c>
      <c r="Q4" s="75">
        <v>2.105346237568153E-2</v>
      </c>
    </row>
    <row r="5" spans="1:17">
      <c r="A5" t="s">
        <v>104</v>
      </c>
      <c r="B5" t="s">
        <v>114</v>
      </c>
      <c r="C5">
        <v>9500</v>
      </c>
      <c r="D5" s="28">
        <v>10049.874100000001</v>
      </c>
      <c r="F5" t="s">
        <v>104</v>
      </c>
      <c r="G5" t="s">
        <v>105</v>
      </c>
      <c r="H5">
        <v>9500</v>
      </c>
      <c r="I5" s="1">
        <v>23780</v>
      </c>
      <c r="K5" s="32">
        <v>176.2938</v>
      </c>
      <c r="L5" s="51">
        <v>-5.3300000000000001E-5</v>
      </c>
      <c r="M5" s="49">
        <v>0.99997000000000003</v>
      </c>
      <c r="N5" s="1">
        <v>468.75</v>
      </c>
      <c r="O5" s="1">
        <v>0.84103598457513307</v>
      </c>
      <c r="P5" s="76"/>
      <c r="Q5" s="75"/>
    </row>
    <row r="6" spans="1:17">
      <c r="A6" t="s">
        <v>104</v>
      </c>
      <c r="B6" t="s">
        <v>114</v>
      </c>
      <c r="C6">
        <v>9500</v>
      </c>
      <c r="D6" s="28">
        <v>10191.1958</v>
      </c>
      <c r="F6" t="s">
        <v>104</v>
      </c>
      <c r="G6" t="s">
        <v>105</v>
      </c>
      <c r="H6">
        <v>9500</v>
      </c>
      <c r="I6" s="1">
        <v>23320</v>
      </c>
      <c r="K6" s="32">
        <v>203.65899999999999</v>
      </c>
      <c r="L6" s="51">
        <v>-5.3300000000000001E-5</v>
      </c>
      <c r="M6" s="49">
        <v>0.99997000000000003</v>
      </c>
      <c r="N6" s="1">
        <v>468.75</v>
      </c>
      <c r="O6" s="1">
        <v>0.86449904174867775</v>
      </c>
      <c r="P6" s="76"/>
      <c r="Q6" s="75"/>
    </row>
    <row r="7" spans="1:17">
      <c r="A7" t="s">
        <v>104</v>
      </c>
      <c r="B7" t="s">
        <v>114</v>
      </c>
      <c r="C7">
        <v>9500</v>
      </c>
      <c r="D7" s="28">
        <v>9799.8567999999996</v>
      </c>
      <c r="F7" t="s">
        <v>104</v>
      </c>
      <c r="G7" t="s">
        <v>106</v>
      </c>
      <c r="H7">
        <v>950</v>
      </c>
      <c r="I7" s="1">
        <v>2220</v>
      </c>
      <c r="K7" s="32">
        <v>139.2414</v>
      </c>
      <c r="L7" s="51">
        <v>-5.3300000000000001E-5</v>
      </c>
      <c r="M7" s="49">
        <v>0.99997000000000003</v>
      </c>
      <c r="N7" s="1">
        <v>468.75</v>
      </c>
      <c r="O7" s="1">
        <v>0.80267058406807623</v>
      </c>
      <c r="P7" s="76">
        <v>0.7923290345544568</v>
      </c>
      <c r="Q7" s="75">
        <v>3.5941746205791596E-2</v>
      </c>
    </row>
    <row r="8" spans="1:17">
      <c r="A8" t="s">
        <v>104</v>
      </c>
      <c r="B8" t="s">
        <v>114</v>
      </c>
      <c r="C8">
        <v>9500</v>
      </c>
      <c r="D8" s="28">
        <v>9416.9752000000008</v>
      </c>
      <c r="F8" t="s">
        <v>104</v>
      </c>
      <c r="G8" t="s">
        <v>106</v>
      </c>
      <c r="H8">
        <v>950</v>
      </c>
      <c r="I8" s="1">
        <v>2320</v>
      </c>
      <c r="K8" s="32">
        <v>156.785</v>
      </c>
      <c r="L8" s="51">
        <v>-5.3300000000000001E-5</v>
      </c>
      <c r="M8" s="49">
        <v>0.99997000000000003</v>
      </c>
      <c r="N8" s="1">
        <v>468.75</v>
      </c>
      <c r="O8" s="1">
        <v>0.8219662816541754</v>
      </c>
      <c r="P8" s="76"/>
      <c r="Q8" s="75"/>
    </row>
    <row r="9" spans="1:17">
      <c r="A9" t="s">
        <v>104</v>
      </c>
      <c r="B9" t="s">
        <v>114</v>
      </c>
      <c r="C9">
        <v>9500</v>
      </c>
      <c r="D9" s="28">
        <v>10148.551799999999</v>
      </c>
      <c r="F9" t="s">
        <v>104</v>
      </c>
      <c r="G9" t="s">
        <v>106</v>
      </c>
      <c r="H9">
        <v>950</v>
      </c>
      <c r="I9" s="1">
        <v>2200</v>
      </c>
      <c r="K9" s="32">
        <v>102.18089999999999</v>
      </c>
      <c r="L9" s="51">
        <v>-5.3300000000000001E-5</v>
      </c>
      <c r="M9" s="49">
        <v>0.99997000000000003</v>
      </c>
      <c r="N9" s="1">
        <v>468.75</v>
      </c>
      <c r="O9" s="1">
        <v>0.75235023794111877</v>
      </c>
      <c r="P9" s="76"/>
      <c r="Q9" s="75"/>
    </row>
    <row r="10" spans="1:17">
      <c r="A10" t="s">
        <v>104</v>
      </c>
      <c r="B10" t="s">
        <v>114</v>
      </c>
      <c r="C10">
        <v>9500</v>
      </c>
      <c r="D10" s="28">
        <v>11165.422200000001</v>
      </c>
      <c r="F10" t="s">
        <v>104</v>
      </c>
      <c r="G10" t="s">
        <v>107</v>
      </c>
      <c r="H10">
        <v>95</v>
      </c>
      <c r="I10" s="1">
        <v>210</v>
      </c>
      <c r="K10" s="32">
        <v>216.61160000000001</v>
      </c>
      <c r="L10" s="51">
        <v>-5.3300000000000001E-5</v>
      </c>
      <c r="M10" s="49">
        <v>0.99997000000000003</v>
      </c>
      <c r="N10" s="1">
        <v>468.75</v>
      </c>
      <c r="O10" s="1">
        <v>0.87452506024037668</v>
      </c>
      <c r="P10" s="76">
        <v>0.87281290933912237</v>
      </c>
      <c r="Q10" s="75">
        <v>1.8410496505461599E-3</v>
      </c>
    </row>
    <row r="11" spans="1:17">
      <c r="A11" t="s">
        <v>104</v>
      </c>
      <c r="B11" t="s">
        <v>114</v>
      </c>
      <c r="C11">
        <v>9500</v>
      </c>
      <c r="D11" s="28">
        <v>10320.343500000001</v>
      </c>
      <c r="F11" t="s">
        <v>104</v>
      </c>
      <c r="G11" t="s">
        <v>107</v>
      </c>
      <c r="H11">
        <v>95</v>
      </c>
      <c r="I11" s="1">
        <v>220</v>
      </c>
      <c r="K11" s="32">
        <v>214.65299999999999</v>
      </c>
      <c r="L11" s="51">
        <v>-5.3300000000000001E-5</v>
      </c>
      <c r="M11" s="49">
        <v>0.99997000000000003</v>
      </c>
      <c r="N11" s="1">
        <v>468.75</v>
      </c>
      <c r="O11" s="1">
        <v>0.87304810300483493</v>
      </c>
      <c r="P11" s="76"/>
      <c r="Q11" s="75"/>
    </row>
    <row r="12" spans="1:17">
      <c r="A12" t="s">
        <v>104</v>
      </c>
      <c r="B12" t="s">
        <v>114</v>
      </c>
      <c r="C12">
        <v>9500</v>
      </c>
      <c r="D12" s="28">
        <v>10289.3626</v>
      </c>
      <c r="F12" t="s">
        <v>104</v>
      </c>
      <c r="G12" t="s">
        <v>107</v>
      </c>
      <c r="H12">
        <v>95</v>
      </c>
      <c r="I12" s="1">
        <v>230</v>
      </c>
      <c r="K12" s="32">
        <v>211.7911</v>
      </c>
      <c r="L12" s="51">
        <v>-5.3300000000000001E-5</v>
      </c>
      <c r="M12" s="49">
        <v>0.99997000000000003</v>
      </c>
      <c r="N12" s="1">
        <v>468.75</v>
      </c>
      <c r="O12" s="1">
        <v>0.8708655647721556</v>
      </c>
      <c r="P12" s="76"/>
      <c r="Q12" s="75"/>
    </row>
    <row r="13" spans="1:17">
      <c r="A13" t="s">
        <v>104</v>
      </c>
      <c r="B13" t="s">
        <v>114</v>
      </c>
      <c r="C13">
        <v>9500</v>
      </c>
      <c r="D13" s="28">
        <v>12604.950699999999</v>
      </c>
      <c r="F13" t="s">
        <v>104</v>
      </c>
      <c r="G13" t="s">
        <v>108</v>
      </c>
      <c r="H13">
        <v>9.5</v>
      </c>
      <c r="I13" s="1">
        <v>28</v>
      </c>
      <c r="K13" s="32">
        <v>107.62609999999999</v>
      </c>
      <c r="L13" s="51">
        <v>-5.3300000000000001E-5</v>
      </c>
      <c r="M13" s="49">
        <v>0.99997000000000003</v>
      </c>
      <c r="N13" s="1">
        <v>468.75</v>
      </c>
      <c r="O13" s="1">
        <v>0.76079241383297735</v>
      </c>
      <c r="P13" s="76">
        <v>0.7961035419355692</v>
      </c>
      <c r="Q13" s="75">
        <v>3.2418158946083464E-2</v>
      </c>
    </row>
    <row r="14" spans="1:17">
      <c r="A14" t="s">
        <v>104</v>
      </c>
      <c r="B14" t="s">
        <v>114</v>
      </c>
      <c r="C14">
        <v>9500</v>
      </c>
      <c r="D14" s="28">
        <v>13262.624299999999</v>
      </c>
      <c r="F14" t="s">
        <v>104</v>
      </c>
      <c r="G14" t="s">
        <v>108</v>
      </c>
      <c r="H14">
        <v>9.5</v>
      </c>
      <c r="I14" s="1">
        <v>28</v>
      </c>
      <c r="K14" s="32">
        <v>159.26599999999999</v>
      </c>
      <c r="L14" s="51">
        <v>-5.3300000000000001E-5</v>
      </c>
      <c r="M14" s="49">
        <v>0.99997000000000003</v>
      </c>
      <c r="N14" s="1">
        <v>468.75</v>
      </c>
      <c r="O14" s="1">
        <v>0.824519226968773</v>
      </c>
      <c r="P14" s="76"/>
      <c r="Q14" s="75"/>
    </row>
    <row r="15" spans="1:17">
      <c r="A15" t="s">
        <v>104</v>
      </c>
      <c r="B15" t="s">
        <v>114</v>
      </c>
      <c r="C15">
        <v>9500</v>
      </c>
      <c r="D15" s="28">
        <v>12211.973099999999</v>
      </c>
      <c r="F15" t="s">
        <v>104</v>
      </c>
      <c r="G15" t="s">
        <v>108</v>
      </c>
      <c r="H15">
        <v>9.5</v>
      </c>
      <c r="I15" s="1">
        <v>24</v>
      </c>
      <c r="K15" s="32">
        <v>139.52289999999999</v>
      </c>
      <c r="L15" s="51">
        <v>-5.3300000000000001E-5</v>
      </c>
      <c r="M15" s="49">
        <v>0.99997000000000003</v>
      </c>
      <c r="N15" s="1">
        <v>468.75</v>
      </c>
      <c r="O15" s="1">
        <v>0.80299898500495703</v>
      </c>
      <c r="P15" s="76"/>
      <c r="Q15" s="75"/>
    </row>
    <row r="16" spans="1:17" ht="15.75">
      <c r="A16" t="s">
        <v>104</v>
      </c>
      <c r="B16" t="s">
        <v>115</v>
      </c>
      <c r="C16">
        <v>950</v>
      </c>
      <c r="D16" s="28">
        <v>964.16579999999999</v>
      </c>
      <c r="F16" t="s">
        <v>104</v>
      </c>
      <c r="G16" t="s">
        <v>109</v>
      </c>
      <c r="H16">
        <v>0.95</v>
      </c>
      <c r="I16" s="28" t="s">
        <v>120</v>
      </c>
      <c r="K16" s="34" t="s">
        <v>124</v>
      </c>
      <c r="L16" s="52" t="s">
        <v>121</v>
      </c>
      <c r="M16" s="50" t="s">
        <v>122</v>
      </c>
      <c r="N16" s="35" t="s">
        <v>113</v>
      </c>
      <c r="O16" s="35" t="s">
        <v>98</v>
      </c>
      <c r="P16" s="35" t="s">
        <v>99</v>
      </c>
      <c r="Q16" s="36" t="s">
        <v>100</v>
      </c>
    </row>
    <row r="17" spans="1:17">
      <c r="A17" t="s">
        <v>104</v>
      </c>
      <c r="B17" t="s">
        <v>115</v>
      </c>
      <c r="C17">
        <v>950</v>
      </c>
      <c r="D17" s="28">
        <v>922.90520000000004</v>
      </c>
      <c r="F17" t="s">
        <v>104</v>
      </c>
      <c r="G17" t="s">
        <v>109</v>
      </c>
      <c r="H17">
        <v>0.95</v>
      </c>
      <c r="I17" s="1">
        <v>16</v>
      </c>
      <c r="K17" s="32">
        <v>176.2938</v>
      </c>
      <c r="L17" s="51">
        <v>2.2530000000000001E-2</v>
      </c>
      <c r="M17" s="49">
        <v>0.98928000000000005</v>
      </c>
      <c r="N17" s="1">
        <v>468.75</v>
      </c>
      <c r="O17" s="1">
        <v>0.84157727790796122</v>
      </c>
      <c r="P17" s="74">
        <v>0.83035978894147011</v>
      </c>
      <c r="Q17" s="33"/>
    </row>
    <row r="18" spans="1:17">
      <c r="A18" t="s">
        <v>104</v>
      </c>
      <c r="B18" t="s">
        <v>115</v>
      </c>
      <c r="C18">
        <v>950</v>
      </c>
      <c r="D18" s="28">
        <v>1004.7074</v>
      </c>
      <c r="F18" t="s">
        <v>104</v>
      </c>
      <c r="G18" t="s">
        <v>109</v>
      </c>
      <c r="H18">
        <v>0.95</v>
      </c>
      <c r="I18" s="1">
        <v>3.6</v>
      </c>
      <c r="K18" s="32">
        <v>139.2414</v>
      </c>
      <c r="L18" s="51">
        <v>2.2530000000000001E-2</v>
      </c>
      <c r="M18" s="49">
        <v>0.98928000000000005</v>
      </c>
      <c r="N18" s="1">
        <v>468.75</v>
      </c>
      <c r="O18" s="1">
        <v>0.80279730707559693</v>
      </c>
      <c r="P18" s="74"/>
      <c r="Q18" s="33"/>
    </row>
    <row r="19" spans="1:17">
      <c r="A19" t="s">
        <v>104</v>
      </c>
      <c r="B19" t="s">
        <v>115</v>
      </c>
      <c r="C19">
        <v>950</v>
      </c>
      <c r="D19" s="28">
        <v>882.62149999999997</v>
      </c>
      <c r="F19" t="s">
        <v>103</v>
      </c>
      <c r="G19" t="s">
        <v>119</v>
      </c>
      <c r="H19" s="5">
        <v>468.75</v>
      </c>
      <c r="I19" s="1">
        <v>362</v>
      </c>
      <c r="K19" s="32">
        <v>214.65299999999999</v>
      </c>
      <c r="L19" s="51">
        <v>2.2530000000000001E-2</v>
      </c>
      <c r="M19" s="49">
        <v>0.98928000000000005</v>
      </c>
      <c r="N19" s="1">
        <v>468.75</v>
      </c>
      <c r="O19" s="1">
        <v>0.87393531412232828</v>
      </c>
      <c r="P19" s="74"/>
      <c r="Q19" s="33"/>
    </row>
    <row r="20" spans="1:17">
      <c r="A20" t="s">
        <v>104</v>
      </c>
      <c r="B20" t="s">
        <v>115</v>
      </c>
      <c r="C20">
        <v>950</v>
      </c>
      <c r="D20" s="28">
        <v>952.04679999999996</v>
      </c>
      <c r="F20" t="s">
        <v>103</v>
      </c>
      <c r="G20" t="s">
        <v>119</v>
      </c>
      <c r="H20" s="5">
        <v>468.75</v>
      </c>
      <c r="I20" s="1">
        <v>316</v>
      </c>
      <c r="K20" s="32">
        <v>139.52289999999999</v>
      </c>
      <c r="L20" s="51">
        <v>2.2530000000000001E-2</v>
      </c>
      <c r="M20" s="49">
        <v>0.98928000000000005</v>
      </c>
      <c r="N20" s="1">
        <v>468.75</v>
      </c>
      <c r="O20" s="1">
        <v>0.80312925665999424</v>
      </c>
      <c r="P20" s="74"/>
      <c r="Q20" s="33"/>
    </row>
    <row r="21" spans="1:17">
      <c r="A21" t="s">
        <v>104</v>
      </c>
      <c r="B21" t="s">
        <v>115</v>
      </c>
      <c r="C21">
        <v>950</v>
      </c>
      <c r="D21" s="28">
        <v>843.66079999999999</v>
      </c>
      <c r="F21" t="s">
        <v>103</v>
      </c>
      <c r="G21" t="s">
        <v>119</v>
      </c>
      <c r="H21" s="5">
        <v>468.75</v>
      </c>
      <c r="I21" s="1">
        <v>308</v>
      </c>
      <c r="K21" s="32"/>
      <c r="L21" s="51"/>
      <c r="M21" s="49"/>
      <c r="N21" s="1"/>
      <c r="O21" s="1"/>
      <c r="P21" s="1"/>
      <c r="Q21" s="33"/>
    </row>
    <row r="22" spans="1:17" ht="15.75">
      <c r="A22" t="s">
        <v>104</v>
      </c>
      <c r="B22" t="s">
        <v>115</v>
      </c>
      <c r="C22">
        <v>950</v>
      </c>
      <c r="D22" s="28">
        <v>793.41489999999999</v>
      </c>
      <c r="K22" s="34" t="s">
        <v>126</v>
      </c>
      <c r="L22" s="52" t="s">
        <v>121</v>
      </c>
      <c r="M22" s="50" t="s">
        <v>122</v>
      </c>
      <c r="N22" s="35" t="s">
        <v>113</v>
      </c>
      <c r="O22" s="35" t="s">
        <v>98</v>
      </c>
      <c r="P22" s="35" t="s">
        <v>99</v>
      </c>
      <c r="Q22" s="36" t="s">
        <v>100</v>
      </c>
    </row>
    <row r="23" spans="1:17">
      <c r="A23" t="s">
        <v>104</v>
      </c>
      <c r="B23" t="s">
        <v>115</v>
      </c>
      <c r="C23">
        <v>950</v>
      </c>
      <c r="D23" s="28">
        <v>863.23749999999995</v>
      </c>
      <c r="K23" s="32">
        <v>362</v>
      </c>
      <c r="L23" s="49">
        <v>0.6633</v>
      </c>
      <c r="M23" s="49">
        <v>0.90841000000000005</v>
      </c>
      <c r="N23" s="1">
        <v>468.75</v>
      </c>
      <c r="O23" s="1">
        <v>0.78118985254082762</v>
      </c>
      <c r="P23" s="74">
        <v>0.76344282732488888</v>
      </c>
      <c r="Q23" s="75">
        <v>1.5539766044349451E-2</v>
      </c>
    </row>
    <row r="24" spans="1:17">
      <c r="A24" t="s">
        <v>104</v>
      </c>
      <c r="B24" t="s">
        <v>115</v>
      </c>
      <c r="C24">
        <v>950</v>
      </c>
      <c r="D24" s="28">
        <v>794.68619999999999</v>
      </c>
      <c r="K24" s="32">
        <v>316</v>
      </c>
      <c r="L24" s="49">
        <v>0.6633</v>
      </c>
      <c r="M24" s="49">
        <v>0.90841000000000005</v>
      </c>
      <c r="N24" s="1">
        <v>468.75</v>
      </c>
      <c r="O24" s="1">
        <v>0.75686423316900875</v>
      </c>
      <c r="P24" s="74"/>
      <c r="Q24" s="75"/>
    </row>
    <row r="25" spans="1:17">
      <c r="A25" t="s">
        <v>104</v>
      </c>
      <c r="B25" t="s">
        <v>115</v>
      </c>
      <c r="C25">
        <v>950</v>
      </c>
      <c r="D25" s="28">
        <v>811.69799999999998</v>
      </c>
      <c r="K25" s="32">
        <v>308</v>
      </c>
      <c r="L25" s="49">
        <v>0.6633</v>
      </c>
      <c r="M25" s="49">
        <v>0.90841000000000005</v>
      </c>
      <c r="N25" s="1">
        <v>468.75</v>
      </c>
      <c r="O25" s="1">
        <v>0.75227439626483006</v>
      </c>
      <c r="P25" s="74"/>
      <c r="Q25" s="75"/>
    </row>
    <row r="26" spans="1:17" ht="15.75">
      <c r="A26" t="s">
        <v>104</v>
      </c>
      <c r="B26" t="s">
        <v>115</v>
      </c>
      <c r="C26">
        <v>950</v>
      </c>
      <c r="D26" s="28">
        <v>838.93949999999995</v>
      </c>
      <c r="K26" s="34" t="s">
        <v>125</v>
      </c>
      <c r="L26" s="35" t="s">
        <v>121</v>
      </c>
      <c r="M26" s="35" t="s">
        <v>122</v>
      </c>
      <c r="N26" s="35" t="s">
        <v>113</v>
      </c>
      <c r="O26" s="35" t="s">
        <v>98</v>
      </c>
      <c r="P26" s="35" t="s">
        <v>99</v>
      </c>
      <c r="Q26" s="36" t="s">
        <v>100</v>
      </c>
    </row>
    <row r="27" spans="1:17">
      <c r="A27" t="s">
        <v>104</v>
      </c>
      <c r="B27" t="s">
        <v>115</v>
      </c>
      <c r="C27">
        <v>950</v>
      </c>
      <c r="D27" s="28">
        <v>810.90110000000004</v>
      </c>
      <c r="K27" s="37">
        <v>316</v>
      </c>
      <c r="L27" s="38">
        <v>0.72</v>
      </c>
      <c r="M27" s="48">
        <v>0.88912000000000002</v>
      </c>
      <c r="N27" s="38">
        <v>468.75</v>
      </c>
      <c r="O27" s="38">
        <v>0.74940904138209441</v>
      </c>
      <c r="P27" s="38"/>
      <c r="Q27" s="39"/>
    </row>
    <row r="28" spans="1:17">
      <c r="A28" t="s">
        <v>104</v>
      </c>
      <c r="B28" t="s">
        <v>116</v>
      </c>
      <c r="C28">
        <v>95</v>
      </c>
      <c r="D28" s="28">
        <v>110.4663</v>
      </c>
    </row>
    <row r="29" spans="1:17">
      <c r="A29" t="s">
        <v>104</v>
      </c>
      <c r="B29" t="s">
        <v>116</v>
      </c>
      <c r="C29">
        <v>95</v>
      </c>
      <c r="D29" s="28">
        <v>86.901799999999994</v>
      </c>
    </row>
    <row r="30" spans="1:17">
      <c r="A30" t="s">
        <v>104</v>
      </c>
      <c r="B30" t="s">
        <v>116</v>
      </c>
      <c r="C30">
        <v>95</v>
      </c>
      <c r="D30" s="28">
        <v>74.184200000000004</v>
      </c>
    </row>
    <row r="31" spans="1:17">
      <c r="A31" t="s">
        <v>104</v>
      </c>
      <c r="B31" t="s">
        <v>116</v>
      </c>
      <c r="C31">
        <v>95</v>
      </c>
      <c r="D31" s="28">
        <v>105.26519999999999</v>
      </c>
    </row>
    <row r="32" spans="1:17">
      <c r="A32" t="s">
        <v>104</v>
      </c>
      <c r="B32" t="s">
        <v>116</v>
      </c>
      <c r="C32">
        <v>95</v>
      </c>
      <c r="D32" s="28">
        <v>95.488500000000002</v>
      </c>
    </row>
    <row r="33" spans="1:4">
      <c r="A33" t="s">
        <v>104</v>
      </c>
      <c r="B33" t="s">
        <v>116</v>
      </c>
      <c r="C33">
        <v>95</v>
      </c>
      <c r="D33" s="28">
        <v>93.905699999999996</v>
      </c>
    </row>
    <row r="34" spans="1:4">
      <c r="A34" t="s">
        <v>104</v>
      </c>
      <c r="B34" t="s">
        <v>116</v>
      </c>
      <c r="C34">
        <v>95</v>
      </c>
      <c r="D34" s="28">
        <v>117.18219999999999</v>
      </c>
    </row>
    <row r="35" spans="1:4">
      <c r="A35" t="s">
        <v>104</v>
      </c>
      <c r="B35" t="s">
        <v>116</v>
      </c>
      <c r="C35">
        <v>95</v>
      </c>
      <c r="D35" s="28">
        <v>99.759799999999998</v>
      </c>
    </row>
    <row r="36" spans="1:4">
      <c r="A36" t="s">
        <v>104</v>
      </c>
      <c r="B36" t="s">
        <v>116</v>
      </c>
      <c r="C36">
        <v>95</v>
      </c>
      <c r="D36" s="28">
        <v>90.9208</v>
      </c>
    </row>
    <row r="37" spans="1:4">
      <c r="A37" t="s">
        <v>104</v>
      </c>
      <c r="B37" t="s">
        <v>116</v>
      </c>
      <c r="C37">
        <v>95</v>
      </c>
      <c r="D37" s="28">
        <v>70.0124</v>
      </c>
    </row>
    <row r="38" spans="1:4">
      <c r="A38" t="s">
        <v>104</v>
      </c>
      <c r="B38" t="s">
        <v>116</v>
      </c>
      <c r="C38">
        <v>95</v>
      </c>
      <c r="D38" s="28">
        <v>84.361400000000003</v>
      </c>
    </row>
    <row r="39" spans="1:4">
      <c r="A39" t="s">
        <v>104</v>
      </c>
      <c r="B39" t="s">
        <v>116</v>
      </c>
      <c r="C39">
        <v>95</v>
      </c>
      <c r="D39" s="28">
        <v>87.4148</v>
      </c>
    </row>
    <row r="40" spans="1:4">
      <c r="A40" t="s">
        <v>104</v>
      </c>
      <c r="B40" t="s">
        <v>117</v>
      </c>
      <c r="C40">
        <v>9.5</v>
      </c>
      <c r="D40" s="28">
        <v>6.2576000000000001</v>
      </c>
    </row>
    <row r="41" spans="1:4">
      <c r="A41" t="s">
        <v>104</v>
      </c>
      <c r="B41" t="s">
        <v>117</v>
      </c>
      <c r="C41">
        <v>9.5</v>
      </c>
      <c r="D41" s="28">
        <v>6.5971000000000002</v>
      </c>
    </row>
    <row r="42" spans="1:4">
      <c r="A42" t="s">
        <v>104</v>
      </c>
      <c r="B42" t="s">
        <v>117</v>
      </c>
      <c r="C42">
        <v>9.5</v>
      </c>
      <c r="D42" s="28">
        <v>10.4848</v>
      </c>
    </row>
    <row r="43" spans="1:4">
      <c r="A43" t="s">
        <v>104</v>
      </c>
      <c r="B43" t="s">
        <v>117</v>
      </c>
      <c r="C43">
        <v>9.5</v>
      </c>
      <c r="D43" s="28">
        <v>8.2792999999999992</v>
      </c>
    </row>
    <row r="44" spans="1:4">
      <c r="A44" t="s">
        <v>104</v>
      </c>
      <c r="B44" t="s">
        <v>117</v>
      </c>
      <c r="C44">
        <v>9.5</v>
      </c>
      <c r="D44" s="28">
        <v>11.925599999999999</v>
      </c>
    </row>
    <row r="45" spans="1:4">
      <c r="A45" t="s">
        <v>104</v>
      </c>
      <c r="B45" t="s">
        <v>117</v>
      </c>
      <c r="C45">
        <v>9.5</v>
      </c>
      <c r="D45" s="28">
        <v>8.6422000000000008</v>
      </c>
    </row>
    <row r="46" spans="1:4">
      <c r="A46" t="s">
        <v>104</v>
      </c>
      <c r="B46" t="s">
        <v>117</v>
      </c>
      <c r="C46">
        <v>9.5</v>
      </c>
      <c r="D46" s="28">
        <v>10.5884</v>
      </c>
    </row>
    <row r="47" spans="1:4">
      <c r="A47" t="s">
        <v>104</v>
      </c>
      <c r="B47" t="s">
        <v>117</v>
      </c>
      <c r="C47">
        <v>9.5</v>
      </c>
      <c r="D47" s="28">
        <v>10.1861</v>
      </c>
    </row>
    <row r="48" spans="1:4">
      <c r="A48" t="s">
        <v>104</v>
      </c>
      <c r="B48" t="s">
        <v>117</v>
      </c>
      <c r="C48">
        <v>9.5</v>
      </c>
      <c r="D48" s="28">
        <v>5.4650999999999996</v>
      </c>
    </row>
    <row r="49" spans="1:5">
      <c r="A49" t="s">
        <v>104</v>
      </c>
      <c r="B49" t="s">
        <v>117</v>
      </c>
      <c r="C49">
        <v>9.5</v>
      </c>
      <c r="D49" s="28">
        <v>7.5734000000000004</v>
      </c>
    </row>
    <row r="50" spans="1:5">
      <c r="A50" t="s">
        <v>104</v>
      </c>
      <c r="B50" t="s">
        <v>117</v>
      </c>
      <c r="C50">
        <v>9.5</v>
      </c>
      <c r="D50" s="28">
        <v>7.8413000000000004</v>
      </c>
    </row>
    <row r="51" spans="1:5">
      <c r="A51" t="s">
        <v>104</v>
      </c>
      <c r="B51" t="s">
        <v>117</v>
      </c>
      <c r="C51">
        <v>9.5</v>
      </c>
      <c r="D51" s="28">
        <v>4.5673000000000004</v>
      </c>
    </row>
    <row r="52" spans="1:5">
      <c r="A52" t="s">
        <v>104</v>
      </c>
      <c r="B52" t="s">
        <v>118</v>
      </c>
      <c r="C52">
        <v>0.95</v>
      </c>
      <c r="D52" s="28">
        <v>1.4075</v>
      </c>
    </row>
    <row r="53" spans="1:5">
      <c r="A53" t="s">
        <v>104</v>
      </c>
      <c r="B53" t="s">
        <v>118</v>
      </c>
      <c r="C53">
        <v>0.95</v>
      </c>
      <c r="D53" s="28">
        <v>1.0266</v>
      </c>
    </row>
    <row r="54" spans="1:5">
      <c r="A54" t="s">
        <v>104</v>
      </c>
      <c r="B54" t="s">
        <v>118</v>
      </c>
      <c r="C54">
        <v>0.95</v>
      </c>
      <c r="D54" s="28">
        <v>1.0774999999999999</v>
      </c>
    </row>
    <row r="55" spans="1:5">
      <c r="A55" t="s">
        <v>104</v>
      </c>
      <c r="B55" t="s">
        <v>118</v>
      </c>
      <c r="C55">
        <v>0.95</v>
      </c>
      <c r="D55" s="28" t="s">
        <v>120</v>
      </c>
    </row>
    <row r="56" spans="1:5">
      <c r="A56" t="s">
        <v>104</v>
      </c>
      <c r="B56" t="s">
        <v>118</v>
      </c>
      <c r="C56">
        <v>0.95</v>
      </c>
      <c r="D56" s="28" t="s">
        <v>120</v>
      </c>
    </row>
    <row r="57" spans="1:5">
      <c r="A57" t="s">
        <v>104</v>
      </c>
      <c r="B57" t="s">
        <v>118</v>
      </c>
      <c r="C57">
        <v>0.95</v>
      </c>
      <c r="D57" s="28" t="s">
        <v>120</v>
      </c>
    </row>
    <row r="58" spans="1:5">
      <c r="A58" t="s">
        <v>104</v>
      </c>
      <c r="B58" t="s">
        <v>118</v>
      </c>
      <c r="C58">
        <v>0.95</v>
      </c>
      <c r="D58" s="28">
        <v>1.2645999999999999</v>
      </c>
    </row>
    <row r="59" spans="1:5">
      <c r="A59" t="s">
        <v>104</v>
      </c>
      <c r="B59" t="s">
        <v>118</v>
      </c>
      <c r="C59">
        <v>0.95</v>
      </c>
      <c r="D59" s="28" t="s">
        <v>120</v>
      </c>
    </row>
    <row r="60" spans="1:5">
      <c r="A60" t="s">
        <v>104</v>
      </c>
      <c r="B60" t="s">
        <v>118</v>
      </c>
      <c r="C60">
        <v>0.95</v>
      </c>
      <c r="D60" s="28" t="s">
        <v>120</v>
      </c>
    </row>
    <row r="61" spans="1:5">
      <c r="A61" t="s">
        <v>104</v>
      </c>
      <c r="B61" t="s">
        <v>118</v>
      </c>
      <c r="C61">
        <v>0.95</v>
      </c>
      <c r="D61" s="28">
        <v>1.1999</v>
      </c>
    </row>
    <row r="62" spans="1:5">
      <c r="A62" t="s">
        <v>104</v>
      </c>
      <c r="B62" t="s">
        <v>118</v>
      </c>
      <c r="C62">
        <v>0.95</v>
      </c>
      <c r="D62" s="28">
        <v>1.1411</v>
      </c>
    </row>
    <row r="63" spans="1:5">
      <c r="A63" t="s">
        <v>104</v>
      </c>
      <c r="B63" t="s">
        <v>118</v>
      </c>
      <c r="C63">
        <v>0.95</v>
      </c>
      <c r="D63" s="28">
        <v>2.1295000000000002</v>
      </c>
    </row>
    <row r="64" spans="1:5">
      <c r="A64" t="s">
        <v>103</v>
      </c>
      <c r="B64" t="s">
        <v>119</v>
      </c>
      <c r="C64" s="5">
        <v>468.75</v>
      </c>
      <c r="D64" s="28">
        <v>157.28872622769299</v>
      </c>
      <c r="E64" s="1"/>
    </row>
    <row r="65" spans="1:5">
      <c r="A65" t="s">
        <v>103</v>
      </c>
      <c r="B65" t="s">
        <v>119</v>
      </c>
      <c r="C65" s="5">
        <v>468.75</v>
      </c>
      <c r="D65" s="28">
        <v>176.29379724309999</v>
      </c>
      <c r="E65" s="1"/>
    </row>
    <row r="66" spans="1:5">
      <c r="A66" t="s">
        <v>103</v>
      </c>
      <c r="B66" t="s">
        <v>119</v>
      </c>
      <c r="C66" s="5">
        <v>468.75</v>
      </c>
      <c r="D66" s="28">
        <v>203.65897516090499</v>
      </c>
      <c r="E66" s="1"/>
    </row>
    <row r="67" spans="1:5">
      <c r="A67" t="s">
        <v>103</v>
      </c>
      <c r="B67" t="s">
        <v>119</v>
      </c>
      <c r="C67" s="5">
        <v>468.75</v>
      </c>
      <c r="D67" s="28">
        <v>139.24139302935299</v>
      </c>
      <c r="E67" s="1"/>
    </row>
    <row r="68" spans="1:5">
      <c r="A68" t="s">
        <v>103</v>
      </c>
      <c r="B68" t="s">
        <v>119</v>
      </c>
      <c r="C68" s="5">
        <v>468.75</v>
      </c>
      <c r="D68" s="28">
        <v>156.784988761123</v>
      </c>
      <c r="E68" s="1"/>
    </row>
    <row r="69" spans="1:5">
      <c r="A69" t="s">
        <v>103</v>
      </c>
      <c r="B69" t="s">
        <v>119</v>
      </c>
      <c r="C69" s="5">
        <v>468.75</v>
      </c>
      <c r="D69" s="28">
        <v>102.180910165493</v>
      </c>
      <c r="E69" s="1"/>
    </row>
    <row r="70" spans="1:5">
      <c r="A70" t="s">
        <v>103</v>
      </c>
      <c r="B70" t="s">
        <v>119</v>
      </c>
      <c r="C70" s="5">
        <v>468.75</v>
      </c>
      <c r="D70" s="28">
        <v>216.61162293625401</v>
      </c>
      <c r="E70" s="1"/>
    </row>
    <row r="71" spans="1:5">
      <c r="A71" t="s">
        <v>103</v>
      </c>
      <c r="B71" t="s">
        <v>119</v>
      </c>
      <c r="C71" s="5">
        <v>468.75</v>
      </c>
      <c r="D71" s="28">
        <v>214.65299466561299</v>
      </c>
      <c r="E71" s="1"/>
    </row>
    <row r="72" spans="1:5">
      <c r="A72" t="s">
        <v>103</v>
      </c>
      <c r="B72" t="s">
        <v>119</v>
      </c>
      <c r="C72" s="5">
        <v>468.75</v>
      </c>
      <c r="D72" s="28">
        <v>211.79112993160101</v>
      </c>
      <c r="E72" s="1"/>
    </row>
    <row r="73" spans="1:5">
      <c r="A73" t="s">
        <v>103</v>
      </c>
      <c r="B73" t="s">
        <v>119</v>
      </c>
      <c r="C73" s="5">
        <v>468.75</v>
      </c>
      <c r="D73" s="28">
        <v>107.626090436795</v>
      </c>
      <c r="E73" s="1"/>
    </row>
    <row r="74" spans="1:5">
      <c r="A74" t="s">
        <v>103</v>
      </c>
      <c r="B74" t="s">
        <v>119</v>
      </c>
      <c r="C74" s="5">
        <v>468.75</v>
      </c>
      <c r="D74" s="28">
        <v>159.26595128313801</v>
      </c>
      <c r="E74" s="1"/>
    </row>
    <row r="75" spans="1:5">
      <c r="A75" t="s">
        <v>103</v>
      </c>
      <c r="B75" t="s">
        <v>119</v>
      </c>
      <c r="C75" s="5">
        <v>468.75</v>
      </c>
      <c r="D75" s="28">
        <v>139.52286466736899</v>
      </c>
      <c r="E75" s="1"/>
    </row>
  </sheetData>
  <mergeCells count="12">
    <mergeCell ref="P17:P20"/>
    <mergeCell ref="P23:P25"/>
    <mergeCell ref="Q23:Q25"/>
    <mergeCell ref="A1:I1"/>
    <mergeCell ref="P4:P6"/>
    <mergeCell ref="P7:P9"/>
    <mergeCell ref="P10:P12"/>
    <mergeCell ref="P13:P15"/>
    <mergeCell ref="Q4:Q6"/>
    <mergeCell ref="Q7:Q9"/>
    <mergeCell ref="Q10:Q12"/>
    <mergeCell ref="Q13:Q1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Supporting Info - Tables S2-S5</vt:lpstr>
      <vt:lpstr>Sample_Quant Table S2</vt:lpstr>
      <vt:lpstr>Sample_Details Table S3</vt:lpstr>
      <vt:lpstr>Samples_Inflow Table S4</vt:lpstr>
      <vt:lpstr>Control_Quant 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Huge</dc:creator>
  <cp:lastModifiedBy>MSPF</cp:lastModifiedBy>
  <dcterms:created xsi:type="dcterms:W3CDTF">2022-03-04T19:28:01Z</dcterms:created>
  <dcterms:modified xsi:type="dcterms:W3CDTF">2022-11-21T16:33:15Z</dcterms:modified>
</cp:coreProperties>
</file>