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770EA1F3-EE00-9849-A440-4DB8B10F84B6}" xr6:coauthVersionLast="47" xr6:coauthVersionMax="47" xr10:uidLastSave="{00000000-0000-0000-0000-000000000000}"/>
  <bookViews>
    <workbookView xWindow="880" yWindow="500" windowWidth="35840" windowHeight="20680" xr2:uid="{00000000-000D-0000-FFFF-FFFF00000000}"/>
  </bookViews>
  <sheets>
    <sheet name="MAIN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E11" i="1"/>
  <c r="E9" i="1"/>
  <c r="I9" i="1"/>
  <c r="H9" i="1" l="1"/>
  <c r="G9" i="1" s="1"/>
  <c r="E10" i="1"/>
  <c r="E12" i="1"/>
  <c r="E13" i="1"/>
  <c r="E14" i="1"/>
  <c r="E15" i="1"/>
  <c r="E16" i="1"/>
  <c r="E17" i="1"/>
  <c r="E18" i="1"/>
  <c r="E19" i="1"/>
  <c r="E21" i="1"/>
  <c r="E24" i="1"/>
  <c r="E23" i="1"/>
  <c r="E25" i="1"/>
  <c r="E28" i="1"/>
  <c r="E29" i="1"/>
  <c r="E34" i="1"/>
  <c r="E31" i="1"/>
  <c r="E33" i="1"/>
  <c r="E26" i="1"/>
  <c r="E27" i="1"/>
  <c r="E32" i="1"/>
  <c r="H10" i="1"/>
  <c r="H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C20" i="1"/>
  <c r="E20" i="1" s="1"/>
  <c r="I20" i="1"/>
  <c r="H21" i="1"/>
  <c r="I21" i="1"/>
  <c r="H20" i="1" l="1"/>
  <c r="G15" i="1"/>
  <c r="G12" i="1"/>
  <c r="G14" i="1"/>
  <c r="G11" i="1"/>
  <c r="G10" i="1"/>
  <c r="G18" i="1"/>
  <c r="G21" i="1"/>
  <c r="G16" i="1"/>
  <c r="G17" i="1"/>
  <c r="G20" i="1"/>
  <c r="G19" i="1"/>
  <c r="G13" i="1"/>
  <c r="D30" i="1" l="1"/>
  <c r="E30" i="1" s="1"/>
  <c r="I32" i="1"/>
  <c r="H32" i="1"/>
  <c r="G32" i="1" s="1"/>
  <c r="I27" i="1"/>
  <c r="H27" i="1"/>
  <c r="G27" i="1" s="1"/>
  <c r="I26" i="1"/>
  <c r="H26" i="1"/>
  <c r="G26" i="1" s="1"/>
  <c r="I33" i="1"/>
  <c r="H33" i="1"/>
  <c r="G33" i="1" s="1"/>
  <c r="I31" i="1"/>
  <c r="H31" i="1"/>
  <c r="G31" i="1" s="1"/>
  <c r="I34" i="1"/>
  <c r="H34" i="1"/>
  <c r="G34" i="1" s="1"/>
  <c r="I30" i="1"/>
  <c r="H30" i="1"/>
  <c r="G30" i="1" s="1"/>
  <c r="I29" i="1"/>
  <c r="H29" i="1"/>
  <c r="G29" i="1" s="1"/>
  <c r="I28" i="1"/>
  <c r="H28" i="1"/>
  <c r="G28" i="1" s="1"/>
  <c r="I25" i="1"/>
  <c r="H25" i="1"/>
  <c r="G25" i="1" s="1"/>
  <c r="I23" i="1"/>
  <c r="H23" i="1"/>
  <c r="G23" i="1" s="1"/>
  <c r="I24" i="1"/>
  <c r="H24" i="1"/>
  <c r="G24" i="1" s="1"/>
  <c r="H22" i="1"/>
  <c r="D22" i="1"/>
  <c r="E22" i="1" s="1"/>
  <c r="G22" i="1" l="1"/>
  <c r="I22" i="1"/>
</calcChain>
</file>

<file path=xl/sharedStrings.xml><?xml version="1.0" encoding="utf-8"?>
<sst xmlns="http://schemas.openxmlformats.org/spreadsheetml/2006/main" count="66" uniqueCount="45">
  <si>
    <t>West County</t>
  </si>
  <si>
    <t>Fort Myers</t>
  </si>
  <si>
    <t>Jack McDonough</t>
  </si>
  <si>
    <t>Ravenswood</t>
  </si>
  <si>
    <t>Nine Mile Point</t>
  </si>
  <si>
    <t>Chalk Point</t>
  </si>
  <si>
    <t>Gila River</t>
  </si>
  <si>
    <t>Forney</t>
  </si>
  <si>
    <t>Curtis H. Stanton</t>
  </si>
  <si>
    <t>Alamitos</t>
  </si>
  <si>
    <t>Greensville County</t>
  </si>
  <si>
    <t>Crystal River</t>
  </si>
  <si>
    <t>Turkey Point</t>
  </si>
  <si>
    <t>Jebel Ali Power and Desalination Plant</t>
  </si>
  <si>
    <t>Surgut-2 Power Station</t>
  </si>
  <si>
    <t>Higashi-Niigata</t>
  </si>
  <si>
    <t>Futtsu Power Station</t>
  </si>
  <si>
    <t>Kawagoe Power Station</t>
  </si>
  <si>
    <t>Tatan Power Plant</t>
  </si>
  <si>
    <t>Chita Power Station</t>
  </si>
  <si>
    <t>Phú Mỹ Power Plants</t>
  </si>
  <si>
    <t>Anegasaki Power Station</t>
  </si>
  <si>
    <t>Kostromskaya Power Station</t>
  </si>
  <si>
    <t>Permskaya GRES</t>
  </si>
  <si>
    <t>Yokohama Power Station</t>
  </si>
  <si>
    <t>Shin-Nagoya Power Station</t>
  </si>
  <si>
    <t>Japan</t>
  </si>
  <si>
    <t>Russia</t>
  </si>
  <si>
    <t>Vietnam</t>
  </si>
  <si>
    <t>United Arab Emirates</t>
  </si>
  <si>
    <t>Country</t>
  </si>
  <si>
    <t>Power plant</t>
  </si>
  <si>
    <t>Supplementary Information (SI) for the article "Spatial Energy Density of Large-Scale Electricity Generation from Power Sources Worldwide".</t>
  </si>
  <si>
    <t>Capacity factor (%)</t>
  </si>
  <si>
    <t>Rated power (MW)</t>
  </si>
  <si>
    <t>United States</t>
  </si>
  <si>
    <t>Annual energy (GWh)</t>
  </si>
  <si>
    <r>
      <t>Power plant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</si>
  <si>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</si>
  <si>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Nominal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</si>
  <si>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</si>
  <si>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Supplementary Information (SI) file 1 – Natural gas population data</t>
  </si>
  <si>
    <t>SI TABLE 1.0 – Natual gas worldwid</t>
  </si>
  <si>
    <t xml:space="preserve"> </t>
  </si>
  <si>
    <t>13 in the US, 5 in Japan, 4 in Russia, 2 in the United Arab Emirates, and 2 in Vietnam (raw data for Figure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</si>
</sst>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4"/>
      <color rgb="FF3C4043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b/>
      <sz val="14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theme="0"/>
      <name val="Arial"/>
      <family val="2"/>
    </font>
    <font>
      <u/>
      <sz val="10"/>
      <color theme="4" tint="-0.499984740745262"/>
      <name val="Arial"/>
      <family val="2"/>
      <scheme val="minor"/>
    </font>
    <font>
      <vertAlign val="superscript"/>
      <sz val="10"/>
      <color theme="1"/>
      <name val="Arial (Body)"/>
    </font>
    <font>
      <u/>
      <sz val="10"/>
      <color theme="4" tint="-0.499984740745262"/>
      <name val="Arial"/>
      <family val="2"/>
    </font>
    <font>
      <u/>
      <sz val="10"/>
      <color theme="4" tint="-0.499984740745262"/>
      <name val="Sans-serif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E1CD"/>
        <bgColor rgb="FFB7E1CD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5DFCB"/>
        <bgColor rgb="FFF4CCCC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2" fontId="2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2" fillId="0" borderId="0" xfId="0" applyNumberFormat="1" applyFont="1"/>
    <xf numFmtId="0" fontId="2" fillId="0" borderId="5" xfId="0" applyFont="1" applyBorder="1"/>
    <xf numFmtId="2" fontId="2" fillId="0" borderId="5" xfId="0" applyNumberFormat="1" applyFont="1" applyBorder="1"/>
    <xf numFmtId="165" fontId="2" fillId="0" borderId="5" xfId="0" applyNumberFormat="1" applyFont="1" applyBorder="1"/>
    <xf numFmtId="0" fontId="3" fillId="5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10" fontId="2" fillId="9" borderId="9" xfId="0" applyNumberFormat="1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164" fontId="2" fillId="0" borderId="6" xfId="0" applyNumberFormat="1" applyFont="1" applyBorder="1"/>
    <xf numFmtId="0" fontId="2" fillId="0" borderId="14" xfId="0" applyFont="1" applyBorder="1"/>
    <xf numFmtId="2" fontId="2" fillId="0" borderId="14" xfId="0" applyNumberFormat="1" applyFont="1" applyBorder="1"/>
    <xf numFmtId="165" fontId="2" fillId="0" borderId="14" xfId="0" applyNumberFormat="1" applyFont="1" applyBorder="1"/>
    <xf numFmtId="164" fontId="2" fillId="0" borderId="15" xfId="0" applyNumberFormat="1" applyFont="1" applyBorder="1"/>
    <xf numFmtId="164" fontId="2" fillId="0" borderId="8" xfId="0" applyNumberFormat="1" applyFont="1" applyBorder="1"/>
    <xf numFmtId="0" fontId="10" fillId="0" borderId="13" xfId="0" applyFont="1" applyBorder="1"/>
    <xf numFmtId="0" fontId="10" fillId="0" borderId="4" xfId="0" applyFont="1" applyBorder="1"/>
    <xf numFmtId="0" fontId="10" fillId="0" borderId="7" xfId="0" applyFont="1" applyBorder="1"/>
    <xf numFmtId="0" fontId="7" fillId="0" borderId="0" xfId="0" applyFont="1"/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0" borderId="0" xfId="0" applyFill="1"/>
    <xf numFmtId="0" fontId="12" fillId="0" borderId="7" xfId="0" applyFont="1" applyBorder="1"/>
    <xf numFmtId="0" fontId="12" fillId="0" borderId="4" xfId="0" applyFont="1" applyBorder="1"/>
    <xf numFmtId="0" fontId="13" fillId="0" borderId="7" xfId="0" applyFont="1" applyBorder="1"/>
    <xf numFmtId="0" fontId="12" fillId="0" borderId="13" xfId="0" applyFont="1" applyBorder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E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Ph%C3%BA_M%E1%BB%B9_Power_Plants" TargetMode="External"/><Relationship Id="rId13" Type="http://schemas.openxmlformats.org/officeDocument/2006/relationships/hyperlink" Target="https://en.wikipedia.org/w/index.php?title=Shin-Nagoya_Power_Station&amp;action=edit&amp;redlink=1" TargetMode="External"/><Relationship Id="rId18" Type="http://schemas.openxmlformats.org/officeDocument/2006/relationships/hyperlink" Target="https://en.wikipedia.org/w/index.php?title=Curtis_H._Stanton_Power_Station&amp;action=edit&amp;redlink=1" TargetMode="External"/><Relationship Id="rId26" Type="http://schemas.openxmlformats.org/officeDocument/2006/relationships/hyperlink" Target="https://en.wikipedia.org/wiki/West_County_Energy_Center" TargetMode="External"/><Relationship Id="rId3" Type="http://schemas.openxmlformats.org/officeDocument/2006/relationships/hyperlink" Target="https://en.wikipedia.org/w/index.php?title=Higashi-Niigata_Power_Station&amp;action=edit&amp;redlink=1" TargetMode="External"/><Relationship Id="rId21" Type="http://schemas.openxmlformats.org/officeDocument/2006/relationships/hyperlink" Target="https://en.wikipedia.org/wiki/Chalk_Point_Generating_Station" TargetMode="External"/><Relationship Id="rId7" Type="http://schemas.openxmlformats.org/officeDocument/2006/relationships/hyperlink" Target="https://en.wikipedia.org/wiki/Chita_Power_Station" TargetMode="External"/><Relationship Id="rId12" Type="http://schemas.openxmlformats.org/officeDocument/2006/relationships/hyperlink" Target="https://en.wikipedia.org/w/index.php?title=Yokohama_Power_Station&amp;action=edit&amp;redlink=1" TargetMode="External"/><Relationship Id="rId17" Type="http://schemas.openxmlformats.org/officeDocument/2006/relationships/hyperlink" Target="https://en.wikipedia.org/wiki/Alamitos_Energy_Center" TargetMode="External"/><Relationship Id="rId25" Type="http://schemas.openxmlformats.org/officeDocument/2006/relationships/hyperlink" Target="https://en.wikipedia.org/wiki/Fort_Myers_Power_Plant" TargetMode="External"/><Relationship Id="rId2" Type="http://schemas.openxmlformats.org/officeDocument/2006/relationships/hyperlink" Target="https://en.wikipedia.org/wiki/Surgut-2_Power_Station" TargetMode="External"/><Relationship Id="rId16" Type="http://schemas.openxmlformats.org/officeDocument/2006/relationships/hyperlink" Target="https://en.wikipedia.org/w/index.php?title=Greensville_County_Power_Station&amp;action=edit&amp;redlink=1" TargetMode="External"/><Relationship Id="rId20" Type="http://schemas.openxmlformats.org/officeDocument/2006/relationships/hyperlink" Target="https://en.wikipedia.org/w/index.php?title=Gila_River_Power_Plant&amp;action=edit&amp;redlink=1" TargetMode="External"/><Relationship Id="rId1" Type="http://schemas.openxmlformats.org/officeDocument/2006/relationships/hyperlink" Target="https://en.wikipedia.org/wiki/Jebel_Ali_Power_and_Desalination_Plant" TargetMode="External"/><Relationship Id="rId6" Type="http://schemas.openxmlformats.org/officeDocument/2006/relationships/hyperlink" Target="https://en.wikipedia.org/wiki/Tatan_Power_Plant" TargetMode="External"/><Relationship Id="rId11" Type="http://schemas.openxmlformats.org/officeDocument/2006/relationships/hyperlink" Target="https://en.wikipedia.org/w/index.php?title=Permskaya_GRES&amp;action=edit&amp;redlink=1" TargetMode="External"/><Relationship Id="rId24" Type="http://schemas.openxmlformats.org/officeDocument/2006/relationships/hyperlink" Target="https://en.wikipedia.org/w/index.php?title=Jack_McDonough_Power_Plant&amp;action=edit&amp;redlink=1" TargetMode="External"/><Relationship Id="rId5" Type="http://schemas.openxmlformats.org/officeDocument/2006/relationships/hyperlink" Target="https://en.wikipedia.org/wiki/Kawagoe_Power_Station" TargetMode="External"/><Relationship Id="rId15" Type="http://schemas.openxmlformats.org/officeDocument/2006/relationships/hyperlink" Target="https://en.wikipedia.org/wiki/Crystal_River_Energy_Complex" TargetMode="External"/><Relationship Id="rId23" Type="http://schemas.openxmlformats.org/officeDocument/2006/relationships/hyperlink" Target="https://en.wikipedia.org/wiki/Ravenswood_Generating_Station" TargetMode="External"/><Relationship Id="rId10" Type="http://schemas.openxmlformats.org/officeDocument/2006/relationships/hyperlink" Target="https://en.wikipedia.org/wiki/Kostromskaya_Power_Station" TargetMode="External"/><Relationship Id="rId19" Type="http://schemas.openxmlformats.org/officeDocument/2006/relationships/hyperlink" Target="https://en.wikipedia.org/wiki/Forney_Energy_Center" TargetMode="External"/><Relationship Id="rId4" Type="http://schemas.openxmlformats.org/officeDocument/2006/relationships/hyperlink" Target="https://en.wikipedia.org/wiki/Futtsu_Power_Station" TargetMode="External"/><Relationship Id="rId9" Type="http://schemas.openxmlformats.org/officeDocument/2006/relationships/hyperlink" Target="https://en.wikipedia.org/wiki/Anegasaki_Power_Station" TargetMode="External"/><Relationship Id="rId14" Type="http://schemas.openxmlformats.org/officeDocument/2006/relationships/hyperlink" Target="https://en.wikipedia.org/wiki/Turkey_Point_Nuclear_Generating_Station" TargetMode="External"/><Relationship Id="rId22" Type="http://schemas.openxmlformats.org/officeDocument/2006/relationships/hyperlink" Target="https://en.wikipedia.org/w/index.php?title=Nine_Mile_Point_Lousiana&amp;action=edit&amp;redli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7"/>
  <sheetViews>
    <sheetView tabSelected="1" topLeftCell="A9" zoomScale="114" workbookViewId="0">
      <selection activeCell="B38" sqref="B38"/>
    </sheetView>
  </sheetViews>
  <sheetFormatPr baseColWidth="10" defaultColWidth="12.6640625" defaultRowHeight="15.75" customHeight="1" outlineLevelRow="1"/>
  <cols>
    <col min="1" max="1" width="31.1640625" customWidth="1"/>
    <col min="2" max="2" width="20.1640625" customWidth="1"/>
    <col min="3" max="3" width="13.83203125" customWidth="1"/>
    <col min="4" max="5" width="14.6640625" customWidth="1"/>
    <col min="6" max="6" width="16.6640625" customWidth="1"/>
    <col min="7" max="7" width="18.83203125" customWidth="1"/>
    <col min="8" max="8" width="21.6640625" customWidth="1"/>
    <col min="9" max="9" width="20.1640625" customWidth="1"/>
    <col min="11" max="11" width="15.5" customWidth="1"/>
  </cols>
  <sheetData>
    <row r="1" spans="1:12" ht="5" customHeight="1"/>
    <row r="2" spans="1:12" ht="15" customHeight="1" outlineLevel="1" thickBot="1"/>
    <row r="3" spans="1:12" ht="23" customHeight="1" outlineLevel="1" thickBot="1">
      <c r="A3" s="41" t="s">
        <v>41</v>
      </c>
      <c r="B3" s="42"/>
      <c r="C3" s="42"/>
      <c r="D3" s="42"/>
      <c r="E3" s="42"/>
      <c r="F3" s="42"/>
      <c r="G3" s="42"/>
      <c r="H3" s="42"/>
      <c r="I3" s="43"/>
    </row>
    <row r="4" spans="1:12" ht="15" customHeight="1" outlineLevel="1"/>
    <row r="5" spans="1:12" ht="19" customHeight="1" outlineLevel="1" thickBot="1">
      <c r="B5" s="28"/>
    </row>
    <row r="6" spans="1:12" ht="18" customHeight="1" outlineLevel="1" thickBot="1">
      <c r="A6" s="35" t="s">
        <v>42</v>
      </c>
      <c r="B6" s="36"/>
      <c r="C6" s="36"/>
      <c r="D6" s="36"/>
      <c r="E6" s="36"/>
      <c r="F6" s="36"/>
      <c r="G6" s="36"/>
      <c r="H6" s="36"/>
      <c r="I6" s="37"/>
    </row>
    <row r="7" spans="1:12" ht="35" customHeight="1" outlineLevel="1" thickBot="1">
      <c r="A7" s="38" t="s">
        <v>44</v>
      </c>
      <c r="B7" s="39"/>
      <c r="C7" s="39"/>
      <c r="D7" s="39"/>
      <c r="E7" s="39"/>
      <c r="F7" s="39"/>
      <c r="G7" s="39"/>
      <c r="H7" s="39"/>
      <c r="I7" s="40"/>
    </row>
    <row r="8" spans="1:12" ht="40" customHeight="1" outlineLevel="1" thickBot="1">
      <c r="A8" s="15" t="s">
        <v>31</v>
      </c>
      <c r="B8" s="14" t="s">
        <v>30</v>
      </c>
      <c r="C8" s="16" t="s">
        <v>34</v>
      </c>
      <c r="D8" s="16" t="s">
        <v>36</v>
      </c>
      <c r="E8" s="17" t="s">
        <v>33</v>
      </c>
      <c r="F8" s="16" t="s">
        <v>37</v>
      </c>
      <c r="G8" s="18" t="s">
        <v>38</v>
      </c>
      <c r="H8" s="18" t="s">
        <v>39</v>
      </c>
      <c r="I8" s="18" t="s">
        <v>40</v>
      </c>
    </row>
    <row r="9" spans="1:12" ht="14" customHeight="1" outlineLevel="1">
      <c r="A9" s="46" t="s">
        <v>0</v>
      </c>
      <c r="B9" s="29" t="s">
        <v>35</v>
      </c>
      <c r="C9" s="11">
        <v>3750</v>
      </c>
      <c r="D9" s="11">
        <v>21486</v>
      </c>
      <c r="E9" s="12">
        <f>100*D9*1000/(C9*8765.81277)</f>
        <v>65.363020524564547</v>
      </c>
      <c r="F9" s="11">
        <v>0.89</v>
      </c>
      <c r="G9" s="12">
        <f t="shared" ref="G9" si="0">H9*E9/100</f>
        <v>2754.0598535631129</v>
      </c>
      <c r="H9" s="13">
        <f t="shared" ref="H9" si="1">C9/F9</f>
        <v>4213.4831460674159</v>
      </c>
      <c r="I9" s="19">
        <f>D9/(F9*1000)</f>
        <v>24.141573033707864</v>
      </c>
    </row>
    <row r="10" spans="1:12" ht="15" customHeight="1" outlineLevel="1">
      <c r="A10" s="47" t="s">
        <v>1</v>
      </c>
      <c r="B10" s="30" t="s">
        <v>35</v>
      </c>
      <c r="C10" s="3">
        <v>2681.9</v>
      </c>
      <c r="D10" s="3">
        <v>8420</v>
      </c>
      <c r="E10" s="4">
        <f>100*D10*1000/(C10*8765.81277)</f>
        <v>35.816019757435939</v>
      </c>
      <c r="F10" s="3">
        <v>0.44</v>
      </c>
      <c r="G10" s="4">
        <f>H10*E10/100</f>
        <v>2183.0678042606237</v>
      </c>
      <c r="H10" s="5">
        <f>C10/F10</f>
        <v>6095.227272727273</v>
      </c>
      <c r="I10" s="24">
        <f>D10/(F10*1000)</f>
        <v>19.136363636363637</v>
      </c>
    </row>
    <row r="11" spans="1:12" ht="15" customHeight="1" outlineLevel="1">
      <c r="A11" s="45" t="s">
        <v>2</v>
      </c>
      <c r="B11" s="30" t="s">
        <v>35</v>
      </c>
      <c r="C11" s="3">
        <v>2520</v>
      </c>
      <c r="D11" s="3">
        <v>19072</v>
      </c>
      <c r="E11" s="4">
        <f>100*D11*1000/(C11*8765.81277)</f>
        <v>86.338302754485682</v>
      </c>
      <c r="F11" s="3">
        <v>0.59</v>
      </c>
      <c r="G11" s="4">
        <f>H11*E11/100</f>
        <v>3687.6698803610834</v>
      </c>
      <c r="H11" s="5">
        <f>C11/F11</f>
        <v>4271.1864406779659</v>
      </c>
      <c r="I11" s="24">
        <f>D11/(F11*1000)</f>
        <v>32.325423728813561</v>
      </c>
    </row>
    <row r="12" spans="1:12" ht="15.75" customHeight="1" outlineLevel="1">
      <c r="A12" s="45" t="s">
        <v>3</v>
      </c>
      <c r="B12" s="30" t="s">
        <v>35</v>
      </c>
      <c r="C12" s="3">
        <v>2480</v>
      </c>
      <c r="D12" s="3">
        <v>2299</v>
      </c>
      <c r="E12" s="4">
        <f>100*D12*1000/(C12*8765.81277)</f>
        <v>10.57535853611733</v>
      </c>
      <c r="F12" s="3">
        <v>0.2</v>
      </c>
      <c r="G12" s="4">
        <f>H12*E12/100</f>
        <v>1311.3444584785489</v>
      </c>
      <c r="H12" s="5">
        <f>C12/F12</f>
        <v>12400</v>
      </c>
      <c r="I12" s="24">
        <f>D12/(F12*1000)</f>
        <v>11.494999999999999</v>
      </c>
    </row>
    <row r="13" spans="1:12" ht="15.75" customHeight="1" outlineLevel="1">
      <c r="A13" s="45" t="s">
        <v>4</v>
      </c>
      <c r="B13" s="30" t="s">
        <v>35</v>
      </c>
      <c r="C13" s="3">
        <v>2440</v>
      </c>
      <c r="D13" s="3">
        <v>9833</v>
      </c>
      <c r="E13" s="4">
        <f>100*D13*1000/(C13*8765.81277)</f>
        <v>45.97312466653203</v>
      </c>
      <c r="F13" s="3">
        <v>0.5</v>
      </c>
      <c r="G13" s="4">
        <f>H13*E13/100</f>
        <v>2243.4884837267628</v>
      </c>
      <c r="H13" s="5">
        <f>C13/F13</f>
        <v>4880</v>
      </c>
      <c r="I13" s="24">
        <f>D13/(F13*1000)</f>
        <v>19.666</v>
      </c>
    </row>
    <row r="14" spans="1:12" ht="15.75" customHeight="1" outlineLevel="1">
      <c r="A14" s="45" t="s">
        <v>5</v>
      </c>
      <c r="B14" s="30" t="s">
        <v>35</v>
      </c>
      <c r="C14" s="3">
        <v>2456</v>
      </c>
      <c r="D14" s="3">
        <v>1455</v>
      </c>
      <c r="E14" s="4">
        <f>100*D14*1000/(C14*8765.81277)</f>
        <v>6.7583774105378227</v>
      </c>
      <c r="F14" s="3">
        <v>0.83</v>
      </c>
      <c r="G14" s="4">
        <f>H14*E14/100</f>
        <v>199.98283036483005</v>
      </c>
      <c r="H14" s="5">
        <f>C14/F14</f>
        <v>2959.0361445783133</v>
      </c>
      <c r="I14" s="24">
        <f>D14/(F14*1000)</f>
        <v>1.7530120481927711</v>
      </c>
    </row>
    <row r="15" spans="1:12" ht="15.75" customHeight="1" outlineLevel="1">
      <c r="A15" s="45" t="s">
        <v>6</v>
      </c>
      <c r="B15" s="30" t="s">
        <v>35</v>
      </c>
      <c r="C15" s="3">
        <v>2212</v>
      </c>
      <c r="D15" s="3">
        <v>8601</v>
      </c>
      <c r="E15" s="4">
        <f>100*D15*1000/(C15*8765.81277)</f>
        <v>44.357967130036094</v>
      </c>
      <c r="F15" s="3">
        <v>0.7</v>
      </c>
      <c r="G15" s="4">
        <f>H15*E15/100</f>
        <v>1401.7117613091407</v>
      </c>
      <c r="H15" s="5">
        <f>C15/F15</f>
        <v>3160</v>
      </c>
      <c r="I15" s="24">
        <f>D15/(F15*1000)</f>
        <v>12.287142857142857</v>
      </c>
      <c r="L15" t="s">
        <v>43</v>
      </c>
    </row>
    <row r="16" spans="1:12" ht="15.75" customHeight="1" outlineLevel="1">
      <c r="A16" s="45" t="s">
        <v>7</v>
      </c>
      <c r="B16" s="30" t="s">
        <v>35</v>
      </c>
      <c r="C16" s="3">
        <v>1824</v>
      </c>
      <c r="D16" s="3">
        <v>10527</v>
      </c>
      <c r="E16" s="4">
        <f>100*D16*1000/(C16*8765.81277)</f>
        <v>65.8396629083759</v>
      </c>
      <c r="F16" s="3">
        <v>0.54700000000000004</v>
      </c>
      <c r="G16" s="4">
        <f>H16*E16/100</f>
        <v>2195.4578637089148</v>
      </c>
      <c r="H16" s="5">
        <f>C16/F16</f>
        <v>3334.5521023765996</v>
      </c>
      <c r="I16" s="24">
        <f>D16/(F16*1000)</f>
        <v>19.244972577696526</v>
      </c>
    </row>
    <row r="17" spans="1:11" ht="15.75" customHeight="1" outlineLevel="1">
      <c r="A17" s="45" t="s">
        <v>8</v>
      </c>
      <c r="B17" s="30" t="s">
        <v>35</v>
      </c>
      <c r="C17" s="3">
        <v>1820</v>
      </c>
      <c r="D17" s="3">
        <v>1592</v>
      </c>
      <c r="E17" s="4">
        <f>100*D17*1000/(C17*8765.81277)</f>
        <v>9.9788268090658132</v>
      </c>
      <c r="F17" s="3">
        <v>0.9</v>
      </c>
      <c r="G17" s="4">
        <f>H17*E17/100</f>
        <v>201.79405324999755</v>
      </c>
      <c r="H17" s="5">
        <f>C17/F17</f>
        <v>2022.2222222222222</v>
      </c>
      <c r="I17" s="24">
        <f>D17/(F17*1000)</f>
        <v>1.768888888888889</v>
      </c>
      <c r="K17" s="44"/>
    </row>
    <row r="18" spans="1:11" ht="15.75" customHeight="1">
      <c r="A18" s="45" t="s">
        <v>9</v>
      </c>
      <c r="B18" s="30" t="s">
        <v>35</v>
      </c>
      <c r="C18" s="3">
        <v>1760</v>
      </c>
      <c r="D18" s="3">
        <v>581</v>
      </c>
      <c r="E18" s="4">
        <f>100*D18*1000/(C18*8765.81277)</f>
        <v>3.7659215982049354</v>
      </c>
      <c r="F18" s="3">
        <v>0.77</v>
      </c>
      <c r="G18" s="4">
        <f>H18*E18/100</f>
        <v>86.078207958969955</v>
      </c>
      <c r="H18" s="5">
        <f>C18/F18</f>
        <v>2285.7142857142858</v>
      </c>
      <c r="I18" s="24">
        <f>D18/(F18*1000)</f>
        <v>0.75454545454545452</v>
      </c>
    </row>
    <row r="19" spans="1:11" ht="15.75" customHeight="1">
      <c r="A19" s="45" t="s">
        <v>10</v>
      </c>
      <c r="B19" s="30" t="s">
        <v>35</v>
      </c>
      <c r="C19" s="3">
        <v>1588</v>
      </c>
      <c r="D19" s="3">
        <v>9860</v>
      </c>
      <c r="E19" s="4">
        <f>100*D19*1000/(C19*8765.81277)</f>
        <v>70.832770137703577</v>
      </c>
      <c r="F19" s="3">
        <v>0.5</v>
      </c>
      <c r="G19" s="4">
        <f>H19*E19/100</f>
        <v>2249.6487795734656</v>
      </c>
      <c r="H19" s="5">
        <f>C19/F19</f>
        <v>3176</v>
      </c>
      <c r="I19" s="24">
        <f>D19/(F19*1000)</f>
        <v>19.72</v>
      </c>
    </row>
    <row r="20" spans="1:11" ht="15.75" customHeight="1">
      <c r="A20" s="45" t="s">
        <v>11</v>
      </c>
      <c r="B20" s="30" t="s">
        <v>35</v>
      </c>
      <c r="C20" s="3">
        <f>1434</f>
        <v>1434</v>
      </c>
      <c r="D20" s="3">
        <v>8886</v>
      </c>
      <c r="E20" s="4">
        <f>100*D20*1000/(C20*8765.81277)</f>
        <v>70.691137060018136</v>
      </c>
      <c r="F20" s="3">
        <v>0.5</v>
      </c>
      <c r="G20" s="4">
        <f>H20*E20/100</f>
        <v>2027.4218108813202</v>
      </c>
      <c r="H20" s="5">
        <f>C20/F20</f>
        <v>2868</v>
      </c>
      <c r="I20" s="24">
        <f>D20/(F20*1000)</f>
        <v>17.771999999999998</v>
      </c>
    </row>
    <row r="21" spans="1:11" ht="15.75" customHeight="1" thickBot="1">
      <c r="A21" s="48" t="s">
        <v>12</v>
      </c>
      <c r="B21" s="31" t="s">
        <v>35</v>
      </c>
      <c r="C21" s="20">
        <v>1150</v>
      </c>
      <c r="D21" s="20">
        <v>5304</v>
      </c>
      <c r="E21" s="21">
        <f>100*D21*1000/(C21*8765.81277)</f>
        <v>52.615473705166515</v>
      </c>
      <c r="F21" s="20">
        <v>0.5</v>
      </c>
      <c r="G21" s="21">
        <f>H21*E21/100</f>
        <v>1210.1558952188298</v>
      </c>
      <c r="H21" s="22">
        <f>C21/F21</f>
        <v>2300</v>
      </c>
      <c r="I21" s="23">
        <f>D21/(F21*1000)</f>
        <v>10.608000000000001</v>
      </c>
    </row>
    <row r="22" spans="1:11" ht="15.75" customHeight="1">
      <c r="A22" s="46" t="s">
        <v>13</v>
      </c>
      <c r="B22" s="29" t="s">
        <v>29</v>
      </c>
      <c r="C22" s="11">
        <v>8694.1</v>
      </c>
      <c r="D22" s="11">
        <f>3768.66+2260.46+3001.72+3368.68+3555.83+5111.73+7559.34</f>
        <v>28626.420000000002</v>
      </c>
      <c r="E22" s="12">
        <f>100*D22*1000/(C22*8765.81277)</f>
        <v>37.562130519324604</v>
      </c>
      <c r="F22" s="11">
        <v>3.39</v>
      </c>
      <c r="G22" s="12">
        <f>H22*E22/100</f>
        <v>963.33014438955752</v>
      </c>
      <c r="H22" s="13">
        <f>C22/F22</f>
        <v>2564.631268436578</v>
      </c>
      <c r="I22" s="19">
        <f>D22/(F22*1000)</f>
        <v>8.4443716814159302</v>
      </c>
    </row>
    <row r="23" spans="1:11" ht="15.75" customHeight="1" thickBot="1">
      <c r="A23" s="48" t="s">
        <v>15</v>
      </c>
      <c r="B23" s="31" t="s">
        <v>29</v>
      </c>
      <c r="C23" s="20">
        <v>4810</v>
      </c>
      <c r="D23" s="20">
        <v>37932</v>
      </c>
      <c r="E23" s="21">
        <f>100*D23*1000/(C23*8765.81277)</f>
        <v>89.963941655927997</v>
      </c>
      <c r="F23" s="20">
        <v>0.94</v>
      </c>
      <c r="G23" s="21">
        <f>H23*E23/100</f>
        <v>4603.4740357980181</v>
      </c>
      <c r="H23" s="22">
        <f>C23/F23</f>
        <v>5117.0212765957449</v>
      </c>
      <c r="I23" s="23">
        <f>D23/(F23*1000)</f>
        <v>40.353191489361706</v>
      </c>
    </row>
    <row r="24" spans="1:11" ht="15.75" customHeight="1">
      <c r="A24" s="46" t="s">
        <v>14</v>
      </c>
      <c r="B24" s="29" t="s">
        <v>27</v>
      </c>
      <c r="C24" s="11">
        <v>5600</v>
      </c>
      <c r="D24" s="11">
        <v>39970</v>
      </c>
      <c r="E24" s="12">
        <f>100*D24*1000/(C24*8765.81277)</f>
        <v>81.424280751549745</v>
      </c>
      <c r="F24" s="11">
        <v>0.91</v>
      </c>
      <c r="G24" s="12">
        <f>H24*E24/100</f>
        <v>5010.7249693261374</v>
      </c>
      <c r="H24" s="13">
        <f>C24/F24</f>
        <v>6153.8461538461534</v>
      </c>
      <c r="I24" s="19">
        <f>D24/(F24*1000)</f>
        <v>43.92307692307692</v>
      </c>
    </row>
    <row r="25" spans="1:11" ht="15.75" customHeight="1">
      <c r="A25" s="45" t="s">
        <v>16</v>
      </c>
      <c r="B25" s="30" t="s">
        <v>27</v>
      </c>
      <c r="C25" s="3">
        <v>5040</v>
      </c>
      <c r="D25" s="3">
        <v>39746</v>
      </c>
      <c r="E25" s="4">
        <f>100*D25*1000/(C25*8765.81277)</f>
        <v>89.964402822981015</v>
      </c>
      <c r="F25" s="3">
        <v>1.46</v>
      </c>
      <c r="G25" s="4">
        <f>H25*E25/100</f>
        <v>3105.6204810124955</v>
      </c>
      <c r="H25" s="5">
        <f>C25/F25</f>
        <v>3452.0547945205481</v>
      </c>
      <c r="I25" s="24">
        <f>D25/(F25*1000)</f>
        <v>27.223287671232878</v>
      </c>
    </row>
    <row r="26" spans="1:11" ht="14" customHeight="1">
      <c r="A26" s="27" t="s">
        <v>23</v>
      </c>
      <c r="B26" s="30" t="s">
        <v>27</v>
      </c>
      <c r="C26" s="3">
        <v>3363</v>
      </c>
      <c r="D26" s="3">
        <v>15280</v>
      </c>
      <c r="E26" s="4">
        <f>100*D26*1000/(C26*8765.81277)</f>
        <v>51.832755441905611</v>
      </c>
      <c r="F26" s="3">
        <v>0.3</v>
      </c>
      <c r="G26" s="4">
        <f>H26*E26/100</f>
        <v>5810.4518850376189</v>
      </c>
      <c r="H26" s="5">
        <f>C26/F26</f>
        <v>11210</v>
      </c>
      <c r="I26" s="24">
        <f>D26/(F26*1000)</f>
        <v>50.93333333333333</v>
      </c>
    </row>
    <row r="27" spans="1:11" ht="14" customHeight="1" thickBot="1">
      <c r="A27" s="25" t="s">
        <v>24</v>
      </c>
      <c r="B27" s="31" t="s">
        <v>27</v>
      </c>
      <c r="C27" s="20">
        <v>3325</v>
      </c>
      <c r="D27" s="20">
        <v>8774</v>
      </c>
      <c r="E27" s="21">
        <f>100*D27*1000/(C27*8765.81277)</f>
        <v>30.103278061244776</v>
      </c>
      <c r="F27" s="20">
        <v>0.43</v>
      </c>
      <c r="G27" s="21">
        <f>H27*E27/100</f>
        <v>2327.7534779916018</v>
      </c>
      <c r="H27" s="22">
        <f>C27/F27</f>
        <v>7732.5581395348836</v>
      </c>
      <c r="I27" s="23">
        <f>D27/(F27*1000)</f>
        <v>20.404651162790696</v>
      </c>
    </row>
    <row r="28" spans="1:11" ht="15" customHeight="1">
      <c r="A28" s="46" t="s">
        <v>17</v>
      </c>
      <c r="B28" s="29" t="s">
        <v>26</v>
      </c>
      <c r="C28" s="11">
        <v>4802</v>
      </c>
      <c r="D28" s="11">
        <v>37869</v>
      </c>
      <c r="E28" s="12">
        <f>100*D28*1000/(C28*8765.81277)</f>
        <v>89.964152058079634</v>
      </c>
      <c r="F28" s="11">
        <v>0.83</v>
      </c>
      <c r="G28" s="12">
        <f>H28*E28/100</f>
        <v>5204.9139540108245</v>
      </c>
      <c r="H28" s="13">
        <f>C28/F28</f>
        <v>5785.5421686746995</v>
      </c>
      <c r="I28" s="19">
        <f>D28/(F28*1000)</f>
        <v>45.62530120481928</v>
      </c>
    </row>
    <row r="29" spans="1:11" ht="16" customHeight="1">
      <c r="A29" s="45" t="s">
        <v>18</v>
      </c>
      <c r="B29" s="30" t="s">
        <v>26</v>
      </c>
      <c r="C29" s="3">
        <v>4384</v>
      </c>
      <c r="D29" s="3">
        <v>26447</v>
      </c>
      <c r="E29" s="4">
        <f>100*D29*1000/(C29*8765.81277)</f>
        <v>68.819843309734367</v>
      </c>
      <c r="F29" s="3">
        <v>0.63</v>
      </c>
      <c r="G29" s="4">
        <f>H29*E29/100</f>
        <v>4788.9871915853255</v>
      </c>
      <c r="H29" s="5">
        <f>C29/F29</f>
        <v>6958.730158730159</v>
      </c>
      <c r="I29" s="24">
        <f>D29/(F29*1000)</f>
        <v>41.979365079365081</v>
      </c>
    </row>
    <row r="30" spans="1:11" ht="15.75" customHeight="1">
      <c r="A30" s="45" t="s">
        <v>19</v>
      </c>
      <c r="B30" s="30" t="s">
        <v>26</v>
      </c>
      <c r="C30" s="3">
        <v>3966</v>
      </c>
      <c r="D30" s="4">
        <f>C30*365*24*0.435/1000</f>
        <v>15112.839599999999</v>
      </c>
      <c r="E30" s="4">
        <f>100*D30*1000/(C30*8765.81277)</f>
        <v>43.471154358228432</v>
      </c>
      <c r="F30" s="3">
        <v>0.57999999999999996</v>
      </c>
      <c r="G30" s="4">
        <f>H30*E30/100</f>
        <v>2972.5275549092062</v>
      </c>
      <c r="H30" s="5">
        <f>C30/F30</f>
        <v>6837.9310344827591</v>
      </c>
      <c r="I30" s="24">
        <f>D30/(F30*1000)</f>
        <v>26.056619999999999</v>
      </c>
    </row>
    <row r="31" spans="1:11" ht="15.75" customHeight="1">
      <c r="A31" s="45" t="s">
        <v>21</v>
      </c>
      <c r="B31" s="30" t="s">
        <v>26</v>
      </c>
      <c r="C31" s="3">
        <v>3600</v>
      </c>
      <c r="D31" s="3">
        <v>9500.5499999999993</v>
      </c>
      <c r="E31" s="4">
        <f>100*D31*1000/(C31*8765.81277)</f>
        <v>30.106069293408673</v>
      </c>
      <c r="F31" s="3">
        <v>0.93</v>
      </c>
      <c r="G31" s="4">
        <f>H31*E31/100</f>
        <v>1165.3962307125937</v>
      </c>
      <c r="H31" s="5">
        <f>C31/F31</f>
        <v>3870.9677419354834</v>
      </c>
      <c r="I31" s="24">
        <f>D31/(F31*1000)</f>
        <v>10.215645161290322</v>
      </c>
    </row>
    <row r="32" spans="1:11" ht="15.75" customHeight="1" thickBot="1">
      <c r="A32" s="45" t="s">
        <v>25</v>
      </c>
      <c r="B32" s="30" t="s">
        <v>26</v>
      </c>
      <c r="C32" s="3">
        <v>3058</v>
      </c>
      <c r="D32" s="3">
        <v>24115</v>
      </c>
      <c r="E32" s="4">
        <f>100*D32*1000/(C32*8765.81277)</f>
        <v>89.961687827449097</v>
      </c>
      <c r="F32" s="3">
        <v>0.41</v>
      </c>
      <c r="G32" s="4">
        <f>H32*E32/100</f>
        <v>6709.8253994229108</v>
      </c>
      <c r="H32" s="5">
        <f>C32/F32</f>
        <v>7458.5365853658541</v>
      </c>
      <c r="I32" s="24">
        <f>D32/(F32*1000)</f>
        <v>58.81707317073171</v>
      </c>
    </row>
    <row r="33" spans="1:11" ht="15.75" customHeight="1">
      <c r="A33" s="26" t="s">
        <v>22</v>
      </c>
      <c r="B33" s="29" t="s">
        <v>28</v>
      </c>
      <c r="C33" s="11">
        <v>3600</v>
      </c>
      <c r="D33" s="11">
        <v>15000</v>
      </c>
      <c r="E33" s="12">
        <f>100*D33*1000/(C33*8765.81277)</f>
        <v>47.533146965294655</v>
      </c>
      <c r="F33" s="11">
        <v>0.77</v>
      </c>
      <c r="G33" s="12">
        <f>H33*E33/100</f>
        <v>2222.328949026763</v>
      </c>
      <c r="H33" s="13">
        <f>C33/F33</f>
        <v>4675.3246753246749</v>
      </c>
      <c r="I33" s="19">
        <f>D33/(F33*1000)</f>
        <v>19.480519480519479</v>
      </c>
    </row>
    <row r="34" spans="1:11" ht="15.75" customHeight="1" thickBot="1">
      <c r="A34" s="25" t="s">
        <v>20</v>
      </c>
      <c r="B34" s="31" t="s">
        <v>28</v>
      </c>
      <c r="C34" s="20">
        <v>3900</v>
      </c>
      <c r="D34" s="20">
        <v>17000</v>
      </c>
      <c r="E34" s="21">
        <f>100*D34*1000/(C34*8765.81277)</f>
        <v>49.726984517539023</v>
      </c>
      <c r="F34" s="20">
        <v>0.56000000000000005</v>
      </c>
      <c r="G34" s="21">
        <f>H34*E34/100</f>
        <v>3463.129278900039</v>
      </c>
      <c r="H34" s="22">
        <f>C34/F34</f>
        <v>6964.2857142857138</v>
      </c>
      <c r="I34" s="23">
        <f>D34/(F34*1000)</f>
        <v>30.357142857142858</v>
      </c>
    </row>
    <row r="35" spans="1:11" ht="34" customHeight="1" thickBot="1">
      <c r="A35" s="32" t="s">
        <v>32</v>
      </c>
      <c r="B35" s="33"/>
      <c r="C35" s="33"/>
      <c r="D35" s="33"/>
      <c r="E35" s="33"/>
      <c r="F35" s="33"/>
      <c r="G35" s="33"/>
      <c r="H35" s="33"/>
      <c r="I35" s="34"/>
    </row>
    <row r="38" spans="1:11" ht="15.75" customHeight="1">
      <c r="B38" s="50"/>
      <c r="C38" s="50"/>
      <c r="D38" s="50"/>
      <c r="H38" s="49"/>
      <c r="I38" s="49"/>
      <c r="J38" s="50"/>
      <c r="K38" s="49"/>
    </row>
    <row r="39" spans="1:11" ht="15.75" customHeight="1">
      <c r="C39" s="50"/>
      <c r="I39" s="49"/>
      <c r="J39" s="50"/>
    </row>
    <row r="40" spans="1:11" ht="15.75" customHeight="1">
      <c r="I40" s="49"/>
      <c r="J40" s="50"/>
    </row>
    <row r="42" spans="1:11" ht="15" customHeight="1"/>
    <row r="45" spans="1:11" ht="15" customHeight="1"/>
    <row r="49" spans="1:9" ht="15.75" customHeight="1">
      <c r="I49" s="2"/>
    </row>
    <row r="50" spans="1:9" ht="13" customHeight="1"/>
    <row r="52" spans="1:9" ht="35" customHeight="1">
      <c r="A52" s="6"/>
      <c r="B52" s="7"/>
      <c r="C52" s="7"/>
      <c r="D52" s="7"/>
      <c r="E52" s="8"/>
      <c r="F52" s="7"/>
      <c r="G52" s="7"/>
      <c r="H52" s="7"/>
    </row>
    <row r="53" spans="1:9" ht="15.75" customHeight="1">
      <c r="A53" s="9"/>
      <c r="B53" s="4"/>
      <c r="C53" s="4"/>
      <c r="D53" s="4"/>
      <c r="E53" s="4"/>
      <c r="F53" s="4"/>
      <c r="G53" s="5"/>
      <c r="H53" s="10"/>
      <c r="I53" s="1"/>
    </row>
    <row r="54" spans="1:9" ht="15.75" customHeight="1">
      <c r="A54" s="9"/>
      <c r="B54" s="4"/>
      <c r="C54" s="4"/>
      <c r="D54" s="4"/>
      <c r="E54" s="4"/>
      <c r="F54" s="4"/>
      <c r="G54" s="5"/>
      <c r="H54" s="10"/>
    </row>
    <row r="55" spans="1:9" ht="15.75" customHeight="1">
      <c r="A55" s="9"/>
      <c r="B55" s="4"/>
      <c r="C55" s="4"/>
      <c r="D55" s="4"/>
      <c r="E55" s="4"/>
      <c r="F55" s="4"/>
      <c r="G55" s="5"/>
      <c r="H55" s="10"/>
    </row>
    <row r="56" spans="1:9" ht="15.75" customHeight="1">
      <c r="A56" s="9"/>
      <c r="B56" s="4"/>
      <c r="C56" s="4"/>
      <c r="D56" s="4"/>
      <c r="E56" s="4"/>
      <c r="F56" s="4"/>
      <c r="G56" s="5"/>
      <c r="H56" s="10"/>
    </row>
    <row r="57" spans="1:9" ht="15.75" customHeight="1">
      <c r="A57" s="9"/>
      <c r="B57" s="4"/>
      <c r="C57" s="4"/>
      <c r="D57" s="4"/>
      <c r="E57" s="4"/>
      <c r="F57" s="4"/>
      <c r="G57" s="5"/>
      <c r="H57" s="10"/>
    </row>
  </sheetData>
  <mergeCells count="4">
    <mergeCell ref="A35:I35"/>
    <mergeCell ref="A6:I6"/>
    <mergeCell ref="A7:I7"/>
    <mergeCell ref="A3:I3"/>
  </mergeCells>
  <hyperlinks>
    <hyperlink ref="A22" r:id="rId1" xr:uid="{00000000-0004-0000-0000-00000E000000}"/>
    <hyperlink ref="A24" r:id="rId2" xr:uid="{00000000-0004-0000-0000-00000F000000}"/>
    <hyperlink ref="A23" r:id="rId3" xr:uid="{00000000-0004-0000-0000-000010000000}"/>
    <hyperlink ref="A25" r:id="rId4" xr:uid="{00000000-0004-0000-0000-000011000000}"/>
    <hyperlink ref="A28" r:id="rId5" xr:uid="{00000000-0004-0000-0000-000012000000}"/>
    <hyperlink ref="A29" r:id="rId6" xr:uid="{00000000-0004-0000-0000-000014000000}"/>
    <hyperlink ref="A30" r:id="rId7" xr:uid="{00000000-0004-0000-0000-000017000000}"/>
    <hyperlink ref="A34" r:id="rId8" xr:uid="{00000000-0004-0000-0000-000018000000}"/>
    <hyperlink ref="A31" r:id="rId9" xr:uid="{00000000-0004-0000-0000-000019000000}"/>
    <hyperlink ref="A33" r:id="rId10" xr:uid="{00000000-0004-0000-0000-00001A000000}"/>
    <hyperlink ref="A26" r:id="rId11" xr:uid="{00000000-0004-0000-0000-00001C000000}"/>
    <hyperlink ref="A27" r:id="rId12" xr:uid="{00000000-0004-0000-0000-00001E000000}"/>
    <hyperlink ref="A32" r:id="rId13" xr:uid="{00000000-0004-0000-0000-00001F000000}"/>
    <hyperlink ref="A21" r:id="rId14" xr:uid="{00000000-0004-0000-0000-00000D000000}"/>
    <hyperlink ref="A20" r:id="rId15" xr:uid="{00000000-0004-0000-0000-00000C000000}"/>
    <hyperlink ref="A19" r:id="rId16" xr:uid="{00000000-0004-0000-0000-00000B000000}"/>
    <hyperlink ref="A18" r:id="rId17" xr:uid="{00000000-0004-0000-0000-00000A000000}"/>
    <hyperlink ref="A17" r:id="rId18" xr:uid="{00000000-0004-0000-0000-000009000000}"/>
    <hyperlink ref="A16" r:id="rId19" xr:uid="{00000000-0004-0000-0000-000008000000}"/>
    <hyperlink ref="A15" r:id="rId20" xr:uid="{00000000-0004-0000-0000-000007000000}"/>
    <hyperlink ref="A14" r:id="rId21" xr:uid="{00000000-0004-0000-0000-000006000000}"/>
    <hyperlink ref="A13" r:id="rId22" xr:uid="{00000000-0004-0000-0000-000005000000}"/>
    <hyperlink ref="A12" r:id="rId23" xr:uid="{00000000-0004-0000-0000-000004000000}"/>
    <hyperlink ref="A11" r:id="rId24" xr:uid="{00000000-0004-0000-0000-000003000000}"/>
    <hyperlink ref="A10" r:id="rId25" xr:uid="{00000000-0004-0000-0000-000002000000}"/>
    <hyperlink ref="A9" r:id="rId26" xr:uid="{00000000-0004-0000-0000-000000000000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2022-04-14T18:29:09Z</dcterms:created>
  <dcterms:modified xsi:type="dcterms:W3CDTF">2022-11-08T20:34:53Z</dcterms:modified>
</cp:coreProperties>
</file>