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/>
  <mc:AlternateContent xmlns:mc="http://schemas.openxmlformats.org/markup-compatibility/2006">
    <mc:Choice Requires="x15">
      <x15ac:absPath xmlns:x15ac="http://schemas.microsoft.com/office/spreadsheetml/2010/11/ac" url="/Users/jonasnoland/Desktop/PowerDensPaper/"/>
    </mc:Choice>
  </mc:AlternateContent>
  <xr:revisionPtr revIDLastSave="0" documentId="13_ncr:1_{935A7B5B-47C6-8249-AFCC-B31B2F8A9AF0}" xr6:coauthVersionLast="47" xr6:coauthVersionMax="47" xr10:uidLastSave="{00000000-0000-0000-0000-000000000000}"/>
  <bookViews>
    <workbookView xWindow="48980" yWindow="5240" windowWidth="35840" windowHeight="20680" xr2:uid="{00000000-000D-0000-FFFF-FFFF00000000}"/>
  </bookViews>
  <sheets>
    <sheet name="MAIN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1" l="1"/>
  <c r="I9" i="1" l="1"/>
  <c r="G10" i="1"/>
  <c r="G13" i="1"/>
  <c r="G14" i="1"/>
  <c r="G15" i="1"/>
  <c r="G16" i="1"/>
  <c r="G17" i="1"/>
  <c r="G19" i="1"/>
  <c r="G9" i="1"/>
  <c r="H14" i="1"/>
  <c r="H10" i="1"/>
  <c r="H13" i="1"/>
  <c r="H15" i="1"/>
  <c r="H16" i="1"/>
  <c r="H17" i="1"/>
  <c r="H19" i="1"/>
  <c r="H9" i="1"/>
  <c r="E10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I19" i="1" l="1"/>
  <c r="I17" i="1"/>
  <c r="I16" i="1"/>
  <c r="I15" i="1"/>
  <c r="I14" i="1"/>
  <c r="I13" i="1"/>
  <c r="I10" i="1"/>
  <c r="C19" i="1"/>
  <c r="C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8" authorId="0" shapeId="0" xr:uid="{00000000-0006-0000-0000-000001000000}">
      <text>
        <r>
          <rPr>
            <sz val="10"/>
            <color rgb="FF000000"/>
            <rFont val="Arial"/>
            <family val="2"/>
          </rPr>
          <t xml:space="preserve">2 power plants have been created in 2015 and 2018, but images from google earth stopped in 2014
</t>
        </r>
        <r>
          <rPr>
            <sz val="10"/>
            <color rgb="FF000000"/>
            <rFont val="Arial"/>
            <family val="2"/>
          </rPr>
          <t xml:space="preserve">	-Guillaume Falletti</t>
        </r>
      </text>
    </comment>
  </commentList>
</comments>
</file>

<file path=xl/sharedStrings.xml><?xml version="1.0" encoding="utf-8"?>
<sst xmlns="http://schemas.openxmlformats.org/spreadsheetml/2006/main" count="55" uniqueCount="36">
  <si>
    <t>Hellisheiði</t>
  </si>
  <si>
    <t>Nesjavellir</t>
  </si>
  <si>
    <t>Reykjanes</t>
  </si>
  <si>
    <t>Svartsengi</t>
  </si>
  <si>
    <t>Krafla</t>
  </si>
  <si>
    <t>The Geysers</t>
  </si>
  <si>
    <t>Imperial Valley</t>
  </si>
  <si>
    <t>Coso Volcanic Field</t>
  </si>
  <si>
    <t>Heber</t>
  </si>
  <si>
    <t>McGinness Hills</t>
  </si>
  <si>
    <t>Ormesa</t>
  </si>
  <si>
    <t xml:space="preserve">Desert Peak </t>
  </si>
  <si>
    <t>Stillwater</t>
  </si>
  <si>
    <t xml:space="preserve">Steamboat </t>
  </si>
  <si>
    <t xml:space="preserve">Patua </t>
  </si>
  <si>
    <t xml:space="preserve">North Brawley </t>
  </si>
  <si>
    <t>Blue Mountain</t>
  </si>
  <si>
    <t>Mammoth</t>
  </si>
  <si>
    <t>Don A.Campbell</t>
  </si>
  <si>
    <t>Puna</t>
  </si>
  <si>
    <t>Soda Lake</t>
  </si>
  <si>
    <t>Power plant</t>
  </si>
  <si>
    <t>Country</t>
  </si>
  <si>
    <t>Iceland</t>
  </si>
  <si>
    <t>United States</t>
  </si>
  <si>
    <t>Supplementary Information (SI) file 3 – Geothermal power plants population data</t>
  </si>
  <si>
    <t>SI TABLE 3.0 – Geothermal power plants in Iceland and in the US</t>
  </si>
  <si>
    <t>5 in Iceland and 16 in the United States (raw data for Figure 5).</t>
  </si>
  <si>
    <t>Rated power (MW)</t>
  </si>
  <si>
    <t>Annual energy (GWh)</t>
  </si>
  <si>
    <t>Capacity factor (%)</t>
  </si>
  <si>
    <r>
      <t>Site area (km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</si>
  <si>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r>
      <t>Mean power density (W/m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</si>
  <si>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r>
      <t>Nominal power density (W/m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</si>
  <si>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r>
      <t>Annual energy density (TWh/km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</si>
  <si>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t>Supplementary Information (SI) for the article "Spatial Energy Density of Large-Scale Electricity Generation from Power Sources Worldwide".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</si>
</sst>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1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u/>
      <sz val="10"/>
      <color theme="4" tint="-0.499984740745262"/>
      <name val="Arial"/>
      <family val="2"/>
      <scheme val="minor"/>
    </font>
    <font>
      <u/>
      <sz val="10"/>
      <color theme="4" tint="-0.499984740745262"/>
      <name val="Arial"/>
      <family val="2"/>
    </font>
    <font>
      <sz val="10"/>
      <color theme="0"/>
      <name val="Arial"/>
      <family val="2"/>
      <scheme val="minor"/>
    </font>
    <font>
      <vertAlign val="superscript"/>
      <sz val="10"/>
      <color theme="1"/>
      <name val="Arial (Body)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7E1CD"/>
        <bgColor rgb="FFB7E1CD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B5DFCB"/>
        <bgColor rgb="FFB7E1CD"/>
      </patternFill>
    </fill>
    <fill>
      <patternFill patternType="solid">
        <fgColor rgb="FFB5DFCB"/>
        <bgColor rgb="FFD9D2E9"/>
      </patternFill>
    </fill>
    <fill>
      <patternFill patternType="solid">
        <fgColor rgb="FFB5DFCB"/>
        <bgColor rgb="FFF4CCCC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Border="1" applyAlignment="1">
      <alignment horizontal="right"/>
    </xf>
    <xf numFmtId="0" fontId="1" fillId="0" borderId="0" xfId="0" applyFont="1" applyBorder="1" applyAlignment="1">
      <alignment horizontal="right"/>
    </xf>
    <xf numFmtId="0" fontId="10" fillId="0" borderId="0" xfId="0" applyFont="1" applyFill="1" applyBorder="1"/>
    <xf numFmtId="0" fontId="0" fillId="0" borderId="0" xfId="0" applyFill="1" applyBorder="1"/>
    <xf numFmtId="0" fontId="1" fillId="0" borderId="0" xfId="0" applyFont="1" applyFill="1" applyBorder="1"/>
    <xf numFmtId="0" fontId="5" fillId="0" borderId="0" xfId="0" applyFont="1" applyFill="1" applyBorder="1"/>
    <xf numFmtId="0" fontId="1" fillId="6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9" fillId="0" borderId="7" xfId="0" applyFont="1" applyBorder="1"/>
    <xf numFmtId="0" fontId="1" fillId="0" borderId="8" xfId="0" applyFont="1" applyBorder="1" applyAlignment="1">
      <alignment horizontal="right"/>
    </xf>
    <xf numFmtId="2" fontId="1" fillId="0" borderId="8" xfId="0" applyNumberFormat="1" applyFont="1" applyBorder="1" applyAlignment="1">
      <alignment horizontal="right"/>
    </xf>
    <xf numFmtId="168" fontId="1" fillId="0" borderId="9" xfId="0" applyNumberFormat="1" applyFont="1" applyBorder="1" applyAlignment="1">
      <alignment horizontal="right"/>
    </xf>
    <xf numFmtId="0" fontId="9" fillId="0" borderId="2" xfId="0" applyFont="1" applyBorder="1"/>
    <xf numFmtId="2" fontId="1" fillId="0" borderId="0" xfId="0" applyNumberFormat="1" applyFont="1" applyBorder="1" applyAlignment="1">
      <alignment horizontal="right"/>
    </xf>
    <xf numFmtId="168" fontId="1" fillId="0" borderId="10" xfId="0" applyNumberFormat="1" applyFont="1" applyBorder="1" applyAlignment="1">
      <alignment horizontal="right"/>
    </xf>
    <xf numFmtId="0" fontId="8" fillId="0" borderId="2" xfId="0" applyFont="1" applyBorder="1"/>
    <xf numFmtId="0" fontId="1" fillId="0" borderId="10" xfId="0" applyFont="1" applyBorder="1" applyAlignment="1">
      <alignment horizontal="right"/>
    </xf>
    <xf numFmtId="0" fontId="8" fillId="0" borderId="11" xfId="0" applyFont="1" applyBorder="1"/>
    <xf numFmtId="0" fontId="1" fillId="0" borderId="12" xfId="0" applyFont="1" applyBorder="1" applyAlignment="1">
      <alignment horizontal="right"/>
    </xf>
    <xf numFmtId="0" fontId="0" fillId="0" borderId="12" xfId="0" applyBorder="1" applyAlignment="1">
      <alignment horizontal="right"/>
    </xf>
    <xf numFmtId="0" fontId="1" fillId="0" borderId="13" xfId="0" applyFont="1" applyBorder="1" applyAlignment="1">
      <alignment horizontal="right"/>
    </xf>
    <xf numFmtId="0" fontId="8" fillId="0" borderId="7" xfId="0" applyFont="1" applyBorder="1"/>
    <xf numFmtId="2" fontId="4" fillId="0" borderId="8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12" xfId="0" applyNumberFormat="1" applyFont="1" applyFill="1" applyBorder="1" applyAlignment="1">
      <alignment horizontal="right"/>
    </xf>
    <xf numFmtId="0" fontId="0" fillId="9" borderId="4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n.wikipedia.org/wiki/Coso_Volcanic_Field" TargetMode="External"/><Relationship Id="rId13" Type="http://schemas.openxmlformats.org/officeDocument/2006/relationships/hyperlink" Target="https://en.wikipedia.org/wiki/Puna_Geothermal_Venture" TargetMode="External"/><Relationship Id="rId3" Type="http://schemas.openxmlformats.org/officeDocument/2006/relationships/hyperlink" Target="https://fr.wikipedia.org/wiki/Centrale_g%C3%A9othermique_de_Reykjanes" TargetMode="External"/><Relationship Id="rId7" Type="http://schemas.openxmlformats.org/officeDocument/2006/relationships/hyperlink" Target="https://en.wikipedia.org/wiki/Imperial_Valley_Geothermal_Project" TargetMode="External"/><Relationship Id="rId12" Type="http://schemas.openxmlformats.org/officeDocument/2006/relationships/hyperlink" Target="https://en.wikipedia.org/wiki/Mammoth_Geothermal_Complex" TargetMode="External"/><Relationship Id="rId2" Type="http://schemas.openxmlformats.org/officeDocument/2006/relationships/hyperlink" Target="https://fr.wikipedia.org/wiki/Centrale_g%C3%A9othermique_de_Nesjavellir" TargetMode="External"/><Relationship Id="rId16" Type="http://schemas.openxmlformats.org/officeDocument/2006/relationships/comments" Target="../comments1.xml"/><Relationship Id="rId1" Type="http://schemas.openxmlformats.org/officeDocument/2006/relationships/hyperlink" Target="https://fr.wikipedia.org/wiki/Centrale_g%C3%A9othermique_de_Hellishei%C3%B0i" TargetMode="External"/><Relationship Id="rId6" Type="http://schemas.openxmlformats.org/officeDocument/2006/relationships/hyperlink" Target="https://en.wikipedia.org/wiki/The_Geysers" TargetMode="External"/><Relationship Id="rId11" Type="http://schemas.openxmlformats.org/officeDocument/2006/relationships/hyperlink" Target="https://en.wikipedia.org/wiki/Blue_Mountain_Faulkner_1_Geothermal_Power_Plant" TargetMode="External"/><Relationship Id="rId5" Type="http://schemas.openxmlformats.org/officeDocument/2006/relationships/hyperlink" Target="https://en.wikipedia.org/wiki/Krafla_Power_Station" TargetMode="External"/><Relationship Id="rId15" Type="http://schemas.openxmlformats.org/officeDocument/2006/relationships/vmlDrawing" Target="../drawings/vmlDrawing1.vml"/><Relationship Id="rId10" Type="http://schemas.openxmlformats.org/officeDocument/2006/relationships/hyperlink" Target="https://en.wikipedia.org/wiki/Stillwater_Triple_Hybrid_Power_Plant" TargetMode="External"/><Relationship Id="rId4" Type="http://schemas.openxmlformats.org/officeDocument/2006/relationships/hyperlink" Target="https://fr.wikipedia.org/wiki/Centrale_g%C3%A9othermique_de_Svartsengi" TargetMode="External"/><Relationship Id="rId9" Type="http://schemas.openxmlformats.org/officeDocument/2006/relationships/hyperlink" Target="https://en.wikipedia.org/wiki/McGinness_Hills_Geothermal_Complex" TargetMode="External"/><Relationship Id="rId14" Type="http://schemas.openxmlformats.org/officeDocument/2006/relationships/hyperlink" Target="https://en.wikipedia.org/wiki/Soda_Lake_Geothermal_P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42"/>
  <sheetViews>
    <sheetView tabSelected="1" workbookViewId="0">
      <selection activeCell="G40" sqref="G40"/>
    </sheetView>
  </sheetViews>
  <sheetFormatPr baseColWidth="10" defaultColWidth="12.6640625" defaultRowHeight="15.75" customHeight="1" outlineLevelRow="1" x14ac:dyDescent="0.15"/>
  <cols>
    <col min="1" max="1" width="16.6640625" customWidth="1"/>
    <col min="2" max="2" width="21.1640625" customWidth="1"/>
    <col min="3" max="3" width="13.5" customWidth="1"/>
    <col min="4" max="4" width="16.6640625" customWidth="1"/>
    <col min="5" max="5" width="13.83203125" customWidth="1"/>
    <col min="6" max="6" width="11.33203125" customWidth="1"/>
    <col min="7" max="7" width="17.83203125" customWidth="1"/>
    <col min="8" max="9" width="20.83203125" customWidth="1"/>
    <col min="10" max="10" width="24.5" customWidth="1"/>
  </cols>
  <sheetData>
    <row r="1" spans="1:27" ht="15.75" customHeight="1" x14ac:dyDescent="0.15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outlineLevel="1" thickBot="1" x14ac:dyDescent="0.2">
      <c r="A2" s="6"/>
      <c r="B2" s="6"/>
      <c r="C2" s="6"/>
      <c r="D2" s="6"/>
      <c r="E2" s="6"/>
      <c r="F2" s="6"/>
      <c r="G2" s="6"/>
      <c r="H2" s="6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3" customHeight="1" outlineLevel="1" thickBot="1" x14ac:dyDescent="0.2">
      <c r="A3" s="42" t="s">
        <v>25</v>
      </c>
      <c r="B3" s="43"/>
      <c r="C3" s="43"/>
      <c r="D3" s="43"/>
      <c r="E3" s="43"/>
      <c r="F3" s="43"/>
      <c r="G3" s="43"/>
      <c r="H3" s="43"/>
      <c r="I3" s="44"/>
    </row>
    <row r="4" spans="1:27" ht="15.75" customHeight="1" outlineLevel="1" x14ac:dyDescent="0.15">
      <c r="A4" s="6"/>
      <c r="B4" s="6"/>
      <c r="C4" s="6"/>
      <c r="D4" s="6"/>
      <c r="E4" s="6"/>
      <c r="F4" s="6"/>
      <c r="G4" s="6"/>
      <c r="H4" s="6"/>
    </row>
    <row r="5" spans="1:27" ht="15" customHeight="1" outlineLevel="1" thickBot="1" x14ac:dyDescent="0.25">
      <c r="A5" s="6"/>
      <c r="B5" s="8"/>
      <c r="C5" s="6"/>
      <c r="D5" s="6"/>
      <c r="E5" s="6"/>
      <c r="F5" s="6"/>
      <c r="G5" s="6"/>
      <c r="H5" s="6"/>
    </row>
    <row r="6" spans="1:27" ht="18" customHeight="1" outlineLevel="1" thickBot="1" x14ac:dyDescent="0.2">
      <c r="A6" s="12" t="s">
        <v>26</v>
      </c>
      <c r="B6" s="13"/>
      <c r="C6" s="13"/>
      <c r="D6" s="13"/>
      <c r="E6" s="13"/>
      <c r="F6" s="13"/>
      <c r="G6" s="13"/>
      <c r="H6" s="13"/>
      <c r="I6" s="14"/>
      <c r="J6" s="10"/>
    </row>
    <row r="7" spans="1:27" ht="35" customHeight="1" outlineLevel="1" thickBot="1" x14ac:dyDescent="0.2">
      <c r="A7" s="16" t="s">
        <v>27</v>
      </c>
      <c r="B7" s="17"/>
      <c r="C7" s="17"/>
      <c r="D7" s="17"/>
      <c r="E7" s="17"/>
      <c r="F7" s="17"/>
      <c r="G7" s="17"/>
      <c r="H7" s="17"/>
      <c r="I7" s="18"/>
      <c r="J7" s="11"/>
    </row>
    <row r="8" spans="1:27" ht="40" customHeight="1" outlineLevel="1" thickBot="1" x14ac:dyDescent="0.2">
      <c r="A8" s="21" t="s">
        <v>21</v>
      </c>
      <c r="B8" s="21" t="s">
        <v>22</v>
      </c>
      <c r="C8" s="15" t="s">
        <v>28</v>
      </c>
      <c r="D8" s="9" t="s">
        <v>29</v>
      </c>
      <c r="E8" s="19" t="s">
        <v>30</v>
      </c>
      <c r="F8" s="9" t="s">
        <v>31</v>
      </c>
      <c r="G8" s="20" t="s">
        <v>32</v>
      </c>
      <c r="H8" s="20" t="s">
        <v>33</v>
      </c>
      <c r="I8" s="20" t="s">
        <v>34</v>
      </c>
    </row>
    <row r="9" spans="1:27" ht="15.75" customHeight="1" x14ac:dyDescent="0.15">
      <c r="A9" s="22" t="s">
        <v>0</v>
      </c>
      <c r="B9" s="45" t="s">
        <v>23</v>
      </c>
      <c r="C9" s="23">
        <v>303</v>
      </c>
      <c r="D9" s="23">
        <v>1950</v>
      </c>
      <c r="E9" s="36">
        <f>100*D9*1000/(C9*8765.81277)</f>
        <v>73.41753392659372</v>
      </c>
      <c r="F9" s="23">
        <v>110</v>
      </c>
      <c r="G9" s="24">
        <f>H9*E9/100</f>
        <v>2.0223193436143543</v>
      </c>
      <c r="H9" s="24">
        <f>C9/F9</f>
        <v>2.7545454545454544</v>
      </c>
      <c r="I9" s="25">
        <f>D9*0.001/F9</f>
        <v>1.7727272727272727E-2</v>
      </c>
    </row>
    <row r="10" spans="1:27" ht="15.75" customHeight="1" x14ac:dyDescent="0.15">
      <c r="A10" s="26" t="s">
        <v>1</v>
      </c>
      <c r="B10" s="46" t="s">
        <v>23</v>
      </c>
      <c r="C10" s="4">
        <v>120</v>
      </c>
      <c r="D10" s="4">
        <v>1039</v>
      </c>
      <c r="E10" s="37">
        <f t="shared" ref="E10:E29" si="0">100*D10*1000/(C10*8765.81277)</f>
        <v>98.773879393882282</v>
      </c>
      <c r="F10" s="4">
        <v>110</v>
      </c>
      <c r="G10" s="27">
        <f t="shared" ref="G10:G22" si="1">H10*E10/100</f>
        <v>1.0775332297514431</v>
      </c>
      <c r="H10" s="27">
        <f t="shared" ref="H10:H19" si="2">C10/F10</f>
        <v>1.0909090909090908</v>
      </c>
      <c r="I10" s="28">
        <f>D10*0.001/F10</f>
        <v>9.4454545454545451E-3</v>
      </c>
    </row>
    <row r="11" spans="1:27" ht="15.75" customHeight="1" x14ac:dyDescent="0.15">
      <c r="A11" s="26" t="s">
        <v>2</v>
      </c>
      <c r="B11" s="46" t="s">
        <v>23</v>
      </c>
      <c r="C11" s="4">
        <v>100</v>
      </c>
      <c r="D11" s="3"/>
      <c r="E11" s="37"/>
      <c r="F11" s="3"/>
      <c r="G11" s="27"/>
      <c r="H11" s="27"/>
      <c r="I11" s="28"/>
    </row>
    <row r="12" spans="1:27" ht="15.75" customHeight="1" x14ac:dyDescent="0.15">
      <c r="A12" s="26" t="s">
        <v>3</v>
      </c>
      <c r="B12" s="46" t="s">
        <v>23</v>
      </c>
      <c r="C12" s="4">
        <v>76.5</v>
      </c>
      <c r="D12" s="3"/>
      <c r="E12" s="37"/>
      <c r="F12" s="3"/>
      <c r="G12" s="27"/>
      <c r="H12" s="27"/>
      <c r="I12" s="28"/>
    </row>
    <row r="13" spans="1:27" ht="15.75" customHeight="1" thickBot="1" x14ac:dyDescent="0.2">
      <c r="A13" s="26" t="s">
        <v>4</v>
      </c>
      <c r="B13" s="46" t="s">
        <v>23</v>
      </c>
      <c r="C13" s="4">
        <v>60</v>
      </c>
      <c r="D13" s="4">
        <v>500</v>
      </c>
      <c r="E13" s="37">
        <f t="shared" si="0"/>
        <v>95.06629393058931</v>
      </c>
      <c r="F13" s="4">
        <v>5.24</v>
      </c>
      <c r="G13" s="27">
        <f t="shared" si="1"/>
        <v>10.885453503502593</v>
      </c>
      <c r="H13" s="27">
        <f t="shared" si="2"/>
        <v>11.450381679389313</v>
      </c>
      <c r="I13" s="28">
        <f>D13*0.001/F13</f>
        <v>9.5419847328244267E-2</v>
      </c>
    </row>
    <row r="14" spans="1:27" ht="15.75" customHeight="1" x14ac:dyDescent="0.15">
      <c r="A14" s="35" t="s">
        <v>5</v>
      </c>
      <c r="B14" s="45" t="s">
        <v>24</v>
      </c>
      <c r="C14" s="23">
        <v>1590</v>
      </c>
      <c r="D14" s="23">
        <v>6516</v>
      </c>
      <c r="E14" s="36">
        <f t="shared" si="0"/>
        <v>46.751092169941131</v>
      </c>
      <c r="F14" s="23">
        <v>120</v>
      </c>
      <c r="G14" s="24">
        <f t="shared" si="1"/>
        <v>6.1945197125172005</v>
      </c>
      <c r="H14" s="24">
        <f t="shared" si="2"/>
        <v>13.25</v>
      </c>
      <c r="I14" s="25">
        <f>D14*0.001/F14</f>
        <v>5.4300000000000001E-2</v>
      </c>
    </row>
    <row r="15" spans="1:27" ht="15.75" customHeight="1" x14ac:dyDescent="0.15">
      <c r="A15" s="29" t="s">
        <v>6</v>
      </c>
      <c r="B15" s="46" t="s">
        <v>24</v>
      </c>
      <c r="C15" s="4">
        <v>432.3</v>
      </c>
      <c r="D15" s="4">
        <v>1741</v>
      </c>
      <c r="E15" s="37">
        <f t="shared" si="0"/>
        <v>45.943211029328516</v>
      </c>
      <c r="F15" s="4">
        <v>40</v>
      </c>
      <c r="G15" s="27">
        <f t="shared" si="1"/>
        <v>4.9653125319946803</v>
      </c>
      <c r="H15" s="27">
        <f t="shared" si="2"/>
        <v>10.807500000000001</v>
      </c>
      <c r="I15" s="28">
        <f>D15*0.001/F15</f>
        <v>4.3525000000000001E-2</v>
      </c>
    </row>
    <row r="16" spans="1:27" ht="15.75" customHeight="1" x14ac:dyDescent="0.15">
      <c r="A16" s="29" t="s">
        <v>7</v>
      </c>
      <c r="B16" s="46" t="s">
        <v>24</v>
      </c>
      <c r="C16" s="4">
        <v>272.3</v>
      </c>
      <c r="D16" s="4">
        <v>1176</v>
      </c>
      <c r="E16" s="37">
        <f t="shared" si="0"/>
        <v>49.268290119297696</v>
      </c>
      <c r="F16" s="4">
        <v>20</v>
      </c>
      <c r="G16" s="27">
        <f t="shared" si="1"/>
        <v>6.7078776997423812</v>
      </c>
      <c r="H16" s="27">
        <f t="shared" si="2"/>
        <v>13.615</v>
      </c>
      <c r="I16" s="28">
        <f>D16*0.001/F16</f>
        <v>5.8799999999999998E-2</v>
      </c>
    </row>
    <row r="17" spans="1:9" ht="15.75" customHeight="1" x14ac:dyDescent="0.15">
      <c r="A17" s="29" t="s">
        <v>8</v>
      </c>
      <c r="B17" s="46" t="s">
        <v>24</v>
      </c>
      <c r="C17" s="4">
        <f>10+37+13.3+13.3+42</f>
        <v>115.6</v>
      </c>
      <c r="D17" s="4">
        <v>539</v>
      </c>
      <c r="E17" s="37">
        <f t="shared" si="0"/>
        <v>53.191071725177487</v>
      </c>
      <c r="F17" s="4">
        <v>10</v>
      </c>
      <c r="G17" s="27">
        <f t="shared" si="1"/>
        <v>6.1488878914305163</v>
      </c>
      <c r="H17" s="27">
        <f t="shared" si="2"/>
        <v>11.559999999999999</v>
      </c>
      <c r="I17" s="28">
        <f>D17*0.001/F17</f>
        <v>5.3900000000000003E-2</v>
      </c>
    </row>
    <row r="18" spans="1:9" ht="15.75" customHeight="1" x14ac:dyDescent="0.15">
      <c r="A18" s="29" t="s">
        <v>9</v>
      </c>
      <c r="B18" s="46" t="s">
        <v>24</v>
      </c>
      <c r="C18" s="4">
        <v>143</v>
      </c>
      <c r="D18" s="4">
        <v>771</v>
      </c>
      <c r="E18" s="37">
        <f t="shared" si="0"/>
        <v>61.507227373833025</v>
      </c>
      <c r="F18" s="3"/>
      <c r="G18" s="27"/>
      <c r="H18" s="27"/>
      <c r="I18" s="28"/>
    </row>
    <row r="19" spans="1:9" ht="15.75" customHeight="1" x14ac:dyDescent="0.15">
      <c r="A19" s="29" t="s">
        <v>10</v>
      </c>
      <c r="B19" s="46" t="s">
        <v>24</v>
      </c>
      <c r="C19" s="4">
        <f>18.4+5+4.3+18+6</f>
        <v>51.7</v>
      </c>
      <c r="D19" s="4">
        <v>268</v>
      </c>
      <c r="E19" s="37">
        <f t="shared" si="0"/>
        <v>59.136015721619962</v>
      </c>
      <c r="F19" s="4">
        <v>30</v>
      </c>
      <c r="G19" s="27">
        <f t="shared" si="1"/>
        <v>1.0191106709359175</v>
      </c>
      <c r="H19" s="27">
        <f t="shared" si="2"/>
        <v>1.7233333333333334</v>
      </c>
      <c r="I19" s="28">
        <f>D19*0.001/F19</f>
        <v>8.9333333333333331E-3</v>
      </c>
    </row>
    <row r="20" spans="1:9" ht="15.75" customHeight="1" x14ac:dyDescent="0.15">
      <c r="A20" s="29" t="s">
        <v>11</v>
      </c>
      <c r="B20" s="46" t="s">
        <v>24</v>
      </c>
      <c r="C20" s="4">
        <v>92</v>
      </c>
      <c r="D20" s="4">
        <v>91</v>
      </c>
      <c r="E20" s="37">
        <f t="shared" si="0"/>
        <v>11.28395575784821</v>
      </c>
      <c r="F20" s="3"/>
      <c r="G20" s="4"/>
      <c r="H20" s="3"/>
      <c r="I20" s="30"/>
    </row>
    <row r="21" spans="1:9" ht="15.75" customHeight="1" x14ac:dyDescent="0.15">
      <c r="A21" s="29" t="s">
        <v>12</v>
      </c>
      <c r="B21" s="46" t="s">
        <v>24</v>
      </c>
      <c r="C21" s="4">
        <v>47.3</v>
      </c>
      <c r="D21" s="4">
        <v>159</v>
      </c>
      <c r="E21" s="37">
        <f t="shared" si="0"/>
        <v>38.348094887857172</v>
      </c>
      <c r="F21" s="3"/>
      <c r="G21" s="4"/>
      <c r="H21" s="3"/>
      <c r="I21" s="30"/>
    </row>
    <row r="22" spans="1:9" ht="15.75" customHeight="1" x14ac:dyDescent="0.15">
      <c r="A22" s="29" t="s">
        <v>13</v>
      </c>
      <c r="B22" s="46" t="s">
        <v>24</v>
      </c>
      <c r="C22" s="4">
        <v>84</v>
      </c>
      <c r="D22" s="4">
        <v>507</v>
      </c>
      <c r="E22" s="37">
        <f t="shared" si="0"/>
        <v>68.855158604012544</v>
      </c>
      <c r="F22" s="3"/>
      <c r="G22" s="4"/>
      <c r="H22" s="3"/>
      <c r="I22" s="30"/>
    </row>
    <row r="23" spans="1:9" ht="15.75" customHeight="1" x14ac:dyDescent="0.15">
      <c r="A23" s="29" t="s">
        <v>14</v>
      </c>
      <c r="B23" s="46" t="s">
        <v>24</v>
      </c>
      <c r="C23" s="4">
        <v>70</v>
      </c>
      <c r="D23" s="4">
        <v>138</v>
      </c>
      <c r="E23" s="37">
        <f t="shared" si="0"/>
        <v>22.489968964150844</v>
      </c>
      <c r="F23" s="3"/>
      <c r="G23" s="3"/>
      <c r="H23" s="3"/>
      <c r="I23" s="30"/>
    </row>
    <row r="24" spans="1:9" ht="15.75" customHeight="1" x14ac:dyDescent="0.15">
      <c r="A24" s="29" t="s">
        <v>15</v>
      </c>
      <c r="B24" s="46" t="s">
        <v>24</v>
      </c>
      <c r="C24" s="4">
        <v>64</v>
      </c>
      <c r="D24" s="4">
        <v>56</v>
      </c>
      <c r="E24" s="37">
        <f t="shared" si="0"/>
        <v>9.9819608627118779</v>
      </c>
      <c r="F24" s="3"/>
      <c r="G24" s="3"/>
      <c r="H24" s="3"/>
      <c r="I24" s="30"/>
    </row>
    <row r="25" spans="1:9" ht="15.75" customHeight="1" x14ac:dyDescent="0.15">
      <c r="A25" s="29" t="s">
        <v>16</v>
      </c>
      <c r="B25" s="46" t="s">
        <v>24</v>
      </c>
      <c r="C25" s="4">
        <v>50</v>
      </c>
      <c r="D25" s="4">
        <v>229</v>
      </c>
      <c r="E25" s="37">
        <f t="shared" si="0"/>
        <v>52.248435144251886</v>
      </c>
      <c r="F25" s="3"/>
      <c r="G25" s="3"/>
      <c r="H25" s="3"/>
      <c r="I25" s="30"/>
    </row>
    <row r="26" spans="1:9" ht="15.75" customHeight="1" x14ac:dyDescent="0.15">
      <c r="A26" s="29" t="s">
        <v>17</v>
      </c>
      <c r="B26" s="46" t="s">
        <v>24</v>
      </c>
      <c r="C26" s="4">
        <v>40</v>
      </c>
      <c r="D26" s="4">
        <v>215</v>
      </c>
      <c r="E26" s="37">
        <f t="shared" si="0"/>
        <v>61.3177595852301</v>
      </c>
      <c r="F26" s="3"/>
      <c r="G26" s="3"/>
      <c r="H26" s="3"/>
      <c r="I26" s="30"/>
    </row>
    <row r="27" spans="1:9" ht="15.75" customHeight="1" x14ac:dyDescent="0.15">
      <c r="A27" s="29" t="s">
        <v>18</v>
      </c>
      <c r="B27" s="46" t="s">
        <v>24</v>
      </c>
      <c r="C27" s="4">
        <v>39</v>
      </c>
      <c r="D27" s="4">
        <v>327</v>
      </c>
      <c r="E27" s="37">
        <f t="shared" si="0"/>
        <v>95.651317277854474</v>
      </c>
      <c r="F27" s="3"/>
      <c r="G27" s="3"/>
      <c r="H27" s="3"/>
      <c r="I27" s="30"/>
    </row>
    <row r="28" spans="1:9" ht="15.75" customHeight="1" x14ac:dyDescent="0.15">
      <c r="A28" s="29" t="s">
        <v>19</v>
      </c>
      <c r="B28" s="46" t="s">
        <v>24</v>
      </c>
      <c r="C28" s="4">
        <v>38</v>
      </c>
      <c r="D28" s="4">
        <v>323</v>
      </c>
      <c r="E28" s="37">
        <f t="shared" si="0"/>
        <v>96.967619809201096</v>
      </c>
      <c r="F28" s="3"/>
      <c r="G28" s="3"/>
      <c r="H28" s="3"/>
      <c r="I28" s="30"/>
    </row>
    <row r="29" spans="1:9" ht="15.75" customHeight="1" thickBot="1" x14ac:dyDescent="0.2">
      <c r="A29" s="31" t="s">
        <v>20</v>
      </c>
      <c r="B29" s="47" t="s">
        <v>24</v>
      </c>
      <c r="C29" s="32">
        <v>37</v>
      </c>
      <c r="D29" s="32">
        <v>61</v>
      </c>
      <c r="E29" s="38">
        <f t="shared" si="0"/>
        <v>18.807710042484157</v>
      </c>
      <c r="F29" s="33"/>
      <c r="G29" s="33"/>
      <c r="H29" s="33"/>
      <c r="I29" s="34"/>
    </row>
    <row r="30" spans="1:9" ht="35" customHeight="1" thickBot="1" x14ac:dyDescent="0.2">
      <c r="A30" s="41" t="s">
        <v>35</v>
      </c>
      <c r="B30" s="39"/>
      <c r="C30" s="39"/>
      <c r="D30" s="39"/>
      <c r="E30" s="39"/>
      <c r="F30" s="39"/>
      <c r="G30" s="39"/>
      <c r="H30" s="39"/>
      <c r="I30" s="40"/>
    </row>
    <row r="37" spans="6:10" ht="15.75" customHeight="1" x14ac:dyDescent="0.15">
      <c r="F37" s="5"/>
      <c r="G37" s="6"/>
      <c r="H37" s="6"/>
      <c r="I37" s="6"/>
      <c r="J37" s="6"/>
    </row>
    <row r="38" spans="6:10" ht="15.75" customHeight="1" x14ac:dyDescent="0.15">
      <c r="F38" s="5"/>
      <c r="G38" s="7"/>
      <c r="H38" s="7"/>
      <c r="I38" s="7"/>
      <c r="J38" s="7"/>
    </row>
    <row r="39" spans="6:10" ht="15.75" customHeight="1" x14ac:dyDescent="0.15">
      <c r="F39" s="5"/>
      <c r="G39" s="7"/>
      <c r="H39" s="7"/>
      <c r="I39" s="7"/>
      <c r="J39" s="7"/>
    </row>
    <row r="40" spans="6:10" ht="15.75" customHeight="1" x14ac:dyDescent="0.15">
      <c r="F40" s="5"/>
      <c r="G40" s="7"/>
      <c r="H40" s="7"/>
      <c r="I40" s="7"/>
      <c r="J40" s="7"/>
    </row>
    <row r="41" spans="6:10" ht="15.75" customHeight="1" x14ac:dyDescent="0.15">
      <c r="J41" s="2"/>
    </row>
    <row r="42" spans="6:10" ht="15.75" customHeight="1" x14ac:dyDescent="0.15">
      <c r="J42" s="2"/>
    </row>
  </sheetData>
  <mergeCells count="4">
    <mergeCell ref="A30:I30"/>
    <mergeCell ref="A3:I3"/>
    <mergeCell ref="A7:I7"/>
    <mergeCell ref="A6:I6"/>
  </mergeCells>
  <hyperlinks>
    <hyperlink ref="A9" r:id="rId1" xr:uid="{00000000-0004-0000-0000-000000000000}"/>
    <hyperlink ref="A10" r:id="rId2" xr:uid="{00000000-0004-0000-0000-000001000000}"/>
    <hyperlink ref="A11" r:id="rId3" xr:uid="{00000000-0004-0000-0000-000002000000}"/>
    <hyperlink ref="A12" r:id="rId4" xr:uid="{00000000-0004-0000-0000-000003000000}"/>
    <hyperlink ref="A13" r:id="rId5" xr:uid="{00000000-0004-0000-0000-000004000000}"/>
    <hyperlink ref="A14" r:id="rId6" xr:uid="{00000000-0004-0000-0000-000005000000}"/>
    <hyperlink ref="A15" r:id="rId7" xr:uid="{00000000-0004-0000-0000-000006000000}"/>
    <hyperlink ref="A16" r:id="rId8" xr:uid="{00000000-0004-0000-0000-000007000000}"/>
    <hyperlink ref="A18" r:id="rId9" xr:uid="{00000000-0004-0000-0000-000008000000}"/>
    <hyperlink ref="A21" r:id="rId10" xr:uid="{00000000-0004-0000-0000-000009000000}"/>
    <hyperlink ref="A25" r:id="rId11" xr:uid="{00000000-0004-0000-0000-00000A000000}"/>
    <hyperlink ref="A26" r:id="rId12" xr:uid="{00000000-0004-0000-0000-00000B000000}"/>
    <hyperlink ref="A28" r:id="rId13" xr:uid="{00000000-0004-0000-0000-00000C000000}"/>
    <hyperlink ref="A29" r:id="rId14" xr:uid="{00000000-0004-0000-0000-00000D000000}"/>
  </hyperlinks>
  <pageMargins left="0.7" right="0.7" top="0.75" bottom="0.75" header="0.3" footer="0.3"/>
  <pageSetup paperSize="9" orientation="portrait" horizontalDpi="0" verticalDpi="0"/>
  <legacy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2022-04-17T13:51:43Z</dcterms:created>
  <dcterms:modified xsi:type="dcterms:W3CDTF">2022-09-14T13:05:00Z</dcterms:modified>
</cp:coreProperties>
</file>