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/>
  <mc:AlternateContent xmlns:mc="http://schemas.openxmlformats.org/markup-compatibility/2006">
    <mc:Choice Requires="x15">
      <x15ac:absPath xmlns:x15ac="http://schemas.microsoft.com/office/spreadsheetml/2010/11/ac" url="/Users/jonasnoland/Desktop/PowerDensPaper/"/>
    </mc:Choice>
  </mc:AlternateContent>
  <xr:revisionPtr revIDLastSave="0" documentId="13_ncr:1_{E02E7E74-A3C5-814A-B652-8D540F29B8F5}" xr6:coauthVersionLast="47" xr6:coauthVersionMax="47" xr10:uidLastSave="{00000000-0000-0000-0000-000000000000}"/>
  <bookViews>
    <workbookView xWindow="48580" yWindow="3980" windowWidth="35640" windowHeight="20680" xr2:uid="{00000000-000D-0000-FFFF-FFFF00000000}"/>
  </bookViews>
  <sheets>
    <sheet name="Main Shee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2" l="1"/>
  <c r="G14" i="2"/>
  <c r="G16" i="2"/>
  <c r="G17" i="2"/>
  <c r="G19" i="2"/>
  <c r="G25" i="2"/>
  <c r="G28" i="2"/>
  <c r="G31" i="2"/>
  <c r="G32" i="2"/>
  <c r="G33" i="2"/>
  <c r="G35" i="2"/>
  <c r="G36" i="2"/>
  <c r="G11" i="2"/>
  <c r="I14" i="2"/>
  <c r="I16" i="2"/>
  <c r="I17" i="2"/>
  <c r="I18" i="2"/>
  <c r="I19" i="2"/>
  <c r="I25" i="2"/>
  <c r="I27" i="2"/>
  <c r="I28" i="2"/>
  <c r="I31" i="2"/>
  <c r="I32" i="2"/>
  <c r="I33" i="2"/>
  <c r="I35" i="2"/>
  <c r="I36" i="2"/>
  <c r="I11" i="2"/>
  <c r="H12" i="2"/>
  <c r="H13" i="2"/>
  <c r="H14" i="2"/>
  <c r="H16" i="2"/>
  <c r="H17" i="2"/>
  <c r="H18" i="2"/>
  <c r="H19" i="2"/>
  <c r="H22" i="2"/>
  <c r="H23" i="2"/>
  <c r="H24" i="2"/>
  <c r="H25" i="2"/>
  <c r="H27" i="2"/>
  <c r="H28" i="2"/>
  <c r="H31" i="2"/>
  <c r="H32" i="2"/>
  <c r="H33" i="2"/>
  <c r="H35" i="2"/>
  <c r="H36" i="2"/>
  <c r="H38" i="2"/>
  <c r="H11" i="2"/>
  <c r="E12" i="2"/>
  <c r="E13" i="2"/>
  <c r="E14" i="2"/>
  <c r="E16" i="2"/>
  <c r="E17" i="2"/>
  <c r="E21" i="2"/>
  <c r="E25" i="2"/>
  <c r="E28" i="2"/>
  <c r="E29" i="2"/>
  <c r="E31" i="2"/>
  <c r="E32" i="2"/>
  <c r="E33" i="2"/>
  <c r="E34" i="2"/>
  <c r="E35" i="2"/>
  <c r="E36" i="2"/>
  <c r="E37" i="2"/>
  <c r="E19" i="2" l="1"/>
</calcChain>
</file>

<file path=xl/sharedStrings.xml><?xml version="1.0" encoding="utf-8"?>
<sst xmlns="http://schemas.openxmlformats.org/spreadsheetml/2006/main" count="73" uniqueCount="55">
  <si>
    <t>Rance</t>
  </si>
  <si>
    <t>France</t>
  </si>
  <si>
    <t>Shiwa Lake</t>
  </si>
  <si>
    <t>Annapolis Royal</t>
  </si>
  <si>
    <t>Canada</t>
  </si>
  <si>
    <t>Incheon</t>
  </si>
  <si>
    <t>Penzhin/Penjine Sud</t>
  </si>
  <si>
    <t>Penzhin/Penjine Nord</t>
  </si>
  <si>
    <t>Tougourskaya</t>
  </si>
  <si>
    <t>Mezen</t>
  </si>
  <si>
    <t>Severn</t>
  </si>
  <si>
    <t>baie de Swansea</t>
  </si>
  <si>
    <t>Projet Cardiff</t>
  </si>
  <si>
    <t>Swansea</t>
  </si>
  <si>
    <t>Jiangxia</t>
  </si>
  <si>
    <t>China</t>
  </si>
  <si>
    <t>Strangford Lough SeaGen</t>
  </si>
  <si>
    <t>Kislaya Guba</t>
  </si>
  <si>
    <t>Garorim</t>
  </si>
  <si>
    <t>Kutch</t>
  </si>
  <si>
    <t>Dalupiri Blue Energy</t>
  </si>
  <si>
    <t>Philippines</t>
  </si>
  <si>
    <t>Skerries</t>
  </si>
  <si>
    <t>Bluemull Sound</t>
  </si>
  <si>
    <t>Eastern Scheldt Barrier</t>
  </si>
  <si>
    <t>MeyGen</t>
  </si>
  <si>
    <t>Pempa'q</t>
  </si>
  <si>
    <t xml:space="preserve">Minas </t>
  </si>
  <si>
    <t>Passamaquoddy</t>
  </si>
  <si>
    <t>Cook Inlet</t>
  </si>
  <si>
    <t>Mersey</t>
  </si>
  <si>
    <t>San Jose</t>
  </si>
  <si>
    <t>Argentina</t>
  </si>
  <si>
    <t>Secure</t>
  </si>
  <si>
    <t>Australia</t>
  </si>
  <si>
    <t>Walcott</t>
  </si>
  <si>
    <t>Power plant</t>
  </si>
  <si>
    <t>Russia</t>
  </si>
  <si>
    <t>India</t>
  </si>
  <si>
    <t>Netherlands</t>
  </si>
  <si>
    <t>Country</t>
  </si>
  <si>
    <t>South Korea</t>
  </si>
  <si>
    <t>Rated power (kW)</t>
  </si>
  <si>
    <t>Capacity factor (%)</t>
  </si>
  <si>
    <t>Supplementary Information (SI) file 7 – Tidal power plants population data</t>
  </si>
  <si>
    <t>SI TABLE 7.0 – Tidal power plants worldwide</t>
  </si>
  <si>
    <t>United Kingdom</t>
  </si>
  <si>
    <t>United States</t>
  </si>
  <si>
    <t>Annual energy (GWh)</t>
  </si>
  <si>
    <r>
      <t>Pool area (km</t>
    </r>
    <r>
      <rPr>
        <vertAlign val="superscript"/>
        <sz val="10"/>
        <color theme="1"/>
        <rFont val="Arial (Body)"/>
      </rPr>
      <t>2</t>
    </r>
    <r>
      <rPr>
        <sz val="10"/>
        <color theme="1"/>
        <rFont val="Arial"/>
        <family val="2"/>
        <scheme val="minor"/>
      </rPr>
      <t>)</t>
    </r>
  </si>
  <si>
    <r>
      <t>Nominal power density (W/m</t>
    </r>
    <r>
      <rPr>
        <vertAlign val="superscript"/>
        <sz val="10"/>
        <color theme="1"/>
        <rFont val="Arial (Body)"/>
      </rPr>
      <t>2</t>
    </r>
    <r>
      <rPr>
        <sz val="10"/>
        <color theme="1"/>
        <rFont val="Arial"/>
        <family val="2"/>
        <scheme val="minor"/>
      </rPr>
      <t>)</t>
    </r>
  </si>
  <si>
    <r>
      <t>Mean power density (W/m</t>
    </r>
    <r>
      <rPr>
        <vertAlign val="superscript"/>
        <sz val="10"/>
        <color theme="1"/>
        <rFont val="Arial (Body)"/>
      </rPr>
      <t>2</t>
    </r>
    <r>
      <rPr>
        <sz val="10"/>
        <color theme="1"/>
        <rFont val="Arial"/>
        <family val="2"/>
        <scheme val="minor"/>
      </rPr>
      <t>)</t>
    </r>
  </si>
  <si>
    <r>
      <t>Annual energy density (TWh/km</t>
    </r>
    <r>
      <rPr>
        <vertAlign val="superscript"/>
        <sz val="10"/>
        <color theme="1"/>
        <rFont val="Arial (Body)"/>
      </rPr>
      <t>2</t>
    </r>
    <r>
      <rPr>
        <sz val="10"/>
        <color theme="1"/>
        <rFont val="Arial"/>
        <family val="2"/>
        <scheme val="minor"/>
      </rPr>
      <t>)</t>
    </r>
  </si>
  <si>
    <t>3 in Canada, 2 in the US,  9 in the UK, 2 in Australia, 1 in France, 1 in the Netherlands, 5 in Russia, 3 in South Korea, 1 in China, 1 in India, 1 in the Philippines and 1 in Argentine (raw data for Figure 12).</t>
  </si>
  <si>
    <t>Supplementary Information (SI) for the article "Spatial Energy Density of Large-Scale Electricity Generation from Power Sources Worldwide".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</si>
</sst>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2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b/>
      <sz val="10"/>
      <color theme="0"/>
      <name val="Arial (Body)"/>
    </font>
    <font>
      <b/>
      <sz val="14"/>
      <color rgb="FF000000"/>
      <name val="Arial"/>
      <family val="2"/>
      <scheme val="minor"/>
    </font>
    <font>
      <u/>
      <sz val="10"/>
      <color theme="4" tint="-0.499984740745262"/>
      <name val="Arial"/>
      <family val="2"/>
      <scheme val="minor"/>
    </font>
    <font>
      <sz val="10"/>
      <color theme="1"/>
      <name val="Arial (Body)"/>
    </font>
    <font>
      <b/>
      <sz val="10"/>
      <color theme="1"/>
      <name val="Arial (Body)"/>
    </font>
    <font>
      <i/>
      <sz val="10"/>
      <color theme="1"/>
      <name val="Arial (Body)"/>
    </font>
    <font>
      <sz val="10"/>
      <color rgb="FF000000"/>
      <name val="Arial"/>
      <family val="2"/>
      <scheme val="minor"/>
    </font>
    <font>
      <vertAlign val="superscript"/>
      <sz val="10"/>
      <color theme="1"/>
      <name val="Arial (Body)"/>
    </font>
    <font>
      <b/>
      <sz val="10"/>
      <color rgb="FF000000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rgb="FFB7E1CD"/>
        <bgColor rgb="FFB7E1CD"/>
      </patternFill>
    </fill>
    <fill>
      <patternFill patternType="solid">
        <fgColor rgb="FFB5DFCB"/>
        <bgColor rgb="FFB7E1CD"/>
      </patternFill>
    </fill>
    <fill>
      <patternFill patternType="solid">
        <fgColor rgb="FFB5DFCB"/>
        <bgColor rgb="FFD9D2E9"/>
      </patternFill>
    </fill>
    <fill>
      <patternFill patternType="solid">
        <fgColor rgb="FFB5DFCB"/>
        <bgColor rgb="FFF4CCCC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164" fontId="1" fillId="0" borderId="0" xfId="0" applyNumberFormat="1" applyFont="1"/>
    <xf numFmtId="0" fontId="6" fillId="0" borderId="0" xfId="0" applyFont="1"/>
    <xf numFmtId="164" fontId="6" fillId="0" borderId="0" xfId="0" applyNumberFormat="1" applyFont="1"/>
    <xf numFmtId="0" fontId="3" fillId="0" borderId="0" xfId="0" applyFont="1" applyBorder="1" applyAlignment="1">
      <alignment wrapText="1"/>
    </xf>
    <xf numFmtId="0" fontId="6" fillId="0" borderId="0" xfId="0" applyFont="1" applyBorder="1" applyAlignment="1">
      <alignment horizontal="right"/>
    </xf>
    <xf numFmtId="164" fontId="6" fillId="0" borderId="0" xfId="0" applyNumberFormat="1" applyFont="1" applyBorder="1" applyAlignment="1">
      <alignment horizontal="right"/>
    </xf>
    <xf numFmtId="2" fontId="6" fillId="0" borderId="0" xfId="0" applyNumberFormat="1" applyFont="1" applyBorder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7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0" borderId="5" xfId="0" applyBorder="1"/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0" fillId="0" borderId="0" xfId="0" applyBorder="1"/>
    <xf numFmtId="0" fontId="1" fillId="6" borderId="6" xfId="0" applyFont="1" applyFill="1" applyBorder="1" applyAlignment="1">
      <alignment horizontal="center" vertical="center" wrapText="1"/>
    </xf>
    <xf numFmtId="10" fontId="1" fillId="7" borderId="6" xfId="0" applyNumberFormat="1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5" fillId="0" borderId="9" xfId="0" applyFont="1" applyBorder="1"/>
    <xf numFmtId="3" fontId="6" fillId="0" borderId="10" xfId="0" applyNumberFormat="1" applyFont="1" applyBorder="1"/>
    <xf numFmtId="0" fontId="6" fillId="0" borderId="10" xfId="0" applyFont="1" applyBorder="1"/>
    <xf numFmtId="10" fontId="6" fillId="0" borderId="10" xfId="0" applyNumberFormat="1" applyFont="1" applyBorder="1" applyAlignment="1">
      <alignment horizontal="right"/>
    </xf>
    <xf numFmtId="164" fontId="6" fillId="0" borderId="10" xfId="0" applyNumberFormat="1" applyFont="1" applyBorder="1" applyAlignment="1">
      <alignment horizontal="right"/>
    </xf>
    <xf numFmtId="2" fontId="6" fillId="0" borderId="10" xfId="0" applyNumberFormat="1" applyFont="1" applyBorder="1" applyAlignment="1">
      <alignment horizontal="right"/>
    </xf>
    <xf numFmtId="164" fontId="6" fillId="0" borderId="11" xfId="0" applyNumberFormat="1" applyFont="1" applyBorder="1"/>
    <xf numFmtId="0" fontId="5" fillId="0" borderId="12" xfId="0" applyFont="1" applyBorder="1"/>
    <xf numFmtId="3" fontId="6" fillId="0" borderId="0" xfId="0" applyNumberFormat="1" applyFont="1" applyBorder="1"/>
    <xf numFmtId="0" fontId="6" fillId="0" borderId="0" xfId="0" applyFont="1" applyBorder="1"/>
    <xf numFmtId="10" fontId="6" fillId="0" borderId="0" xfId="0" applyNumberFormat="1" applyFont="1" applyBorder="1" applyAlignment="1">
      <alignment horizontal="right"/>
    </xf>
    <xf numFmtId="164" fontId="6" fillId="0" borderId="13" xfId="0" applyNumberFormat="1" applyFont="1" applyBorder="1"/>
    <xf numFmtId="0" fontId="5" fillId="0" borderId="14" xfId="0" applyFont="1" applyBorder="1"/>
    <xf numFmtId="3" fontId="6" fillId="0" borderId="15" xfId="0" applyNumberFormat="1" applyFont="1" applyBorder="1" applyAlignment="1">
      <alignment horizontal="right"/>
    </xf>
    <xf numFmtId="0" fontId="6" fillId="0" borderId="15" xfId="0" applyFont="1" applyBorder="1"/>
    <xf numFmtId="10" fontId="6" fillId="0" borderId="15" xfId="0" applyNumberFormat="1" applyFont="1" applyBorder="1" applyAlignment="1">
      <alignment horizontal="center"/>
    </xf>
    <xf numFmtId="2" fontId="6" fillId="0" borderId="15" xfId="0" applyNumberFormat="1" applyFont="1" applyBorder="1" applyAlignment="1">
      <alignment horizontal="right"/>
    </xf>
    <xf numFmtId="164" fontId="6" fillId="0" borderId="16" xfId="0" applyNumberFormat="1" applyFont="1" applyBorder="1" applyAlignment="1">
      <alignment horizontal="right"/>
    </xf>
    <xf numFmtId="3" fontId="6" fillId="0" borderId="10" xfId="0" applyNumberFormat="1" applyFont="1" applyBorder="1" applyAlignment="1">
      <alignment horizontal="right"/>
    </xf>
    <xf numFmtId="10" fontId="6" fillId="0" borderId="10" xfId="0" applyNumberFormat="1" applyFont="1" applyBorder="1" applyAlignment="1">
      <alignment horizontal="center"/>
    </xf>
    <xf numFmtId="0" fontId="6" fillId="0" borderId="10" xfId="0" applyFont="1" applyBorder="1" applyAlignment="1">
      <alignment horizontal="right"/>
    </xf>
    <xf numFmtId="164" fontId="6" fillId="0" borderId="11" xfId="0" applyNumberFormat="1" applyFont="1" applyBorder="1" applyAlignment="1">
      <alignment horizontal="right"/>
    </xf>
    <xf numFmtId="0" fontId="6" fillId="0" borderId="15" xfId="0" applyFont="1" applyBorder="1" applyAlignment="1">
      <alignment horizontal="right"/>
    </xf>
    <xf numFmtId="10" fontId="6" fillId="0" borderId="0" xfId="0" applyNumberFormat="1" applyFont="1" applyBorder="1" applyAlignment="1">
      <alignment horizontal="center"/>
    </xf>
    <xf numFmtId="164" fontId="6" fillId="0" borderId="13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0" fontId="5" fillId="0" borderId="17" xfId="0" applyFont="1" applyBorder="1"/>
    <xf numFmtId="3" fontId="6" fillId="0" borderId="18" xfId="0" applyNumberFormat="1" applyFont="1" applyBorder="1" applyAlignment="1">
      <alignment horizontal="right"/>
    </xf>
    <xf numFmtId="0" fontId="6" fillId="0" borderId="18" xfId="0" applyFont="1" applyBorder="1" applyAlignment="1">
      <alignment horizontal="right"/>
    </xf>
    <xf numFmtId="10" fontId="6" fillId="0" borderId="18" xfId="0" applyNumberFormat="1" applyFont="1" applyBorder="1" applyAlignment="1">
      <alignment horizontal="center"/>
    </xf>
    <xf numFmtId="165" fontId="6" fillId="0" borderId="18" xfId="0" applyNumberFormat="1" applyFont="1" applyBorder="1"/>
    <xf numFmtId="2" fontId="6" fillId="0" borderId="18" xfId="0" applyNumberFormat="1" applyFont="1" applyBorder="1" applyAlignment="1">
      <alignment horizontal="right"/>
    </xf>
    <xf numFmtId="164" fontId="6" fillId="0" borderId="19" xfId="0" applyNumberFormat="1" applyFont="1" applyBorder="1" applyAlignment="1">
      <alignment horizontal="right"/>
    </xf>
    <xf numFmtId="3" fontId="6" fillId="0" borderId="18" xfId="0" applyNumberFormat="1" applyFont="1" applyBorder="1"/>
    <xf numFmtId="0" fontId="6" fillId="0" borderId="18" xfId="0" applyFont="1" applyBorder="1"/>
    <xf numFmtId="0" fontId="8" fillId="0" borderId="0" xfId="0" applyFont="1" applyBorder="1"/>
    <xf numFmtId="3" fontId="6" fillId="0" borderId="15" xfId="0" applyNumberFormat="1" applyFont="1" applyBorder="1"/>
    <xf numFmtId="0" fontId="8" fillId="0" borderId="10" xfId="0" applyFont="1" applyBorder="1"/>
    <xf numFmtId="164" fontId="6" fillId="0" borderId="18" xfId="0" applyNumberFormat="1" applyFont="1" applyBorder="1" applyAlignment="1">
      <alignment horizontal="right"/>
    </xf>
    <xf numFmtId="164" fontId="6" fillId="0" borderId="19" xfId="0" applyNumberFormat="1" applyFont="1" applyBorder="1"/>
    <xf numFmtId="0" fontId="11" fillId="4" borderId="7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0" fillId="9" borderId="18" xfId="0" applyFill="1" applyBorder="1" applyAlignment="1">
      <alignment horizontal="center" vertical="center"/>
    </xf>
    <xf numFmtId="0" fontId="0" fillId="9" borderId="19" xfId="0" applyFill="1" applyBorder="1" applyAlignment="1">
      <alignment horizontal="center" vertical="center"/>
    </xf>
    <xf numFmtId="0" fontId="9" fillId="9" borderId="17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1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7E1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fr.wikipedia.org/wiki/Swansea" TargetMode="External"/><Relationship Id="rId1" Type="http://schemas.openxmlformats.org/officeDocument/2006/relationships/hyperlink" Target="https://fr.wikipedia.org/w/index.php?title=Severn_Barrage&amp;action=edit&amp;redlink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8CF3-EA25-4549-A806-1D162A10FA29}">
  <dimension ref="A2:N39"/>
  <sheetViews>
    <sheetView tabSelected="1" zoomScale="117" workbookViewId="0">
      <selection activeCell="J19" sqref="J19"/>
    </sheetView>
  </sheetViews>
  <sheetFormatPr baseColWidth="10" defaultRowHeight="13" x14ac:dyDescent="0.15"/>
  <cols>
    <col min="1" max="1" width="30" customWidth="1"/>
    <col min="2" max="2" width="21" customWidth="1"/>
    <col min="3" max="3" width="13.33203125" customWidth="1"/>
    <col min="4" max="4" width="15.33203125" customWidth="1"/>
    <col min="5" max="5" width="15.1640625" customWidth="1"/>
    <col min="6" max="6" width="10.83203125" customWidth="1"/>
    <col min="7" max="7" width="18.5" customWidth="1"/>
    <col min="8" max="8" width="20.5" customWidth="1"/>
    <col min="9" max="9" width="20" customWidth="1"/>
    <col min="10" max="10" width="28.6640625" customWidth="1"/>
    <col min="11" max="11" width="29.83203125" customWidth="1"/>
    <col min="12" max="12" width="28.1640625" customWidth="1"/>
  </cols>
  <sheetData>
    <row r="2" spans="1:14" ht="13" customHeight="1" thickBot="1" x14ac:dyDescent="0.2"/>
    <row r="3" spans="1:14" ht="22" customHeight="1" thickBot="1" x14ac:dyDescent="0.2">
      <c r="A3" s="12" t="s">
        <v>44</v>
      </c>
      <c r="B3" s="13"/>
      <c r="C3" s="13"/>
      <c r="D3" s="13"/>
      <c r="E3" s="13"/>
      <c r="F3" s="13"/>
      <c r="G3" s="13"/>
      <c r="H3" s="13"/>
      <c r="I3" s="14"/>
      <c r="J3" s="19"/>
    </row>
    <row r="4" spans="1:14" ht="12" customHeight="1" x14ac:dyDescent="0.15">
      <c r="A4" s="19"/>
      <c r="B4" s="19"/>
      <c r="C4" s="19"/>
      <c r="D4" s="19"/>
      <c r="E4" s="19"/>
      <c r="F4" s="19"/>
      <c r="G4" s="19"/>
      <c r="H4" s="19"/>
      <c r="I4" s="19"/>
      <c r="J4" s="19"/>
      <c r="K4" s="11"/>
      <c r="L4" s="11"/>
      <c r="M4" s="9"/>
      <c r="N4" s="5"/>
    </row>
    <row r="5" spans="1:14" ht="12" customHeight="1" thickBot="1" x14ac:dyDescent="0.2">
      <c r="A5" s="15"/>
      <c r="B5" s="15"/>
      <c r="C5" s="15"/>
      <c r="D5" s="15"/>
      <c r="E5" s="15"/>
      <c r="F5" s="15"/>
      <c r="G5" s="15"/>
      <c r="H5" s="15"/>
      <c r="I5" s="15"/>
      <c r="J5" s="19"/>
      <c r="K5" s="10"/>
      <c r="L5" s="10"/>
      <c r="M5" s="10"/>
      <c r="N5" s="1"/>
    </row>
    <row r="6" spans="1:14" ht="18" customHeight="1" thickBot="1" x14ac:dyDescent="0.2">
      <c r="A6" s="16" t="s">
        <v>45</v>
      </c>
      <c r="B6" s="17"/>
      <c r="C6" s="17"/>
      <c r="D6" s="17"/>
      <c r="E6" s="17"/>
      <c r="F6" s="17"/>
      <c r="G6" s="17"/>
      <c r="H6" s="17"/>
      <c r="I6" s="17"/>
      <c r="J6" s="23"/>
      <c r="K6" s="1"/>
    </row>
    <row r="7" spans="1:14" ht="35" customHeight="1" thickBot="1" x14ac:dyDescent="0.2">
      <c r="A7" s="66" t="s">
        <v>53</v>
      </c>
      <c r="B7" s="67"/>
      <c r="C7" s="67"/>
      <c r="D7" s="67"/>
      <c r="E7" s="67"/>
      <c r="F7" s="67"/>
      <c r="G7" s="67"/>
      <c r="H7" s="67"/>
      <c r="I7" s="67"/>
      <c r="J7" s="24"/>
      <c r="K7" s="1"/>
    </row>
    <row r="8" spans="1:14" ht="35" customHeight="1" thickBot="1" x14ac:dyDescent="0.2">
      <c r="A8" s="18" t="s">
        <v>36</v>
      </c>
      <c r="B8" s="18" t="s">
        <v>40</v>
      </c>
      <c r="C8" s="20" t="s">
        <v>42</v>
      </c>
      <c r="D8" s="20" t="s">
        <v>48</v>
      </c>
      <c r="E8" s="21" t="s">
        <v>43</v>
      </c>
      <c r="F8" s="20" t="s">
        <v>49</v>
      </c>
      <c r="G8" s="22" t="s">
        <v>51</v>
      </c>
      <c r="H8" s="22" t="s">
        <v>50</v>
      </c>
      <c r="I8" s="22" t="s">
        <v>52</v>
      </c>
    </row>
    <row r="9" spans="1:14" x14ac:dyDescent="0.15">
      <c r="A9" s="25" t="s">
        <v>26</v>
      </c>
      <c r="B9" s="71" t="s">
        <v>4</v>
      </c>
      <c r="C9" s="26">
        <v>1260</v>
      </c>
      <c r="D9" s="27"/>
      <c r="E9" s="28"/>
      <c r="F9" s="27"/>
      <c r="G9" s="29"/>
      <c r="H9" s="30"/>
      <c r="I9" s="31"/>
    </row>
    <row r="10" spans="1:14" x14ac:dyDescent="0.15">
      <c r="A10" s="32" t="s">
        <v>27</v>
      </c>
      <c r="B10" s="72" t="s">
        <v>4</v>
      </c>
      <c r="C10" s="33">
        <v>2000</v>
      </c>
      <c r="D10" s="34"/>
      <c r="E10" s="35"/>
      <c r="F10" s="34"/>
      <c r="G10" s="7"/>
      <c r="H10" s="8"/>
      <c r="I10" s="36"/>
    </row>
    <row r="11" spans="1:14" ht="14" thickBot="1" x14ac:dyDescent="0.2">
      <c r="A11" s="37" t="s">
        <v>3</v>
      </c>
      <c r="B11" s="73" t="s">
        <v>4</v>
      </c>
      <c r="C11" s="38">
        <v>20000</v>
      </c>
      <c r="D11" s="39">
        <v>50</v>
      </c>
      <c r="E11" s="40">
        <f>D11*10^6/(C11*8765.81277)</f>
        <v>0.28519888179176794</v>
      </c>
      <c r="F11" s="39">
        <v>6</v>
      </c>
      <c r="G11" s="41">
        <f>H11*E11</f>
        <v>0.95066293930589318</v>
      </c>
      <c r="H11" s="41">
        <f>C11*10^-3/F11</f>
        <v>3.3333333333333335</v>
      </c>
      <c r="I11" s="42">
        <f>D11*10^-3/F11</f>
        <v>8.3333333333333332E-3</v>
      </c>
    </row>
    <row r="12" spans="1:14" x14ac:dyDescent="0.15">
      <c r="A12" s="25" t="s">
        <v>28</v>
      </c>
      <c r="B12" s="71" t="s">
        <v>47</v>
      </c>
      <c r="C12" s="43">
        <v>400000</v>
      </c>
      <c r="D12" s="27"/>
      <c r="E12" s="44">
        <f t="shared" ref="E12:E37" si="0">D12*10^6/(C12*8765.81277)</f>
        <v>0</v>
      </c>
      <c r="F12" s="45">
        <v>300</v>
      </c>
      <c r="G12" s="30"/>
      <c r="H12" s="30">
        <f t="shared" ref="H12:H38" si="1">C12*10^-3/F12</f>
        <v>1.3333333333333333</v>
      </c>
      <c r="I12" s="46"/>
    </row>
    <row r="13" spans="1:14" ht="14" thickBot="1" x14ac:dyDescent="0.2">
      <c r="A13" s="37" t="s">
        <v>29</v>
      </c>
      <c r="B13" s="74" t="s">
        <v>47</v>
      </c>
      <c r="C13" s="38">
        <v>18000000</v>
      </c>
      <c r="D13" s="39"/>
      <c r="E13" s="40">
        <f t="shared" si="0"/>
        <v>0</v>
      </c>
      <c r="F13" s="47">
        <v>3100</v>
      </c>
      <c r="G13" s="41"/>
      <c r="H13" s="41">
        <f t="shared" si="1"/>
        <v>5.806451612903226</v>
      </c>
      <c r="I13" s="42"/>
    </row>
    <row r="14" spans="1:14" x14ac:dyDescent="0.15">
      <c r="A14" s="25" t="s">
        <v>10</v>
      </c>
      <c r="B14" s="75" t="s">
        <v>46</v>
      </c>
      <c r="C14" s="26">
        <v>8640000</v>
      </c>
      <c r="D14" s="27">
        <v>17000</v>
      </c>
      <c r="E14" s="44">
        <f t="shared" si="0"/>
        <v>0.22446208289166922</v>
      </c>
      <c r="F14" s="27">
        <v>520</v>
      </c>
      <c r="G14" s="30">
        <f t="shared" ref="G12:G36" si="2">H14*E14</f>
        <v>3.7295238388154273</v>
      </c>
      <c r="H14" s="30">
        <f t="shared" si="1"/>
        <v>16.615384615384617</v>
      </c>
      <c r="I14" s="46">
        <f t="shared" ref="I12:I36" si="3">D14*10^-3/F14</f>
        <v>3.2692307692307694E-2</v>
      </c>
    </row>
    <row r="15" spans="1:14" x14ac:dyDescent="0.15">
      <c r="A15" s="32" t="s">
        <v>11</v>
      </c>
      <c r="B15" s="76" t="s">
        <v>46</v>
      </c>
      <c r="C15" s="33"/>
      <c r="D15" s="34"/>
      <c r="E15" s="48"/>
      <c r="F15" s="34"/>
      <c r="G15" s="8"/>
      <c r="H15" s="8"/>
      <c r="I15" s="49"/>
    </row>
    <row r="16" spans="1:14" x14ac:dyDescent="0.15">
      <c r="A16" s="32" t="s">
        <v>12</v>
      </c>
      <c r="B16" s="76" t="s">
        <v>46</v>
      </c>
      <c r="C16" s="50">
        <v>3000000</v>
      </c>
      <c r="D16" s="6">
        <v>5500</v>
      </c>
      <c r="E16" s="48">
        <f t="shared" si="0"/>
        <v>0.20914584664729649</v>
      </c>
      <c r="F16" s="6">
        <v>70</v>
      </c>
      <c r="G16" s="8">
        <f t="shared" si="2"/>
        <v>8.963393427741277</v>
      </c>
      <c r="H16" s="8">
        <f t="shared" si="1"/>
        <v>42.857142857142854</v>
      </c>
      <c r="I16" s="49">
        <f t="shared" si="3"/>
        <v>7.857142857142857E-2</v>
      </c>
    </row>
    <row r="17" spans="1:9" x14ac:dyDescent="0.15">
      <c r="A17" s="32" t="s">
        <v>13</v>
      </c>
      <c r="B17" s="76" t="s">
        <v>46</v>
      </c>
      <c r="C17" s="50">
        <v>320000</v>
      </c>
      <c r="D17" s="6">
        <v>530</v>
      </c>
      <c r="E17" s="48">
        <f t="shared" si="0"/>
        <v>0.18894425918704627</v>
      </c>
      <c r="F17" s="34">
        <v>11.5</v>
      </c>
      <c r="G17" s="8">
        <f t="shared" si="2"/>
        <v>5.2575793860743305</v>
      </c>
      <c r="H17" s="8">
        <f t="shared" si="1"/>
        <v>27.826086956521738</v>
      </c>
      <c r="I17" s="49">
        <f t="shared" si="3"/>
        <v>4.6086956521739129E-2</v>
      </c>
    </row>
    <row r="18" spans="1:9" x14ac:dyDescent="0.15">
      <c r="A18" s="32" t="s">
        <v>16</v>
      </c>
      <c r="B18" s="72" t="s">
        <v>46</v>
      </c>
      <c r="C18" s="33">
        <v>1200</v>
      </c>
      <c r="D18" s="34"/>
      <c r="E18" s="48"/>
      <c r="F18" s="34">
        <v>6500</v>
      </c>
      <c r="G18" s="8"/>
      <c r="H18" s="8">
        <f t="shared" si="1"/>
        <v>1.8461538461538461E-4</v>
      </c>
      <c r="I18" s="49">
        <f t="shared" si="3"/>
        <v>0</v>
      </c>
    </row>
    <row r="19" spans="1:9" x14ac:dyDescent="0.15">
      <c r="A19" s="32" t="s">
        <v>22</v>
      </c>
      <c r="B19" s="72" t="s">
        <v>46</v>
      </c>
      <c r="C19" s="33">
        <v>10500</v>
      </c>
      <c r="D19" s="51">
        <v>22.1</v>
      </c>
      <c r="E19" s="48">
        <f t="shared" si="0"/>
        <v>0.24011029667040271</v>
      </c>
      <c r="F19" s="34">
        <v>0.56000000000000005</v>
      </c>
      <c r="G19" s="8">
        <f t="shared" si="2"/>
        <v>4.50206806257005</v>
      </c>
      <c r="H19" s="8">
        <f t="shared" si="1"/>
        <v>18.749999999999996</v>
      </c>
      <c r="I19" s="49">
        <f t="shared" si="3"/>
        <v>3.9464285714285716E-2</v>
      </c>
    </row>
    <row r="20" spans="1:9" x14ac:dyDescent="0.15">
      <c r="A20" s="32" t="s">
        <v>23</v>
      </c>
      <c r="B20" s="72" t="s">
        <v>46</v>
      </c>
      <c r="C20" s="33">
        <v>300</v>
      </c>
      <c r="D20" s="34"/>
      <c r="E20" s="48"/>
      <c r="F20" s="34"/>
      <c r="G20" s="8"/>
      <c r="H20" s="8"/>
      <c r="I20" s="49"/>
    </row>
    <row r="21" spans="1:9" x14ac:dyDescent="0.15">
      <c r="A21" s="32" t="s">
        <v>25</v>
      </c>
      <c r="B21" s="72" t="s">
        <v>46</v>
      </c>
      <c r="C21" s="33">
        <v>6000</v>
      </c>
      <c r="D21" s="34">
        <v>13.8</v>
      </c>
      <c r="E21" s="48">
        <f t="shared" si="0"/>
        <v>0.26238297124842647</v>
      </c>
      <c r="F21" s="34"/>
      <c r="G21" s="8"/>
      <c r="H21" s="8"/>
      <c r="I21" s="49"/>
    </row>
    <row r="22" spans="1:9" ht="14" thickBot="1" x14ac:dyDescent="0.2">
      <c r="A22" s="37" t="s">
        <v>30</v>
      </c>
      <c r="B22" s="74" t="s">
        <v>46</v>
      </c>
      <c r="C22" s="38">
        <v>700000</v>
      </c>
      <c r="D22" s="39"/>
      <c r="E22" s="40"/>
      <c r="F22" s="47">
        <v>60</v>
      </c>
      <c r="G22" s="41"/>
      <c r="H22" s="41">
        <f t="shared" si="1"/>
        <v>11.666666666666666</v>
      </c>
      <c r="I22" s="42"/>
    </row>
    <row r="23" spans="1:9" x14ac:dyDescent="0.15">
      <c r="A23" s="25" t="s">
        <v>33</v>
      </c>
      <c r="B23" s="71" t="s">
        <v>34</v>
      </c>
      <c r="C23" s="43">
        <v>570000</v>
      </c>
      <c r="D23" s="27"/>
      <c r="E23" s="44"/>
      <c r="F23" s="45">
        <v>130</v>
      </c>
      <c r="G23" s="30"/>
      <c r="H23" s="30">
        <f t="shared" si="1"/>
        <v>4.384615384615385</v>
      </c>
      <c r="I23" s="46"/>
    </row>
    <row r="24" spans="1:9" ht="14" thickBot="1" x14ac:dyDescent="0.2">
      <c r="A24" s="37" t="s">
        <v>35</v>
      </c>
      <c r="B24" s="74" t="s">
        <v>34</v>
      </c>
      <c r="C24" s="38">
        <v>1750000</v>
      </c>
      <c r="D24" s="39"/>
      <c r="E24" s="40"/>
      <c r="F24" s="47">
        <v>260</v>
      </c>
      <c r="G24" s="41"/>
      <c r="H24" s="41">
        <f t="shared" si="1"/>
        <v>6.7307692307692308</v>
      </c>
      <c r="I24" s="42"/>
    </row>
    <row r="25" spans="1:9" ht="14" thickBot="1" x14ac:dyDescent="0.2">
      <c r="A25" s="52" t="s">
        <v>0</v>
      </c>
      <c r="B25" s="77" t="s">
        <v>1</v>
      </c>
      <c r="C25" s="53">
        <v>240000</v>
      </c>
      <c r="D25" s="54">
        <v>540</v>
      </c>
      <c r="E25" s="55">
        <f t="shared" si="0"/>
        <v>0.25667899361259111</v>
      </c>
      <c r="F25" s="56">
        <v>22</v>
      </c>
      <c r="G25" s="57">
        <f t="shared" si="2"/>
        <v>2.8001344757737212</v>
      </c>
      <c r="H25" s="57">
        <f t="shared" si="1"/>
        <v>10.909090909090908</v>
      </c>
      <c r="I25" s="58">
        <f t="shared" si="3"/>
        <v>2.4545454545454547E-2</v>
      </c>
    </row>
    <row r="26" spans="1:9" ht="14" thickBot="1" x14ac:dyDescent="0.2">
      <c r="A26" s="52" t="s">
        <v>24</v>
      </c>
      <c r="B26" s="77" t="s">
        <v>39</v>
      </c>
      <c r="C26" s="59">
        <v>1250</v>
      </c>
      <c r="D26" s="60"/>
      <c r="E26" s="55"/>
      <c r="F26" s="60"/>
      <c r="G26" s="57"/>
      <c r="H26" s="57"/>
      <c r="I26" s="58"/>
    </row>
    <row r="27" spans="1:9" x14ac:dyDescent="0.15">
      <c r="A27" s="25" t="s">
        <v>17</v>
      </c>
      <c r="B27" s="71" t="s">
        <v>37</v>
      </c>
      <c r="C27" s="26">
        <v>1700</v>
      </c>
      <c r="D27" s="27"/>
      <c r="E27" s="44"/>
      <c r="F27" s="27">
        <v>1.1000000000000001</v>
      </c>
      <c r="G27" s="30"/>
      <c r="H27" s="30">
        <f t="shared" si="1"/>
        <v>1.5454545454545452</v>
      </c>
      <c r="I27" s="46">
        <f t="shared" si="3"/>
        <v>0</v>
      </c>
    </row>
    <row r="28" spans="1:9" x14ac:dyDescent="0.15">
      <c r="A28" s="32" t="s">
        <v>6</v>
      </c>
      <c r="B28" s="76" t="s">
        <v>37</v>
      </c>
      <c r="C28" s="50">
        <v>87100000</v>
      </c>
      <c r="D28" s="34">
        <v>200000</v>
      </c>
      <c r="E28" s="48">
        <f t="shared" si="0"/>
        <v>0.26195075250679029</v>
      </c>
      <c r="F28" s="61">
        <v>20530</v>
      </c>
      <c r="G28" s="8">
        <f t="shared" si="2"/>
        <v>1.1113448876444927</v>
      </c>
      <c r="H28" s="8">
        <f t="shared" si="1"/>
        <v>4.242571846078909</v>
      </c>
      <c r="I28" s="49">
        <f t="shared" si="3"/>
        <v>9.74184120798831E-3</v>
      </c>
    </row>
    <row r="29" spans="1:9" x14ac:dyDescent="0.15">
      <c r="A29" s="32" t="s">
        <v>7</v>
      </c>
      <c r="B29" s="76" t="s">
        <v>37</v>
      </c>
      <c r="C29" s="50">
        <v>21400000</v>
      </c>
      <c r="D29" s="34">
        <v>50000</v>
      </c>
      <c r="E29" s="48">
        <f t="shared" si="0"/>
        <v>0.26654101102034389</v>
      </c>
      <c r="F29" s="34"/>
      <c r="G29" s="8"/>
      <c r="H29" s="8"/>
      <c r="I29" s="49"/>
    </row>
    <row r="30" spans="1:9" x14ac:dyDescent="0.15">
      <c r="A30" s="32" t="s">
        <v>8</v>
      </c>
      <c r="B30" s="76" t="s">
        <v>37</v>
      </c>
      <c r="C30" s="50">
        <v>3640000</v>
      </c>
      <c r="D30" s="34"/>
      <c r="E30" s="48"/>
      <c r="F30" s="34"/>
      <c r="G30" s="8"/>
      <c r="H30" s="8"/>
      <c r="I30" s="49"/>
    </row>
    <row r="31" spans="1:9" ht="14" thickBot="1" x14ac:dyDescent="0.2">
      <c r="A31" s="37" t="s">
        <v>9</v>
      </c>
      <c r="B31" s="73" t="s">
        <v>37</v>
      </c>
      <c r="C31" s="62">
        <v>15000000</v>
      </c>
      <c r="D31" s="39">
        <v>50000</v>
      </c>
      <c r="E31" s="40">
        <f t="shared" si="0"/>
        <v>0.3802651757223573</v>
      </c>
      <c r="F31" s="39">
        <v>2300</v>
      </c>
      <c r="G31" s="41">
        <f t="shared" si="2"/>
        <v>2.479990276450156</v>
      </c>
      <c r="H31" s="41">
        <f t="shared" si="1"/>
        <v>6.5217391304347823</v>
      </c>
      <c r="I31" s="42">
        <f t="shared" si="3"/>
        <v>2.1739130434782608E-2</v>
      </c>
    </row>
    <row r="32" spans="1:9" x14ac:dyDescent="0.15">
      <c r="A32" s="25" t="s">
        <v>18</v>
      </c>
      <c r="B32" s="71" t="s">
        <v>41</v>
      </c>
      <c r="C32" s="26">
        <v>480000</v>
      </c>
      <c r="D32" s="63">
        <v>530</v>
      </c>
      <c r="E32" s="44">
        <f t="shared" si="0"/>
        <v>0.12596283945803083</v>
      </c>
      <c r="F32" s="27">
        <v>100</v>
      </c>
      <c r="G32" s="30">
        <f t="shared" si="2"/>
        <v>0.60462162939854791</v>
      </c>
      <c r="H32" s="30">
        <f t="shared" si="1"/>
        <v>4.8</v>
      </c>
      <c r="I32" s="46">
        <f t="shared" si="3"/>
        <v>5.3E-3</v>
      </c>
    </row>
    <row r="33" spans="1:13" x14ac:dyDescent="0.15">
      <c r="A33" s="32" t="s">
        <v>2</v>
      </c>
      <c r="B33" s="76" t="s">
        <v>41</v>
      </c>
      <c r="C33" s="50">
        <v>254000</v>
      </c>
      <c r="D33" s="6">
        <v>552</v>
      </c>
      <c r="E33" s="48">
        <f t="shared" si="0"/>
        <v>0.24792091771504868</v>
      </c>
      <c r="F33" s="6">
        <v>30</v>
      </c>
      <c r="G33" s="8">
        <f t="shared" si="2"/>
        <v>2.0990637699874122</v>
      </c>
      <c r="H33" s="8">
        <f t="shared" si="1"/>
        <v>8.4666666666666668</v>
      </c>
      <c r="I33" s="49">
        <f t="shared" si="3"/>
        <v>1.8400000000000003E-2</v>
      </c>
    </row>
    <row r="34" spans="1:13" ht="14" thickBot="1" x14ac:dyDescent="0.2">
      <c r="A34" s="37" t="s">
        <v>5</v>
      </c>
      <c r="B34" s="73" t="s">
        <v>41</v>
      </c>
      <c r="C34" s="38">
        <v>1320000</v>
      </c>
      <c r="D34" s="39">
        <v>2410</v>
      </c>
      <c r="E34" s="40">
        <f t="shared" si="0"/>
        <v>0.20828160761156383</v>
      </c>
      <c r="F34" s="39"/>
      <c r="G34" s="41"/>
      <c r="H34" s="41"/>
      <c r="I34" s="42"/>
    </row>
    <row r="35" spans="1:13" ht="14" thickBot="1" x14ac:dyDescent="0.2">
      <c r="A35" s="52" t="s">
        <v>14</v>
      </c>
      <c r="B35" s="77" t="s">
        <v>15</v>
      </c>
      <c r="C35" s="59">
        <v>3200</v>
      </c>
      <c r="D35" s="60">
        <v>7</v>
      </c>
      <c r="E35" s="55">
        <f t="shared" si="0"/>
        <v>0.24954902156779696</v>
      </c>
      <c r="F35" s="60">
        <v>2</v>
      </c>
      <c r="G35" s="57">
        <f t="shared" si="2"/>
        <v>0.39927843450847517</v>
      </c>
      <c r="H35" s="57">
        <f t="shared" si="1"/>
        <v>1.6</v>
      </c>
      <c r="I35" s="58">
        <f t="shared" si="3"/>
        <v>3.5000000000000001E-3</v>
      </c>
    </row>
    <row r="36" spans="1:13" ht="14" thickBot="1" x14ac:dyDescent="0.2">
      <c r="A36" s="52" t="s">
        <v>19</v>
      </c>
      <c r="B36" s="77" t="s">
        <v>38</v>
      </c>
      <c r="C36" s="59">
        <v>900000</v>
      </c>
      <c r="D36" s="60">
        <v>1700</v>
      </c>
      <c r="E36" s="55">
        <f t="shared" si="0"/>
        <v>0.21548359957600247</v>
      </c>
      <c r="F36" s="60">
        <v>170</v>
      </c>
      <c r="G36" s="57">
        <f t="shared" si="2"/>
        <v>1.1407955271670718</v>
      </c>
      <c r="H36" s="57">
        <f t="shared" si="1"/>
        <v>5.2941176470588234</v>
      </c>
      <c r="I36" s="58">
        <f t="shared" si="3"/>
        <v>0.01</v>
      </c>
    </row>
    <row r="37" spans="1:13" ht="14" thickBot="1" x14ac:dyDescent="0.2">
      <c r="A37" s="52" t="s">
        <v>20</v>
      </c>
      <c r="B37" s="77" t="s">
        <v>21</v>
      </c>
      <c r="C37" s="59">
        <v>2200000</v>
      </c>
      <c r="D37" s="60">
        <v>4000</v>
      </c>
      <c r="E37" s="55">
        <f t="shared" si="0"/>
        <v>0.20741736857583123</v>
      </c>
      <c r="F37" s="60"/>
      <c r="G37" s="57"/>
      <c r="H37" s="57"/>
      <c r="I37" s="58"/>
    </row>
    <row r="38" spans="1:13" ht="14" thickBot="1" x14ac:dyDescent="0.2">
      <c r="A38" s="52" t="s">
        <v>31</v>
      </c>
      <c r="B38" s="77" t="s">
        <v>32</v>
      </c>
      <c r="C38" s="53">
        <v>7000</v>
      </c>
      <c r="D38" s="60"/>
      <c r="E38" s="60"/>
      <c r="F38" s="54">
        <v>780</v>
      </c>
      <c r="G38" s="64"/>
      <c r="H38" s="57">
        <f t="shared" si="1"/>
        <v>8.9743589743589737E-3</v>
      </c>
      <c r="I38" s="65"/>
      <c r="K38" s="3"/>
      <c r="L38" s="4"/>
    </row>
    <row r="39" spans="1:13" ht="35" customHeight="1" thickBot="1" x14ac:dyDescent="0.2">
      <c r="A39" s="70" t="s">
        <v>54</v>
      </c>
      <c r="B39" s="68"/>
      <c r="C39" s="68"/>
      <c r="D39" s="68"/>
      <c r="E39" s="68"/>
      <c r="F39" s="68"/>
      <c r="G39" s="68"/>
      <c r="H39" s="68"/>
      <c r="I39" s="69"/>
      <c r="M39" s="2"/>
    </row>
  </sheetData>
  <mergeCells count="4">
    <mergeCell ref="A7:I7"/>
    <mergeCell ref="A6:I6"/>
    <mergeCell ref="A39:I39"/>
    <mergeCell ref="A3:I3"/>
  </mergeCells>
  <hyperlinks>
    <hyperlink ref="A14" r:id="rId1" xr:uid="{57AB3A95-5F95-B840-80A4-7CA6B8C0B1A1}"/>
    <hyperlink ref="A15" r:id="rId2" xr:uid="{E11FB77C-B8E2-7649-BE51-9950F7B34CE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2022-04-17T00:06:12Z</dcterms:created>
  <dcterms:modified xsi:type="dcterms:W3CDTF">2022-09-14T13:08:38Z</dcterms:modified>
</cp:coreProperties>
</file>