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jonasnoland/Desktop/PowerDensPaper/"/>
    </mc:Choice>
  </mc:AlternateContent>
  <xr:revisionPtr revIDLastSave="0" documentId="13_ncr:1_{71B1A114-228C-484D-8A8D-30FBB6D39A9A}" xr6:coauthVersionLast="47" xr6:coauthVersionMax="47" xr10:uidLastSave="{00000000-0000-0000-0000-000000000000}"/>
  <bookViews>
    <workbookView xWindow="55120" yWindow="5760" windowWidth="35840" windowHeight="20680" xr2:uid="{00000000-000D-0000-FFFF-FFFF00000000}"/>
  </bookViews>
  <sheets>
    <sheet name="MAIN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" l="1"/>
  <c r="F9" i="1"/>
  <c r="F10" i="1"/>
  <c r="F11" i="1"/>
  <c r="F12" i="1"/>
  <c r="F13" i="1"/>
  <c r="F14" i="1"/>
  <c r="F15" i="1"/>
  <c r="F16" i="1"/>
  <c r="F17" i="1"/>
  <c r="F18" i="1"/>
  <c r="F8" i="1"/>
  <c r="H9" i="1"/>
  <c r="H10" i="1"/>
  <c r="H11" i="1"/>
  <c r="H12" i="1"/>
  <c r="H13" i="1"/>
  <c r="H14" i="1"/>
  <c r="H15" i="1"/>
  <c r="H16" i="1"/>
  <c r="H17" i="1"/>
  <c r="H18" i="1"/>
  <c r="H8" i="1"/>
  <c r="G8" i="1"/>
  <c r="G9" i="1"/>
  <c r="G10" i="1"/>
  <c r="G11" i="1"/>
  <c r="G12" i="1"/>
  <c r="G13" i="1"/>
  <c r="G14" i="1"/>
  <c r="G15" i="1"/>
  <c r="G16" i="1"/>
  <c r="G17" i="1"/>
  <c r="G18" i="1"/>
  <c r="D9" i="1"/>
  <c r="D10" i="1"/>
  <c r="D12" i="1" l="1"/>
  <c r="D17" i="1"/>
  <c r="D18" i="1"/>
  <c r="D16" i="1"/>
  <c r="D14" i="1"/>
  <c r="D11" i="1"/>
  <c r="D15" i="1"/>
  <c r="D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3" authorId="0" shapeId="0" xr:uid="{00000000-0006-0000-0000-000001000000}">
      <text>
        <r>
          <rPr>
            <sz val="10"/>
            <color rgb="FF000000"/>
            <rFont val="Arial"/>
            <family val="2"/>
            <scheme val="minor"/>
          </rPr>
          <t>Average
	-Antoine Rousset</t>
        </r>
      </text>
    </comment>
  </commentList>
</comments>
</file>

<file path=xl/sharedStrings.xml><?xml version="1.0" encoding="utf-8"?>
<sst xmlns="http://schemas.openxmlformats.org/spreadsheetml/2006/main" count="56" uniqueCount="24">
  <si>
    <t>;</t>
  </si>
  <si>
    <t>Supplementary Information (SI) file 8 – Wave Power population data</t>
  </si>
  <si>
    <t>11 prototype or designed wave power plants worldwide, 1 in Scotland, 2 in Portugal, 2 involving Wave hub, 4 involving Wave dragon, 1 involving AWS, 1 involving the Wave dragon wave generator (raw data for Figure 13).</t>
  </si>
  <si>
    <t>The Wave Dragon wave generator (prototype 1)</t>
  </si>
  <si>
    <t>AWS (prototype 2)</t>
  </si>
  <si>
    <t>Wave dragon (prototype 3)</t>
  </si>
  <si>
    <t>Wave dragon (prototype 4)</t>
  </si>
  <si>
    <t>Wave dragon (prototype 5)</t>
  </si>
  <si>
    <t>Wave dragon (prototype 6)</t>
  </si>
  <si>
    <t>Wave hub (prototype 7)</t>
  </si>
  <si>
    <t>Wave hub (prototype 8)</t>
  </si>
  <si>
    <t>Scotland (farm 1)</t>
  </si>
  <si>
    <t>Portugal (farm 2)</t>
  </si>
  <si>
    <t>Portugal (farm 3)</t>
  </si>
  <si>
    <t>Designed wave power plant / Prototype</t>
  </si>
  <si>
    <t>Capacity factor (%)</t>
  </si>
  <si>
    <t>Supplementary Information (SI) for the article "Spatial Energy Density of Large-Scale Electricity Generation from Power Sources Worldwide".</t>
  </si>
  <si>
    <r>
      <t>Nominal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</si>
  <si>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Mean power density (W/m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</si>
  <si>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r>
      <t>Annual energy density (TWh/km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</si>
  <si>
    <t>SI TABLE 8.0 – Wave Power plants and prototypes worldwide</t>
  </si>
  <si>
    <t>Rated power (MW)</t>
  </si>
  <si>
    <t>Annual energy (GWh)</t>
  </si>
  <si>
    <r>
      <t>Absorber area (m</t>
    </r>
    <r>
      <rPr>
        <vertAlign val="superscript"/>
        <sz val="10"/>
        <color theme="1"/>
        <rFont val="Arial (Body)"/>
      </rPr>
      <t>2</t>
    </r>
    <r>
      <rPr>
        <sz val="10"/>
        <color theme="1"/>
        <rFont val="Arial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</si>
</sst>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0"/>
  </numFmts>
  <fonts count="10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rgb="FF000000"/>
      <name val="&quot;Helvetica Neue&quot;"/>
    </font>
    <font>
      <sz val="10"/>
      <color rgb="FF38761D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0"/>
      <color theme="4" tint="-0.499984740745262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vertAlign val="superscript"/>
      <sz val="10"/>
      <color theme="1"/>
      <name val="Arial (Body)"/>
    </font>
  </fonts>
  <fills count="10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5DFCB"/>
        <bgColor rgb="FFB7E1CD"/>
      </patternFill>
    </fill>
    <fill>
      <patternFill patternType="solid">
        <fgColor rgb="FFB5DFCB"/>
        <bgColor rgb="FFD9D2E9"/>
      </patternFill>
    </fill>
    <fill>
      <patternFill patternType="solid">
        <fgColor rgb="FFB5DFCB"/>
        <bgColor rgb="FFF4CCCC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1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/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5" xfId="0" applyFont="1" applyFill="1" applyBorder="1" applyAlignment="1">
      <alignment horizontal="center" vertical="center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 wrapText="1"/>
    </xf>
    <xf numFmtId="10" fontId="1" fillId="8" borderId="7" xfId="0" applyNumberFormat="1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6" fillId="0" borderId="9" xfId="0" applyFont="1" applyBorder="1"/>
    <xf numFmtId="0" fontId="1" fillId="0" borderId="4" xfId="0" applyFont="1" applyBorder="1"/>
    <xf numFmtId="2" fontId="1" fillId="0" borderId="4" xfId="0" applyNumberFormat="1" applyFont="1" applyBorder="1"/>
    <xf numFmtId="169" fontId="1" fillId="0" borderId="4" xfId="0" applyNumberFormat="1" applyFont="1" applyBorder="1"/>
    <xf numFmtId="169" fontId="1" fillId="0" borderId="10" xfId="0" applyNumberFormat="1" applyFont="1" applyBorder="1"/>
    <xf numFmtId="0" fontId="6" fillId="0" borderId="5" xfId="0" applyFont="1" applyBorder="1"/>
    <xf numFmtId="0" fontId="1" fillId="0" borderId="0" xfId="0" applyFont="1" applyBorder="1"/>
    <xf numFmtId="2" fontId="1" fillId="0" borderId="0" xfId="0" applyNumberFormat="1" applyFont="1" applyBorder="1"/>
    <xf numFmtId="0" fontId="6" fillId="0" borderId="11" xfId="0" applyFont="1" applyBorder="1"/>
    <xf numFmtId="0" fontId="1" fillId="0" borderId="12" xfId="0" applyFont="1" applyBorder="1"/>
    <xf numFmtId="2" fontId="1" fillId="0" borderId="12" xfId="0" applyNumberFormat="1" applyFont="1" applyBorder="1"/>
    <xf numFmtId="169" fontId="1" fillId="0" borderId="0" xfId="0" applyNumberFormat="1" applyFont="1" applyBorder="1"/>
    <xf numFmtId="169" fontId="1" fillId="0" borderId="13" xfId="0" applyNumberFormat="1" applyFont="1" applyBorder="1"/>
    <xf numFmtId="169" fontId="1" fillId="0" borderId="12" xfId="0" applyNumberFormat="1" applyFont="1" applyBorder="1"/>
    <xf numFmtId="169" fontId="1" fillId="0" borderId="14" xfId="0" applyNumberFormat="1" applyFont="1" applyBorder="1"/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E1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48"/>
  <sheetViews>
    <sheetView tabSelected="1" zoomScale="131" workbookViewId="0">
      <selection activeCell="A2" sqref="A2:H2"/>
    </sheetView>
  </sheetViews>
  <sheetFormatPr baseColWidth="10" defaultColWidth="12.6640625" defaultRowHeight="15.75" customHeight="1"/>
  <cols>
    <col min="1" max="1" width="71" customWidth="1"/>
    <col min="2" max="2" width="14.1640625" customWidth="1"/>
    <col min="3" max="3" width="15.5" customWidth="1"/>
    <col min="4" max="4" width="14" customWidth="1"/>
    <col min="5" max="5" width="14.1640625" customWidth="1"/>
    <col min="6" max="6" width="17.33203125" customWidth="1"/>
    <col min="7" max="7" width="20.1640625" customWidth="1"/>
    <col min="8" max="8" width="18.83203125" customWidth="1"/>
    <col min="9" max="9" width="29" customWidth="1"/>
    <col min="10" max="10" width="24.5" customWidth="1"/>
    <col min="11" max="11" width="23.33203125" customWidth="1"/>
    <col min="14" max="14" width="21.33203125" customWidth="1"/>
  </cols>
  <sheetData>
    <row r="1" spans="1:31" ht="15" customHeight="1" thickBot="1">
      <c r="B1" s="1"/>
      <c r="C1" s="1"/>
      <c r="D1" s="1"/>
      <c r="E1" s="1"/>
      <c r="F1" s="1"/>
      <c r="G1" s="1"/>
      <c r="H1" s="1"/>
      <c r="I1" s="1"/>
      <c r="J1" s="1"/>
    </row>
    <row r="2" spans="1:31" ht="25" customHeight="1" thickBot="1">
      <c r="A2" s="38" t="s">
        <v>1</v>
      </c>
      <c r="B2" s="39"/>
      <c r="C2" s="39"/>
      <c r="D2" s="39"/>
      <c r="E2" s="39"/>
      <c r="F2" s="39"/>
      <c r="G2" s="39"/>
      <c r="H2" s="40"/>
      <c r="I2" s="1"/>
      <c r="J2" s="1"/>
    </row>
    <row r="3" spans="1:31" ht="15.75" customHeight="1">
      <c r="A3" s="6"/>
      <c r="B3" s="1"/>
      <c r="H3" s="1"/>
      <c r="I3" s="1"/>
      <c r="K3" s="1"/>
    </row>
    <row r="4" spans="1:31" ht="15" customHeight="1" thickBot="1"/>
    <row r="5" spans="1:31" ht="18" customHeight="1" thickBot="1">
      <c r="A5" s="9" t="s">
        <v>20</v>
      </c>
      <c r="B5" s="10"/>
      <c r="C5" s="10"/>
      <c r="D5" s="10"/>
      <c r="E5" s="10"/>
      <c r="F5" s="10"/>
      <c r="G5" s="10"/>
      <c r="H5" s="10"/>
      <c r="I5" s="12"/>
    </row>
    <row r="6" spans="1:31" ht="35" customHeight="1" thickBot="1">
      <c r="A6" s="15" t="s">
        <v>2</v>
      </c>
      <c r="B6" s="16"/>
      <c r="C6" s="16"/>
      <c r="D6" s="16"/>
      <c r="E6" s="16"/>
      <c r="F6" s="16"/>
      <c r="G6" s="16"/>
      <c r="H6" s="17"/>
      <c r="I6" s="12"/>
      <c r="J6" s="11"/>
      <c r="L6" s="1"/>
    </row>
    <row r="7" spans="1:31" ht="40" customHeight="1" thickBot="1">
      <c r="A7" s="18" t="s">
        <v>14</v>
      </c>
      <c r="B7" s="19" t="s">
        <v>21</v>
      </c>
      <c r="C7" s="19" t="s">
        <v>22</v>
      </c>
      <c r="D7" s="20" t="s">
        <v>15</v>
      </c>
      <c r="E7" s="19" t="s">
        <v>23</v>
      </c>
      <c r="F7" s="21" t="s">
        <v>18</v>
      </c>
      <c r="G7" s="21" t="s">
        <v>17</v>
      </c>
      <c r="H7" s="22" t="s">
        <v>19</v>
      </c>
      <c r="I7" s="13"/>
      <c r="J7" s="1"/>
      <c r="K7" s="1"/>
    </row>
    <row r="8" spans="1:31" ht="15.75" customHeight="1">
      <c r="A8" s="23" t="s">
        <v>11</v>
      </c>
      <c r="B8" s="24">
        <v>20</v>
      </c>
      <c r="C8" s="25">
        <v>74.25</v>
      </c>
      <c r="D8" s="25">
        <f>(C8*10^3)/(8765.81277*B8)*100</f>
        <v>42.352033946077533</v>
      </c>
      <c r="E8" s="24">
        <v>1785714</v>
      </c>
      <c r="F8" s="26">
        <f>H8*1000000/8765.81277</f>
        <v>4.743428560909253</v>
      </c>
      <c r="G8" s="25">
        <f>B8*1000000/E8</f>
        <v>11.200001792000286</v>
      </c>
      <c r="H8" s="27">
        <f>C8*0.001/(0.000001*E8)</f>
        <v>4.1580006652801059E-2</v>
      </c>
      <c r="I8" s="13"/>
      <c r="K8" s="1"/>
    </row>
    <row r="9" spans="1:31" ht="15.75" customHeight="1">
      <c r="A9" s="28" t="s">
        <v>12</v>
      </c>
      <c r="B9" s="29">
        <v>18.75</v>
      </c>
      <c r="C9" s="30">
        <v>74.25</v>
      </c>
      <c r="D9" s="30">
        <f t="shared" ref="D8:D9" si="0">(C9*10^3)/(8765.81277*B9)*100</f>
        <v>45.175502875816036</v>
      </c>
      <c r="E9" s="29">
        <v>1785714</v>
      </c>
      <c r="F9" s="34">
        <f t="shared" ref="F9:F18" si="1">H9*1000000/8765.81277</f>
        <v>4.743428560909253</v>
      </c>
      <c r="G9" s="30">
        <f>B9*1000000/E9</f>
        <v>10.500001680000269</v>
      </c>
      <c r="H9" s="35">
        <f t="shared" ref="H9:H18" si="2">C9*0.001/(0.000001*E9)</f>
        <v>4.1580006652801059E-2</v>
      </c>
      <c r="I9" s="13"/>
      <c r="K9" s="1"/>
    </row>
    <row r="10" spans="1:31" ht="15.75" customHeight="1">
      <c r="A10" s="28" t="s">
        <v>13</v>
      </c>
      <c r="B10" s="29">
        <v>2.25</v>
      </c>
      <c r="C10" s="30">
        <v>8.91</v>
      </c>
      <c r="D10" s="30">
        <f>(C10*10^3)/(8765.81277*B10)*100</f>
        <v>45.175502875816036</v>
      </c>
      <c r="E10" s="29">
        <v>214284</v>
      </c>
      <c r="F10" s="34">
        <f t="shared" si="1"/>
        <v>4.7434657496866812</v>
      </c>
      <c r="G10" s="30">
        <f>B10*1000000/E10</f>
        <v>10.500084000672006</v>
      </c>
      <c r="H10" s="35">
        <f t="shared" si="2"/>
        <v>4.1580332642661137E-2</v>
      </c>
      <c r="I10" s="13"/>
      <c r="K10" s="1"/>
    </row>
    <row r="11" spans="1:31" ht="13" customHeight="1">
      <c r="A11" s="28" t="s">
        <v>3</v>
      </c>
      <c r="B11" s="29">
        <v>7</v>
      </c>
      <c r="C11" s="30">
        <v>20</v>
      </c>
      <c r="D11" s="30">
        <f>F11*10^3/(B11*8765.81277)*100</f>
        <v>15.849646021244638</v>
      </c>
      <c r="E11" s="29">
        <v>234600</v>
      </c>
      <c r="F11" s="34">
        <f t="shared" si="1"/>
        <v>9.7254520645104154</v>
      </c>
      <c r="G11" s="30">
        <f>B11*1000000/E11</f>
        <v>29.838022165387894</v>
      </c>
      <c r="H11" s="35">
        <f t="shared" si="2"/>
        <v>8.525149190110827E-2</v>
      </c>
      <c r="I11" s="13"/>
      <c r="K11" s="1"/>
    </row>
    <row r="12" spans="1:31" ht="15.75" customHeight="1">
      <c r="A12" s="28" t="s">
        <v>4</v>
      </c>
      <c r="B12" s="29">
        <v>1</v>
      </c>
      <c r="C12" s="30">
        <v>1.64</v>
      </c>
      <c r="D12" s="30">
        <f>F12*10^3/(B12*8765.81277)*100</f>
        <v>42.686393461584224</v>
      </c>
      <c r="E12" s="29">
        <v>50000</v>
      </c>
      <c r="F12" s="34">
        <f t="shared" si="1"/>
        <v>3.7418093291079955</v>
      </c>
      <c r="G12" s="30">
        <f>B12*1000000/E12</f>
        <v>20</v>
      </c>
      <c r="H12" s="35">
        <f t="shared" si="2"/>
        <v>3.2800000000000003E-2</v>
      </c>
      <c r="I12" s="13"/>
      <c r="K12" s="1"/>
    </row>
    <row r="13" spans="1:31" ht="15.75" customHeight="1">
      <c r="A13" s="28" t="s">
        <v>5</v>
      </c>
      <c r="B13" s="29">
        <v>1.5</v>
      </c>
      <c r="C13" s="30">
        <v>4</v>
      </c>
      <c r="D13" s="30">
        <f>F13*10^3/(B13*8765.81277)*100</f>
        <v>68.047813584543647</v>
      </c>
      <c r="E13" s="29">
        <v>51000</v>
      </c>
      <c r="F13" s="34">
        <f t="shared" si="1"/>
        <v>8.9474158993495845</v>
      </c>
      <c r="G13" s="30">
        <f>B13*1000000/E13</f>
        <v>29.411764705882351</v>
      </c>
      <c r="H13" s="35">
        <f t="shared" si="2"/>
        <v>7.8431372549019621E-2</v>
      </c>
      <c r="I13" s="13"/>
      <c r="K13" s="1"/>
      <c r="X13" s="1">
        <v>20</v>
      </c>
      <c r="Y13" s="4" t="s">
        <v>0</v>
      </c>
      <c r="AA13" s="1">
        <v>74.25</v>
      </c>
      <c r="AB13" s="4" t="s">
        <v>0</v>
      </c>
      <c r="AD13" s="1">
        <v>1785714</v>
      </c>
      <c r="AE13" s="4" t="s">
        <v>0</v>
      </c>
    </row>
    <row r="14" spans="1:31" ht="15.75" customHeight="1">
      <c r="A14" s="28" t="s">
        <v>6</v>
      </c>
      <c r="B14" s="29">
        <v>4</v>
      </c>
      <c r="C14" s="30">
        <v>12</v>
      </c>
      <c r="D14" s="30">
        <f>F14*10^3/(B14*8765.81277)*100</f>
        <v>29.443765493312156</v>
      </c>
      <c r="E14" s="29">
        <v>132600</v>
      </c>
      <c r="F14" s="34">
        <f t="shared" si="1"/>
        <v>10.323941422326444</v>
      </c>
      <c r="G14" s="30">
        <f>B14*1000000/E14</f>
        <v>30.165912518853695</v>
      </c>
      <c r="H14" s="35">
        <f t="shared" si="2"/>
        <v>9.0497737556561098E-2</v>
      </c>
      <c r="I14" s="13"/>
      <c r="K14" s="1"/>
      <c r="X14" s="1">
        <v>18.75</v>
      </c>
      <c r="Y14" s="4" t="s">
        <v>0</v>
      </c>
      <c r="AA14" s="1">
        <v>74.25</v>
      </c>
      <c r="AB14" s="4" t="s">
        <v>0</v>
      </c>
      <c r="AD14" s="1">
        <v>1785714</v>
      </c>
      <c r="AE14" s="4" t="s">
        <v>0</v>
      </c>
    </row>
    <row r="15" spans="1:31" ht="15.75" customHeight="1">
      <c r="A15" s="28" t="s">
        <v>7</v>
      </c>
      <c r="B15" s="29">
        <v>12</v>
      </c>
      <c r="C15" s="30">
        <v>35</v>
      </c>
      <c r="D15" s="30">
        <f>F15*10^3/(B15*8765.81277)*100</f>
        <v>9.3034120135118261</v>
      </c>
      <c r="E15" s="29">
        <v>408000</v>
      </c>
      <c r="F15" s="34">
        <f t="shared" si="1"/>
        <v>9.7862361399136066</v>
      </c>
      <c r="G15" s="30">
        <f>B15*1000000/E15</f>
        <v>29.411764705882351</v>
      </c>
      <c r="H15" s="35">
        <f t="shared" si="2"/>
        <v>8.5784313725490211E-2</v>
      </c>
      <c r="I15" s="13"/>
      <c r="K15" s="1"/>
      <c r="X15" s="2">
        <v>2.25</v>
      </c>
      <c r="Y15" s="4" t="s">
        <v>0</v>
      </c>
      <c r="AA15" s="1">
        <v>8.91</v>
      </c>
      <c r="AB15" s="4" t="s">
        <v>0</v>
      </c>
      <c r="AD15" s="1">
        <v>214284</v>
      </c>
      <c r="AE15" s="4" t="s">
        <v>0</v>
      </c>
    </row>
    <row r="16" spans="1:31" ht="15.75" customHeight="1">
      <c r="A16" s="28" t="s">
        <v>8</v>
      </c>
      <c r="B16" s="29">
        <v>2.1</v>
      </c>
      <c r="C16" s="30">
        <v>6.5</v>
      </c>
      <c r="D16" s="30">
        <f>F16*10^3/(B16*8765.81277)*100</f>
        <v>56.41719238514461</v>
      </c>
      <c r="E16" s="29">
        <v>71400</v>
      </c>
      <c r="F16" s="34">
        <f t="shared" si="1"/>
        <v>10.385393454602196</v>
      </c>
      <c r="G16" s="30">
        <f>B16*1000000/E16</f>
        <v>29.411764705882351</v>
      </c>
      <c r="H16" s="35">
        <f t="shared" si="2"/>
        <v>9.1036414565826354E-2</v>
      </c>
      <c r="I16" s="13"/>
      <c r="X16" s="1">
        <v>7</v>
      </c>
      <c r="Y16" s="4" t="s">
        <v>0</v>
      </c>
      <c r="AA16" s="1">
        <v>20</v>
      </c>
      <c r="AB16" s="4" t="s">
        <v>0</v>
      </c>
      <c r="AD16" s="1">
        <v>234600</v>
      </c>
      <c r="AE16" s="4" t="s">
        <v>0</v>
      </c>
    </row>
    <row r="17" spans="1:32" ht="15.75" customHeight="1">
      <c r="A17" s="28" t="s">
        <v>9</v>
      </c>
      <c r="B17" s="29">
        <v>20</v>
      </c>
      <c r="C17" s="30">
        <v>60</v>
      </c>
      <c r="D17" s="30">
        <f>F17*10^3/(B17*8765.81277)*100</f>
        <v>5.7559240813993684</v>
      </c>
      <c r="E17" s="29">
        <v>678300</v>
      </c>
      <c r="F17" s="34">
        <f t="shared" si="1"/>
        <v>10.091070563176221</v>
      </c>
      <c r="G17" s="30">
        <f>B17*1000000/E17</f>
        <v>29.485478401887072</v>
      </c>
      <c r="H17" s="35">
        <f t="shared" si="2"/>
        <v>8.845643520566121E-2</v>
      </c>
      <c r="I17" s="13"/>
      <c r="J17" s="7"/>
      <c r="K17" s="8"/>
      <c r="L17" s="8"/>
      <c r="M17" s="8"/>
      <c r="N17" s="7"/>
      <c r="O17" s="8"/>
      <c r="P17" s="8"/>
      <c r="Q17" s="8"/>
      <c r="X17" s="1">
        <v>1</v>
      </c>
      <c r="Y17" s="4" t="s">
        <v>0</v>
      </c>
      <c r="AA17" s="1">
        <v>1.64</v>
      </c>
      <c r="AB17" s="4" t="s">
        <v>0</v>
      </c>
      <c r="AD17" s="1">
        <v>50000</v>
      </c>
      <c r="AE17" s="4" t="s">
        <v>0</v>
      </c>
    </row>
    <row r="18" spans="1:32" ht="15.75" customHeight="1" thickBot="1">
      <c r="A18" s="31" t="s">
        <v>10</v>
      </c>
      <c r="B18" s="32">
        <v>50</v>
      </c>
      <c r="C18" s="33">
        <v>150</v>
      </c>
      <c r="D18" s="33">
        <f>F18*10^3/(B18*8765.81277)*100</f>
        <v>2.2989126210994475</v>
      </c>
      <c r="E18" s="32">
        <v>1698300</v>
      </c>
      <c r="F18" s="36">
        <f t="shared" si="1"/>
        <v>10.075918805573854</v>
      </c>
      <c r="G18" s="33">
        <f>B18*1000000/E18</f>
        <v>29.441205911794146</v>
      </c>
      <c r="H18" s="37">
        <f t="shared" si="2"/>
        <v>8.8323617735382443E-2</v>
      </c>
      <c r="I18" s="13"/>
      <c r="J18" s="1"/>
      <c r="K18" s="1"/>
      <c r="L18" s="1"/>
      <c r="M18" s="1"/>
      <c r="N18" s="1"/>
      <c r="O18" s="1"/>
      <c r="P18" s="1"/>
      <c r="Q18" s="1"/>
      <c r="X18" s="1">
        <v>1.5</v>
      </c>
      <c r="Y18" s="4" t="s">
        <v>0</v>
      </c>
      <c r="AA18" s="1">
        <v>4</v>
      </c>
      <c r="AB18" s="4" t="s">
        <v>0</v>
      </c>
      <c r="AD18" s="1">
        <v>51000</v>
      </c>
      <c r="AE18" s="4" t="s">
        <v>0</v>
      </c>
    </row>
    <row r="19" spans="1:32" ht="35" customHeight="1" thickBot="1">
      <c r="A19" s="41" t="s">
        <v>16</v>
      </c>
      <c r="B19" s="42"/>
      <c r="C19" s="42"/>
      <c r="D19" s="42"/>
      <c r="E19" s="42"/>
      <c r="F19" s="42"/>
      <c r="G19" s="42"/>
      <c r="H19" s="43"/>
      <c r="I19" s="14"/>
      <c r="K19" s="1"/>
      <c r="L19" s="1"/>
      <c r="M19" s="1"/>
      <c r="N19" s="1"/>
      <c r="O19" s="1"/>
      <c r="P19" s="1"/>
      <c r="Q19" s="1"/>
      <c r="R19" s="1"/>
      <c r="Y19" s="1">
        <v>4</v>
      </c>
      <c r="Z19" s="4" t="s">
        <v>0</v>
      </c>
      <c r="AB19" s="1">
        <v>12</v>
      </c>
      <c r="AC19" s="4" t="s">
        <v>0</v>
      </c>
      <c r="AE19" s="1">
        <v>132600</v>
      </c>
      <c r="AF19" s="4" t="s">
        <v>0</v>
      </c>
    </row>
    <row r="20" spans="1:32" ht="15" customHeight="1">
      <c r="K20" s="1"/>
      <c r="L20" s="1"/>
      <c r="M20" s="1"/>
      <c r="N20" s="1"/>
      <c r="O20" s="1"/>
      <c r="P20" s="1"/>
      <c r="Q20" s="1"/>
      <c r="R20" s="1"/>
      <c r="Y20" s="1">
        <v>12</v>
      </c>
      <c r="Z20" s="4" t="s">
        <v>0</v>
      </c>
      <c r="AB20" s="1">
        <v>35</v>
      </c>
      <c r="AC20" s="4" t="s">
        <v>0</v>
      </c>
      <c r="AE20" s="1">
        <v>408000</v>
      </c>
      <c r="AF20" s="4" t="s">
        <v>0</v>
      </c>
    </row>
    <row r="21" spans="1:32" ht="15.75" customHeight="1">
      <c r="K21" s="1"/>
      <c r="L21" s="1"/>
      <c r="M21" s="1"/>
      <c r="N21" s="1"/>
      <c r="O21" s="1"/>
      <c r="P21" s="1"/>
      <c r="Q21" s="1"/>
      <c r="R21" s="1"/>
      <c r="Y21" s="1">
        <v>2.1</v>
      </c>
      <c r="Z21" s="4" t="s">
        <v>0</v>
      </c>
      <c r="AB21" s="1">
        <v>6.5</v>
      </c>
      <c r="AC21" s="4" t="s">
        <v>0</v>
      </c>
      <c r="AE21" s="1">
        <v>71400</v>
      </c>
      <c r="AF21" s="4" t="s">
        <v>0</v>
      </c>
    </row>
    <row r="22" spans="1:32" ht="15.75" customHeight="1">
      <c r="K22" s="1"/>
      <c r="L22" s="1"/>
      <c r="M22" s="1"/>
      <c r="N22" s="1"/>
      <c r="O22" s="1"/>
      <c r="P22" s="1"/>
      <c r="Q22" s="1"/>
      <c r="R22" s="1"/>
      <c r="Y22" s="1">
        <v>20</v>
      </c>
      <c r="Z22" s="4" t="s">
        <v>0</v>
      </c>
      <c r="AB22" s="1">
        <v>60</v>
      </c>
      <c r="AC22" s="4" t="s">
        <v>0</v>
      </c>
      <c r="AE22" s="1">
        <v>678300</v>
      </c>
      <c r="AF22" s="4" t="s">
        <v>0</v>
      </c>
    </row>
    <row r="23" spans="1:32" ht="15.75" customHeight="1">
      <c r="K23" s="7"/>
      <c r="L23" s="8"/>
      <c r="M23" s="8"/>
      <c r="N23" s="8"/>
      <c r="O23" s="7"/>
      <c r="P23" s="8"/>
      <c r="Q23" s="8"/>
      <c r="R23" s="8"/>
      <c r="Y23" s="1">
        <v>50</v>
      </c>
      <c r="Z23" s="4" t="s">
        <v>0</v>
      </c>
      <c r="AB23" s="1">
        <v>150</v>
      </c>
      <c r="AC23" s="4" t="s">
        <v>0</v>
      </c>
      <c r="AE23" s="1">
        <v>1698300</v>
      </c>
      <c r="AF23" s="4" t="s">
        <v>0</v>
      </c>
    </row>
    <row r="24" spans="1:32" ht="15.75" customHeight="1">
      <c r="K24" s="1"/>
      <c r="L24" s="1"/>
      <c r="M24" s="1"/>
      <c r="N24" s="1"/>
      <c r="O24" s="1"/>
      <c r="P24" s="1"/>
      <c r="Q24" s="1"/>
      <c r="R24" s="1"/>
    </row>
    <row r="25" spans="1:32" ht="15.75" customHeight="1">
      <c r="K25" s="1"/>
      <c r="L25" s="1"/>
      <c r="M25" s="1"/>
      <c r="N25" s="1"/>
      <c r="O25" s="1"/>
      <c r="P25" s="1"/>
      <c r="Q25" s="1"/>
      <c r="R25" s="1"/>
    </row>
    <row r="26" spans="1:32" ht="15.75" customHeight="1">
      <c r="E26" s="1"/>
      <c r="G26" s="1"/>
      <c r="I26" s="1"/>
      <c r="K26" s="1"/>
      <c r="L26" s="1"/>
      <c r="M26" s="1"/>
      <c r="N26" s="1"/>
      <c r="O26" s="1"/>
      <c r="P26" s="1"/>
      <c r="Q26" s="1"/>
      <c r="R26" s="1"/>
    </row>
    <row r="27" spans="1:32" ht="15.75" customHeight="1">
      <c r="E27" s="1"/>
      <c r="G27" s="1"/>
      <c r="I27" s="1"/>
      <c r="K27" s="1"/>
      <c r="L27" s="1"/>
      <c r="M27" s="1"/>
      <c r="N27" s="1"/>
      <c r="O27" s="1"/>
      <c r="P27" s="1"/>
      <c r="Q27" s="1"/>
      <c r="R27" s="1"/>
    </row>
    <row r="28" spans="1:32" ht="15.75" customHeight="1">
      <c r="E28" s="1"/>
      <c r="G28" s="1"/>
      <c r="I28" s="1"/>
    </row>
    <row r="29" spans="1:32" ht="15.75" customHeight="1">
      <c r="E29" s="1"/>
      <c r="G29" s="1"/>
      <c r="I29" s="1"/>
    </row>
    <row r="30" spans="1:32" ht="15.75" customHeight="1">
      <c r="E30" s="1"/>
      <c r="G30" s="1"/>
      <c r="I30" s="1"/>
    </row>
    <row r="31" spans="1:32" ht="15.75" customHeight="1">
      <c r="E31" s="1"/>
      <c r="G31" s="1"/>
      <c r="I31" s="1"/>
    </row>
    <row r="32" spans="1:32" ht="15.75" customHeight="1">
      <c r="E32" s="1"/>
      <c r="G32" s="1"/>
      <c r="I32" s="1"/>
    </row>
    <row r="33" spans="1:9" ht="15.75" customHeight="1">
      <c r="E33" s="1"/>
      <c r="G33" s="1"/>
      <c r="I33" s="1"/>
    </row>
    <row r="34" spans="1:9" ht="15.75" customHeight="1">
      <c r="E34" s="1"/>
      <c r="G34" s="1"/>
      <c r="I34" s="1"/>
    </row>
    <row r="35" spans="1:9" ht="15.75" customHeight="1">
      <c r="E35" s="1"/>
      <c r="G35" s="1"/>
      <c r="I35" s="5"/>
    </row>
    <row r="36" spans="1:9" ht="15.75" customHeight="1">
      <c r="E36" s="1"/>
      <c r="G36" s="1"/>
      <c r="I36" s="1"/>
    </row>
    <row r="37" spans="1:9" ht="15.75" customHeight="1">
      <c r="E37" s="1"/>
      <c r="G37" s="1"/>
      <c r="I37" s="1"/>
    </row>
    <row r="38" spans="1:9" ht="15.75" customHeight="1">
      <c r="E38" s="1"/>
      <c r="G38" s="1"/>
      <c r="I38" s="1"/>
    </row>
    <row r="39" spans="1:9" ht="13">
      <c r="E39" s="1"/>
      <c r="G39" s="1"/>
      <c r="I39" s="1"/>
    </row>
    <row r="40" spans="1:9" ht="15.75" customHeight="1">
      <c r="E40" s="1"/>
      <c r="G40" s="1"/>
      <c r="I40" s="1"/>
    </row>
    <row r="41" spans="1:9" ht="15.75" customHeight="1">
      <c r="E41" s="3"/>
      <c r="G41" s="3"/>
      <c r="I41" s="3"/>
    </row>
    <row r="44" spans="1:9" ht="15.75" customHeight="1">
      <c r="I44" s="1"/>
    </row>
    <row r="45" spans="1:9" ht="15.75" customHeight="1">
      <c r="A45" s="1"/>
    </row>
    <row r="46" spans="1:9" ht="15.75" customHeight="1">
      <c r="A46" s="1"/>
    </row>
    <row r="47" spans="1:9" ht="15.75" customHeight="1">
      <c r="A47" s="1"/>
    </row>
    <row r="48" spans="1:9" ht="15.75" customHeight="1">
      <c r="A48" s="3"/>
    </row>
  </sheetData>
  <mergeCells count="8">
    <mergeCell ref="A6:H6"/>
    <mergeCell ref="A5:H5"/>
    <mergeCell ref="A2:H2"/>
    <mergeCell ref="J17:M17"/>
    <mergeCell ref="N17:Q17"/>
    <mergeCell ref="K23:N23"/>
    <mergeCell ref="O23:R23"/>
    <mergeCell ref="A19:H19"/>
  </mergeCells>
  <pageMargins left="0.7" right="0.7" top="0.75" bottom="0.75" header="0.3" footer="0.3"/>
  <pageSetup paperSize="9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2022-04-17T09:25:43Z</dcterms:created>
  <dcterms:modified xsi:type="dcterms:W3CDTF">2022-09-14T13:09:10Z</dcterms:modified>
</cp:coreProperties>
</file>