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y\Desktop\大數據\Paper\Manuscript\Manuscript Revised for ADC fetal and neonatal\"/>
    </mc:Choice>
  </mc:AlternateContent>
  <bookViews>
    <workbookView xWindow="0" yWindow="0" windowWidth="19200" windowHeight="6990"/>
  </bookViews>
  <sheets>
    <sheet name="Outcome Estima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11" i="1"/>
  <c r="E10" i="1"/>
  <c r="E9" i="1"/>
  <c r="E8" i="1"/>
  <c r="E7" i="1"/>
  <c r="E6" i="1"/>
  <c r="E5" i="1"/>
  <c r="E4" i="1"/>
  <c r="E3" i="1"/>
  <c r="D11" i="1" l="1"/>
  <c r="D9" i="1"/>
  <c r="D5" i="1"/>
  <c r="D7" i="1"/>
  <c r="D3" i="1"/>
</calcChain>
</file>

<file path=xl/sharedStrings.xml><?xml version="1.0" encoding="utf-8"?>
<sst xmlns="http://schemas.openxmlformats.org/spreadsheetml/2006/main" count="30" uniqueCount="27">
  <si>
    <t>Outcome Estimator</t>
    <phoneticPr fontId="3" type="noConversion"/>
  </si>
  <si>
    <t>Attributes</t>
    <phoneticPr fontId="3" type="noConversion"/>
  </si>
  <si>
    <t>Outcomes</t>
  </si>
  <si>
    <t>Probability</t>
  </si>
  <si>
    <t>Overall Mortality</t>
    <phoneticPr fontId="3" type="noConversion"/>
  </si>
  <si>
    <t xml:space="preserve">  Sex</t>
    <phoneticPr fontId="3" type="noConversion"/>
  </si>
  <si>
    <t>Male</t>
  </si>
  <si>
    <t xml:space="preserve">  Intubation*</t>
    <phoneticPr fontId="3" type="noConversion"/>
  </si>
  <si>
    <t>No</t>
  </si>
  <si>
    <t xml:space="preserve">  Epinephrine*</t>
    <phoneticPr fontId="3" type="noConversion"/>
  </si>
  <si>
    <t xml:space="preserve">  Respiratory Distress Syndrome</t>
    <phoneticPr fontId="3" type="noConversion"/>
  </si>
  <si>
    <t>Yes</t>
  </si>
  <si>
    <t xml:space="preserve">  Early Sepsis**</t>
    <phoneticPr fontId="3" type="noConversion"/>
  </si>
  <si>
    <t>No BPD</t>
    <phoneticPr fontId="3" type="noConversion"/>
  </si>
  <si>
    <t xml:space="preserve">  Surfactant***</t>
    <phoneticPr fontId="3" type="noConversion"/>
  </si>
  <si>
    <t>*Ever received intubation, epinephrine administration or chest compression during neonatal resuscitation at the delivery room or at the operation room</t>
    <phoneticPr fontId="3" type="noConversion"/>
  </si>
  <si>
    <t>**A positive culture report from a blood sample and/or a cerebrospinal fluid sample obtained on day 1, 2, or 3 of life</t>
    <phoneticPr fontId="3" type="noConversion"/>
  </si>
  <si>
    <t>***An exogenous surfactant administeration at any time or any route</t>
    <phoneticPr fontId="3" type="noConversion"/>
  </si>
  <si>
    <t>Abbreviation: BPD = bronchopulmonary dysplasia; Gr = grade; PMA = post menstrual age</t>
    <phoneticPr fontId="3" type="noConversion"/>
  </si>
  <si>
    <t xml:space="preserve">  Gestational Age (Weeks)</t>
    <phoneticPr fontId="3" type="noConversion"/>
  </si>
  <si>
    <t xml:space="preserve">  Birth Weight (Grams)</t>
    <phoneticPr fontId="3" type="noConversion"/>
  </si>
  <si>
    <t xml:space="preserve">  1st-minute Apgar Score</t>
    <phoneticPr fontId="3" type="noConversion"/>
  </si>
  <si>
    <t xml:space="preserve">  5th-minute Apgar Score</t>
    <phoneticPr fontId="3" type="noConversion"/>
  </si>
  <si>
    <t>901-1000</t>
    <phoneticPr fontId="3" type="noConversion"/>
  </si>
  <si>
    <t>Gr3 BPD or death 
before 36 weeks' PMA</t>
    <phoneticPr fontId="3" type="noConversion"/>
  </si>
  <si>
    <t>No BPD or 
Gr1 BPD</t>
    <phoneticPr fontId="3" type="noConversion"/>
  </si>
  <si>
    <t>Death before 
36 weeks' PMA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</si>
</sst>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;;;"/>
    <numFmt numFmtId="177" formatCode="0.0%"/>
  </numFmts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24"/>
      <color theme="1"/>
      <name val="Arial"/>
      <family val="2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sz val="16"/>
      <color theme="0"/>
      <name val="Arial"/>
      <family val="2"/>
    </font>
    <font>
      <b/>
      <sz val="16"/>
      <color theme="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76" fontId="6" fillId="0" borderId="0" xfId="0" applyNumberFormat="1" applyFont="1" applyBorder="1" applyAlignment="1" applyProtection="1">
      <alignment horizontal="center" vertical="center"/>
    </xf>
    <xf numFmtId="176" fontId="6" fillId="0" borderId="0" xfId="0" applyNumberFormat="1" applyFont="1" applyBorder="1">
      <alignment vertical="center"/>
    </xf>
    <xf numFmtId="176" fontId="6" fillId="0" borderId="4" xfId="0" applyNumberFormat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77" fontId="8" fillId="3" borderId="1" xfId="1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177" fontId="9" fillId="4" borderId="1" xfId="1" applyNumberFormat="1" applyFont="1" applyFill="1" applyBorder="1" applyAlignment="1">
      <alignment horizontal="center" vertical="center"/>
    </xf>
    <xf numFmtId="176" fontId="6" fillId="0" borderId="4" xfId="0" applyNumberFormat="1" applyFont="1" applyBorder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177" fontId="9" fillId="5" borderId="1" xfId="1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177" fontId="9" fillId="6" borderId="1" xfId="1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177" fontId="9" fillId="7" borderId="1" xfId="1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2">
    <cellStyle name="一般" xfId="0" builtinId="0"/>
    <cellStyle name="百分比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1" sqref="H1"/>
    </sheetView>
  </sheetViews>
  <sheetFormatPr defaultRowHeight="17" x14ac:dyDescent="0.4"/>
  <cols>
    <col min="1" max="1" width="44.1796875" customWidth="1"/>
    <col min="2" max="2" width="14.90625" customWidth="1"/>
    <col min="3" max="3" width="40" customWidth="1"/>
    <col min="4" max="4" width="18.6328125" customWidth="1"/>
    <col min="5" max="10" width="2.1796875" customWidth="1"/>
  </cols>
  <sheetData>
    <row r="1" spans="1:10" ht="30" x14ac:dyDescent="0.4">
      <c r="A1" s="1" t="s">
        <v>0</v>
      </c>
      <c r="B1" s="1"/>
      <c r="C1" s="1"/>
      <c r="D1" s="1"/>
      <c r="E1" s="2"/>
      <c r="F1" s="3"/>
      <c r="G1" s="3"/>
      <c r="H1" s="3"/>
      <c r="I1" s="3"/>
      <c r="J1" s="4"/>
    </row>
    <row r="2" spans="1:10" ht="20" x14ac:dyDescent="0.4">
      <c r="A2" s="31" t="s">
        <v>1</v>
      </c>
      <c r="B2" s="6"/>
      <c r="C2" s="5" t="s">
        <v>2</v>
      </c>
      <c r="D2" s="5" t="s">
        <v>3</v>
      </c>
      <c r="E2" s="7">
        <v>1</v>
      </c>
      <c r="F2" s="8">
        <v>2.5480800000000001</v>
      </c>
      <c r="G2" s="8">
        <v>2.0349400000000002</v>
      </c>
      <c r="H2" s="8">
        <v>2.06853</v>
      </c>
      <c r="I2" s="8">
        <v>-4.5036399999999999</v>
      </c>
      <c r="J2" s="9">
        <v>-9.0521700000000003</v>
      </c>
    </row>
    <row r="3" spans="1:10" ht="20" x14ac:dyDescent="0.4">
      <c r="A3" s="6" t="s">
        <v>19</v>
      </c>
      <c r="B3" s="10">
        <v>27</v>
      </c>
      <c r="C3" s="11" t="s">
        <v>4</v>
      </c>
      <c r="D3" s="12">
        <f>1/(1+EXP(-SUMPRODUCT(E2:E12,F2:F12)))</f>
        <v>7.6572562677871894E-2</v>
      </c>
      <c r="E3" s="13">
        <f>B3</f>
        <v>27</v>
      </c>
      <c r="F3" s="8">
        <v>-7.7783199999999997E-2</v>
      </c>
      <c r="G3" s="14">
        <v>-9.30285E-2</v>
      </c>
      <c r="H3" s="8">
        <v>-7.5060299999999996E-2</v>
      </c>
      <c r="I3" s="8">
        <v>0.116522</v>
      </c>
      <c r="J3" s="9">
        <v>0.24864700000000001</v>
      </c>
    </row>
    <row r="4" spans="1:10" ht="20" x14ac:dyDescent="0.4">
      <c r="A4" s="6" t="s">
        <v>20</v>
      </c>
      <c r="B4" s="10" t="s">
        <v>23</v>
      </c>
      <c r="C4" s="11"/>
      <c r="D4" s="12"/>
      <c r="E4" s="13">
        <f>IF(B4="401-500",4,IF(B4="501-600",5,IF(B4="601-700",6,IF(B4="701-800",7,IF(B4="801-900",8,IF(B4="901-1000",9,IF(B4="1001-1100",10,IF(B4="1101-1200",11,IF(B4="1201-1300",12,IF(B4="1301-1400",13,IF(B4="1401-1500",14, )))))))))))</f>
        <v>9</v>
      </c>
      <c r="F4" s="8">
        <v>-0.30477399999999999</v>
      </c>
      <c r="G4" s="14">
        <v>-0.291437</v>
      </c>
      <c r="H4" s="8">
        <v>-0.30691200000000002</v>
      </c>
      <c r="I4" s="8">
        <v>0.223937</v>
      </c>
      <c r="J4" s="9">
        <v>0.18390999999999999</v>
      </c>
    </row>
    <row r="5" spans="1:10" ht="20" x14ac:dyDescent="0.4">
      <c r="A5" s="6" t="s">
        <v>5</v>
      </c>
      <c r="B5" s="10" t="s">
        <v>6</v>
      </c>
      <c r="C5" s="15" t="s">
        <v>26</v>
      </c>
      <c r="D5" s="16">
        <f>1/(1+EXP(-SUMPRODUCT(E2:E12,G2:G12)))</f>
        <v>6.4631298158617567E-2</v>
      </c>
      <c r="E5" s="13">
        <f>IF(B5="Male",1,0)</f>
        <v>1</v>
      </c>
      <c r="F5" s="14">
        <v>0</v>
      </c>
      <c r="G5" s="14">
        <v>0</v>
      </c>
      <c r="H5" s="14">
        <v>0.42569499999999999</v>
      </c>
      <c r="I5" s="14">
        <v>0</v>
      </c>
      <c r="J5" s="17">
        <v>0</v>
      </c>
    </row>
    <row r="6" spans="1:10" ht="20" x14ac:dyDescent="0.4">
      <c r="A6" s="6" t="s">
        <v>21</v>
      </c>
      <c r="B6" s="10">
        <v>5</v>
      </c>
      <c r="C6" s="15"/>
      <c r="D6" s="16"/>
      <c r="E6" s="13">
        <f>B6</f>
        <v>5</v>
      </c>
      <c r="F6" s="8">
        <v>0</v>
      </c>
      <c r="G6" s="8">
        <v>-6.8007499999999999E-2</v>
      </c>
      <c r="H6" s="8">
        <v>0</v>
      </c>
      <c r="I6" s="14">
        <v>0</v>
      </c>
      <c r="J6" s="9">
        <v>0</v>
      </c>
    </row>
    <row r="7" spans="1:10" ht="20" x14ac:dyDescent="0.4">
      <c r="A7" s="6" t="s">
        <v>22</v>
      </c>
      <c r="B7" s="10">
        <v>8</v>
      </c>
      <c r="C7" s="18" t="s">
        <v>24</v>
      </c>
      <c r="D7" s="19">
        <f>1/(1+EXP(-SUMPRODUCT(E2:E12,H2:H12)))</f>
        <v>0.19490106494488307</v>
      </c>
      <c r="E7" s="13">
        <f>B7</f>
        <v>8</v>
      </c>
      <c r="F7" s="8">
        <v>-0.12850800000000001</v>
      </c>
      <c r="G7" s="14">
        <v>0</v>
      </c>
      <c r="H7" s="14">
        <v>0</v>
      </c>
      <c r="I7" s="14">
        <v>0</v>
      </c>
      <c r="J7" s="9">
        <v>0</v>
      </c>
    </row>
    <row r="8" spans="1:10" ht="20" x14ac:dyDescent="0.4">
      <c r="A8" s="6" t="s">
        <v>7</v>
      </c>
      <c r="B8" s="10" t="s">
        <v>8</v>
      </c>
      <c r="C8" s="18"/>
      <c r="D8" s="19"/>
      <c r="E8" s="13">
        <f>IF(B8="Yes",1,0)</f>
        <v>0</v>
      </c>
      <c r="F8" s="8">
        <v>0.50484300000000004</v>
      </c>
      <c r="G8" s="8">
        <v>0.65543899999999999</v>
      </c>
      <c r="H8" s="8">
        <v>0.49030699999999999</v>
      </c>
      <c r="I8" s="8">
        <v>-0.28599000000000002</v>
      </c>
      <c r="J8" s="9">
        <v>-0.60487599999999997</v>
      </c>
    </row>
    <row r="9" spans="1:10" ht="20" x14ac:dyDescent="0.4">
      <c r="A9" s="6" t="s">
        <v>9</v>
      </c>
      <c r="B9" s="10" t="s">
        <v>8</v>
      </c>
      <c r="C9" s="20" t="s">
        <v>25</v>
      </c>
      <c r="D9" s="21">
        <f>1/(1+EXP(-SUMPRODUCT(E2:E12,I2:I12)))</f>
        <v>0.35238387175247138</v>
      </c>
      <c r="E9" s="13">
        <f>IF(B9="Yes",1,0)</f>
        <v>0</v>
      </c>
      <c r="F9" s="14">
        <v>0.44739899999999999</v>
      </c>
      <c r="G9" s="8">
        <v>0.71620200000000001</v>
      </c>
      <c r="H9" s="14">
        <v>0</v>
      </c>
      <c r="I9" s="14">
        <v>0</v>
      </c>
      <c r="J9" s="9">
        <v>0</v>
      </c>
    </row>
    <row r="10" spans="1:10" ht="20" x14ac:dyDescent="0.4">
      <c r="A10" s="6" t="s">
        <v>10</v>
      </c>
      <c r="B10" s="10" t="s">
        <v>11</v>
      </c>
      <c r="C10" s="20"/>
      <c r="D10" s="21"/>
      <c r="E10" s="13">
        <f>IF(B10="Yes",1,0)</f>
        <v>1</v>
      </c>
      <c r="F10" s="8">
        <v>0</v>
      </c>
      <c r="G10" s="8">
        <v>0</v>
      </c>
      <c r="H10" s="8">
        <v>0</v>
      </c>
      <c r="I10" s="8">
        <v>-0.98332900000000001</v>
      </c>
      <c r="J10" s="9">
        <v>0</v>
      </c>
    </row>
    <row r="11" spans="1:10" ht="20" x14ac:dyDescent="0.4">
      <c r="A11" s="6" t="s">
        <v>12</v>
      </c>
      <c r="B11" s="10" t="s">
        <v>8</v>
      </c>
      <c r="C11" s="22" t="s">
        <v>13</v>
      </c>
      <c r="D11" s="23">
        <f>1/(1+EXP(-SUMPRODUCT(E2:E12,J2:J12)))</f>
        <v>0.22816689229321541</v>
      </c>
      <c r="E11" s="13">
        <f>IF(B11="Yes",1,0)</f>
        <v>0</v>
      </c>
      <c r="F11" s="8">
        <v>0.90431700000000004</v>
      </c>
      <c r="G11" s="8">
        <v>1.1162399999999999</v>
      </c>
      <c r="H11" s="8">
        <v>0.67928699999999997</v>
      </c>
      <c r="I11" s="14">
        <v>-0.58043599999999995</v>
      </c>
      <c r="J11" s="17">
        <v>-0.819743</v>
      </c>
    </row>
    <row r="12" spans="1:10" ht="20" x14ac:dyDescent="0.4">
      <c r="A12" s="6" t="s">
        <v>14</v>
      </c>
      <c r="B12" s="10" t="s">
        <v>11</v>
      </c>
      <c r="C12" s="22"/>
      <c r="D12" s="23"/>
      <c r="E12" s="13">
        <f>IF(B12="Yes",1,0)</f>
        <v>1</v>
      </c>
      <c r="F12" s="8">
        <v>0.83324299999999996</v>
      </c>
      <c r="G12" s="8">
        <v>0.76755799999999996</v>
      </c>
      <c r="H12" s="14">
        <v>0.87613799999999997</v>
      </c>
      <c r="I12" s="8">
        <v>-0.28313500000000003</v>
      </c>
      <c r="J12" s="17">
        <v>-0.53517999999999999</v>
      </c>
    </row>
    <row r="13" spans="1:10" x14ac:dyDescent="0.4">
      <c r="A13" s="24" t="s">
        <v>15</v>
      </c>
      <c r="B13" s="25"/>
      <c r="C13" s="25"/>
      <c r="D13" s="25"/>
      <c r="E13" s="25"/>
      <c r="F13" s="25"/>
      <c r="G13" s="25"/>
      <c r="H13" s="25"/>
      <c r="I13" s="25"/>
      <c r="J13" s="26"/>
    </row>
    <row r="14" spans="1:10" x14ac:dyDescent="0.4">
      <c r="A14" s="24" t="s">
        <v>16</v>
      </c>
      <c r="B14" s="25"/>
      <c r="C14" s="25"/>
      <c r="D14" s="25"/>
      <c r="E14" s="25"/>
      <c r="F14" s="25"/>
      <c r="G14" s="25"/>
      <c r="H14" s="25"/>
      <c r="I14" s="25"/>
      <c r="J14" s="26"/>
    </row>
    <row r="15" spans="1:10" x14ac:dyDescent="0.4">
      <c r="A15" s="24" t="s">
        <v>17</v>
      </c>
      <c r="B15" s="25"/>
      <c r="C15" s="25"/>
      <c r="D15" s="25"/>
      <c r="E15" s="25"/>
      <c r="F15" s="25"/>
      <c r="G15" s="25"/>
      <c r="H15" s="25"/>
      <c r="I15" s="25"/>
      <c r="J15" s="26"/>
    </row>
    <row r="16" spans="1:10" x14ac:dyDescent="0.4">
      <c r="A16" s="27" t="s">
        <v>18</v>
      </c>
      <c r="B16" s="28"/>
      <c r="C16" s="28"/>
      <c r="D16" s="28"/>
      <c r="E16" s="28"/>
      <c r="F16" s="28"/>
      <c r="G16" s="28"/>
      <c r="H16" s="28"/>
      <c r="I16" s="28"/>
      <c r="J16" s="29"/>
    </row>
    <row r="17" spans="1:10" x14ac:dyDescent="0.4">
      <c r="A17" s="30"/>
      <c r="B17" s="30"/>
      <c r="C17" s="30"/>
      <c r="D17" s="30"/>
      <c r="E17" s="30"/>
      <c r="F17" s="30"/>
      <c r="G17" s="30"/>
      <c r="H17" s="30"/>
      <c r="I17" s="30"/>
      <c r="J17" s="30"/>
    </row>
  </sheetData>
  <mergeCells count="15">
    <mergeCell ref="A15:J15"/>
    <mergeCell ref="A16:J16"/>
    <mergeCell ref="C9:C10"/>
    <mergeCell ref="D9:D10"/>
    <mergeCell ref="C11:C12"/>
    <mergeCell ref="D11:D12"/>
    <mergeCell ref="A13:J13"/>
    <mergeCell ref="A14:J14"/>
    <mergeCell ref="A1:D1"/>
    <mergeCell ref="C3:C4"/>
    <mergeCell ref="D3:D4"/>
    <mergeCell ref="C5:C6"/>
    <mergeCell ref="D5:D6"/>
    <mergeCell ref="C7:C8"/>
    <mergeCell ref="D7:D8"/>
  </mergeCells>
  <phoneticPr fontId="3" type="noConversion"/>
  <dataValidations count="5">
    <dataValidation type="list" allowBlank="1" showInputMessage="1" showErrorMessage="1" sqref="B8:B12">
      <formula1>"Yes,No"</formula1>
    </dataValidation>
    <dataValidation type="list" allowBlank="1" showInputMessage="1" showErrorMessage="1" sqref="B6:B7">
      <formula1>"1,2,3,4,5,6,7,8,9,10"</formula1>
    </dataValidation>
    <dataValidation type="list" allowBlank="1" showInputMessage="1" showErrorMessage="1" sqref="B5">
      <formula1>"Male,Female"</formula1>
    </dataValidation>
    <dataValidation type="list" allowBlank="1" showInputMessage="1" showErrorMessage="1" sqref="B4">
      <formula1>"401-500,501-600,601-700,701-800,801-900,901-1000,1001-1100,1101-1200,1201-1300,1301-1400,1401-1500"</formula1>
    </dataValidation>
    <dataValidation type="list" allowBlank="1" showInputMessage="1" showErrorMessage="1" sqref="B3">
      <formula1>"22,23,24,25,26,27,28,29,30,31"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Outcome Estimator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Andy</cp:lastModifiedBy>
  <dcterms:created xsi:type="dcterms:W3CDTF">2022-07-28T03:51:16Z</dcterms:created>
  <dcterms:modified xsi:type="dcterms:W3CDTF">2022-07-28T03:58:22Z</dcterms:modified>
</cp:coreProperties>
</file>