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/>
  <mc:AlternateContent xmlns:mc="http://schemas.openxmlformats.org/markup-compatibility/2006">
    <mc:Choice Requires="x15">
      <x15ac:absPath xmlns:x15ac="http://schemas.microsoft.com/office/spreadsheetml/2010/11/ac" url="/Users/blache/Desktop/"/>
    </mc:Choice>
  </mc:AlternateContent>
  <xr:revisionPtr revIDLastSave="0" documentId="13_ncr:1_{78BD2B25-EC24-CF4A-A939-2AA6E82C3D7C}" xr6:coauthVersionLast="47" xr6:coauthVersionMax="47" xr10:uidLastSave="{00000000-0000-0000-0000-000000000000}"/>
  <bookViews>
    <workbookView xWindow="3060" yWindow="660" windowWidth="42760" windowHeight="26600" activeTab="10" xr2:uid="{00000000-000D-0000-FFFF-FFFF00000000}"/>
  </bookViews>
  <sheets>
    <sheet name="qPCR target" sheetId="1" r:id="rId1"/>
    <sheet name="B2M In silico specificity" sheetId="4" r:id="rId2"/>
    <sheet name="TIMP-1 In silico specificity" sheetId="5" r:id="rId3"/>
    <sheet name="CLU  In silico specificity" sheetId="6" r:id="rId4"/>
    <sheet name="NCS  In silico specificity" sheetId="7" r:id="rId5"/>
    <sheet name="qPCR Protocol" sheetId="2" r:id="rId6"/>
    <sheet name="Melting Temperature" sheetId="8" r:id="rId7"/>
    <sheet name="B2M standard curve accuracy" sheetId="9" r:id="rId8"/>
    <sheet name="TIMP-1 standard curve accuracy" sheetId="10" r:id="rId9"/>
    <sheet name="CLU standard curve accuracy" sheetId="11" r:id="rId10"/>
    <sheet name="NCS standard curve accuracy" sheetId="12" r:id="rId1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83" i="12" l="1"/>
  <c r="N283" i="12"/>
  <c r="O252" i="12"/>
  <c r="N252" i="12"/>
  <c r="O221" i="12"/>
  <c r="N221" i="12"/>
  <c r="O190" i="12"/>
  <c r="N190" i="12"/>
  <c r="O159" i="12"/>
  <c r="N159" i="12"/>
  <c r="O128" i="12"/>
  <c r="N128" i="12"/>
  <c r="O96" i="12"/>
  <c r="N96" i="12"/>
  <c r="O66" i="12"/>
  <c r="N66" i="12"/>
  <c r="O35" i="12"/>
  <c r="N35" i="12"/>
  <c r="O4" i="12"/>
  <c r="N4" i="12"/>
  <c r="O283" i="11"/>
  <c r="N283" i="11"/>
  <c r="O252" i="11"/>
  <c r="N252" i="11"/>
  <c r="O221" i="11"/>
  <c r="N221" i="11"/>
  <c r="O190" i="11"/>
  <c r="N190" i="11"/>
  <c r="O159" i="11"/>
  <c r="N159" i="11"/>
  <c r="O128" i="11"/>
  <c r="N128" i="11"/>
  <c r="O96" i="11"/>
  <c r="N96" i="11"/>
  <c r="O66" i="11"/>
  <c r="N66" i="11"/>
  <c r="O35" i="11"/>
  <c r="N35" i="11"/>
  <c r="O4" i="11"/>
  <c r="N4" i="11"/>
  <c r="O283" i="10"/>
  <c r="N283" i="10"/>
  <c r="O252" i="10"/>
  <c r="N252" i="10"/>
  <c r="O221" i="10"/>
  <c r="N221" i="10"/>
  <c r="O190" i="10"/>
  <c r="N190" i="10"/>
  <c r="O159" i="10"/>
  <c r="N159" i="10"/>
  <c r="O128" i="10"/>
  <c r="N128" i="10"/>
  <c r="O96" i="10"/>
  <c r="N96" i="10"/>
  <c r="O66" i="10"/>
  <c r="N66" i="10"/>
  <c r="O35" i="10"/>
  <c r="N35" i="10"/>
  <c r="O4" i="10"/>
  <c r="N4" i="10"/>
  <c r="O283" i="9"/>
  <c r="N283" i="9"/>
  <c r="O252" i="9"/>
  <c r="N252" i="9"/>
  <c r="O221" i="9"/>
  <c r="N221" i="9"/>
  <c r="O190" i="9"/>
  <c r="N190" i="9"/>
  <c r="O159" i="9"/>
  <c r="N159" i="9"/>
  <c r="O128" i="9"/>
  <c r="N128" i="9"/>
  <c r="O96" i="9"/>
  <c r="N96" i="9"/>
  <c r="O66" i="9"/>
  <c r="N66" i="9"/>
  <c r="O35" i="9"/>
  <c r="N35" i="9"/>
  <c r="O4" i="9"/>
  <c r="N4" i="9"/>
</calcChain>
</file>

<file path=xl/sharedStrings.xml><?xml version="1.0" encoding="utf-8"?>
<sst xmlns="http://schemas.openxmlformats.org/spreadsheetml/2006/main" count="639" uniqueCount="105">
  <si>
    <t xml:space="preserve">Gene </t>
  </si>
  <si>
    <t>HUGO Gene abreviation</t>
  </si>
  <si>
    <t>Sequence accession number</t>
  </si>
  <si>
    <t>Amplicon lenght</t>
  </si>
  <si>
    <t xml:space="preserve">In silico specificity </t>
  </si>
  <si>
    <t>All primer/probe sequences</t>
  </si>
  <si>
    <t>Location and identity of any oligo modifications</t>
  </si>
  <si>
    <t>Metallopeptidase inhibitor 1</t>
  </si>
  <si>
    <t>TIMP-1</t>
  </si>
  <si>
    <t>B2M</t>
  </si>
  <si>
    <t>CLU</t>
  </si>
  <si>
    <t xml:space="preserve">Clusterin </t>
  </si>
  <si>
    <r>
      <t>forward : 5’-</t>
    </r>
    <r>
      <rPr>
        <sz val="11"/>
        <color rgb="FF000000"/>
        <rFont val="Calibri"/>
        <family val="2"/>
        <scheme val="minor"/>
      </rPr>
      <t>TTCTACTTTGAGTGCTGTCTCCA-3’ reverse : 5’-TTCTCTGCTCCCCACCTCTA-3’</t>
    </r>
  </si>
  <si>
    <t>forward : 5’-CCGGAGTGGAAGCTGAAG-3’ reverse : 5’-TTGTCCGGAAGAAAGATGGG-3’</t>
  </si>
  <si>
    <r>
      <t>forward : 5’-</t>
    </r>
    <r>
      <rPr>
        <sz val="11"/>
        <color rgb="FF000000"/>
        <rFont val="Calibri"/>
        <family val="2"/>
        <scheme val="minor"/>
      </rPr>
      <t>GAGACCAGGGAATCAGAGACA</t>
    </r>
    <r>
      <rPr>
        <sz val="11"/>
        <color theme="1"/>
        <rFont val="Calibri"/>
        <family val="2"/>
        <scheme val="minor"/>
      </rPr>
      <t>-3’ reverse : 5’-</t>
    </r>
    <r>
      <rPr>
        <sz val="11"/>
        <color rgb="FF000000"/>
        <rFont val="Calibri"/>
        <family val="2"/>
        <scheme val="minor"/>
      </rPr>
      <t>TTTCAGGCAGGGCTTACACT</t>
    </r>
    <r>
      <rPr>
        <sz val="11"/>
        <color theme="1"/>
        <rFont val="Calibri"/>
        <family val="2"/>
        <scheme val="minor"/>
      </rPr>
      <t>-3’</t>
    </r>
  </si>
  <si>
    <t>forward : 5’-CACCCATGATATGCCTTAGC-3' reverse : 5’-TTCTGCTGAACCCAAGAGC-3’</t>
  </si>
  <si>
    <t>NM_003254</t>
  </si>
  <si>
    <t>NM_004048</t>
  </si>
  <si>
    <t>66 pb</t>
  </si>
  <si>
    <t>99 pb</t>
  </si>
  <si>
    <t>96pb</t>
  </si>
  <si>
    <t>NM_001831</t>
  </si>
  <si>
    <t>Location by exon/intron</t>
  </si>
  <si>
    <t>65 pb</t>
  </si>
  <si>
    <t>AC084355.28</t>
  </si>
  <si>
    <t>Pre incubation</t>
  </si>
  <si>
    <t>1 cycle</t>
  </si>
  <si>
    <t>Amplification</t>
  </si>
  <si>
    <t>Melting Curve</t>
  </si>
  <si>
    <t>Cooling</t>
  </si>
  <si>
    <t>45 cycles</t>
  </si>
  <si>
    <t>10 min</t>
  </si>
  <si>
    <t>95°C</t>
  </si>
  <si>
    <t>15 sec</t>
  </si>
  <si>
    <t>10 sec</t>
  </si>
  <si>
    <t>60°C</t>
  </si>
  <si>
    <t>72°C</t>
  </si>
  <si>
    <t>5 sec</t>
  </si>
  <si>
    <t>1 min</t>
  </si>
  <si>
    <t>65°C</t>
  </si>
  <si>
    <t>30 sec</t>
  </si>
  <si>
    <t>40°C</t>
  </si>
  <si>
    <t>Steps</t>
  </si>
  <si>
    <t>Cycles</t>
  </si>
  <si>
    <t>Times</t>
  </si>
  <si>
    <t>T°</t>
  </si>
  <si>
    <t>Non coding sequence human genomic DNA</t>
  </si>
  <si>
    <t>In silico specificity for B2M</t>
  </si>
  <si>
    <t>In silico specificity for TIMP-1</t>
  </si>
  <si>
    <t>In silico specificity for CLU</t>
  </si>
  <si>
    <r>
      <t xml:space="preserve">Exon 4  </t>
    </r>
    <r>
      <rPr>
        <b/>
        <sz val="11"/>
        <color theme="1"/>
        <rFont val="Calibri"/>
        <family val="2"/>
        <scheme val="minor"/>
      </rPr>
      <t>START</t>
    </r>
    <r>
      <rPr>
        <sz val="11"/>
        <color theme="1"/>
        <rFont val="Calibri"/>
        <family val="2"/>
        <scheme val="minor"/>
      </rPr>
      <t xml:space="preserve"> 11273</t>
    </r>
    <r>
      <rPr>
        <b/>
        <sz val="11"/>
        <color theme="1"/>
        <rFont val="Calibri"/>
        <family val="2"/>
        <scheme val="minor"/>
      </rPr>
      <t xml:space="preserve"> STOP </t>
    </r>
    <r>
      <rPr>
        <sz val="11"/>
        <color theme="1"/>
        <rFont val="Calibri"/>
        <family val="2"/>
        <scheme val="minor"/>
      </rPr>
      <t>11372</t>
    </r>
  </si>
  <si>
    <r>
      <t xml:space="preserve">Exon 4  </t>
    </r>
    <r>
      <rPr>
        <b/>
        <sz val="11"/>
        <color theme="1"/>
        <rFont val="Calibri"/>
        <family val="2"/>
        <scheme val="minor"/>
      </rPr>
      <t>START</t>
    </r>
    <r>
      <rPr>
        <sz val="11"/>
        <color theme="1"/>
        <rFont val="Calibri"/>
        <family val="2"/>
        <scheme val="minor"/>
      </rPr>
      <t xml:space="preserve"> 9409 </t>
    </r>
    <r>
      <rPr>
        <b/>
        <sz val="11"/>
        <color theme="1"/>
        <rFont val="Calibri"/>
        <family val="2"/>
        <scheme val="minor"/>
      </rPr>
      <t>STOP</t>
    </r>
    <r>
      <rPr>
        <sz val="11"/>
        <color theme="1"/>
        <rFont val="Calibri"/>
        <family val="2"/>
        <scheme val="minor"/>
      </rPr>
      <t xml:space="preserve"> 9475</t>
    </r>
  </si>
  <si>
    <r>
      <t xml:space="preserve">Exon 4 ) </t>
    </r>
    <r>
      <rPr>
        <b/>
        <sz val="11"/>
        <color theme="1"/>
        <rFont val="Calibri"/>
        <family val="2"/>
        <scheme val="minor"/>
      </rPr>
      <t>START</t>
    </r>
    <r>
      <rPr>
        <sz val="11"/>
        <color theme="1"/>
        <rFont val="Calibri"/>
        <family val="2"/>
        <scheme val="minor"/>
      </rPr>
      <t xml:space="preserve"> 13299 </t>
    </r>
    <r>
      <rPr>
        <b/>
        <sz val="11"/>
        <color theme="1"/>
        <rFont val="Calibri"/>
        <family val="2"/>
        <scheme val="minor"/>
      </rPr>
      <t>STOP</t>
    </r>
    <r>
      <rPr>
        <sz val="11"/>
        <color theme="1"/>
        <rFont val="Calibri"/>
        <family val="2"/>
        <scheme val="minor"/>
      </rPr>
      <t xml:space="preserve"> 13395</t>
    </r>
  </si>
  <si>
    <t>Beta-2-microglobulin</t>
  </si>
  <si>
    <t>384-well plate :</t>
  </si>
  <si>
    <t>In silico specificity for non conding sequence</t>
  </si>
  <si>
    <t xml:space="preserve">Reagents </t>
  </si>
  <si>
    <t>Sample (cDNA)</t>
  </si>
  <si>
    <t>SyberGreen</t>
  </si>
  <si>
    <t>Volume/well</t>
  </si>
  <si>
    <t>H2O</t>
  </si>
  <si>
    <t>1µL</t>
  </si>
  <si>
    <t>5µL</t>
  </si>
  <si>
    <t>2µL</t>
  </si>
  <si>
    <t>qPCR Protocol :</t>
  </si>
  <si>
    <t>See sheet B2M</t>
  </si>
  <si>
    <t>See sheet TIMP-1</t>
  </si>
  <si>
    <t>See sheet CLU</t>
  </si>
  <si>
    <t>See sheet non coding sequence</t>
  </si>
  <si>
    <t>Forward Primer</t>
  </si>
  <si>
    <t>Reverse Primer</t>
  </si>
  <si>
    <t>1.25µM</t>
  </si>
  <si>
    <t>Final Concentration</t>
  </si>
  <si>
    <t xml:space="preserve"> </t>
  </si>
  <si>
    <t>Standard curve</t>
  </si>
  <si>
    <t>GENE</t>
  </si>
  <si>
    <t>Cp</t>
  </si>
  <si>
    <t>quantitity of gDNA obtained (ng)</t>
  </si>
  <si>
    <t>Theoretical gDNA (ng)</t>
  </si>
  <si>
    <t>Mean Cp</t>
  </si>
  <si>
    <t>Mean of gDNA (ng)</t>
  </si>
  <si>
    <t>Mean of means Cp</t>
  </si>
  <si>
    <t>Standard deviation Cp</t>
  </si>
  <si>
    <t>Standard deviation of gDNA (ng)</t>
  </si>
  <si>
    <t>Median Cp</t>
  </si>
  <si>
    <t>recovery rate= (experimental replicates mean/theorical value) x 100</t>
  </si>
  <si>
    <t>Error Rate = ((experimental replicates mean - theorical value) / theorical value) x 100</t>
  </si>
  <si>
    <t>Point 1</t>
  </si>
  <si>
    <t>Point 2</t>
  </si>
  <si>
    <t>Point 3</t>
  </si>
  <si>
    <t>Point 4</t>
  </si>
  <si>
    <t>Point 5</t>
  </si>
  <si>
    <t>Point 6</t>
  </si>
  <si>
    <t>Point 7</t>
  </si>
  <si>
    <t>Point 8</t>
  </si>
  <si>
    <t>Point 9</t>
  </si>
  <si>
    <t>Point 10</t>
  </si>
  <si>
    <t>40 (Late Cp call)</t>
  </si>
  <si>
    <t>non-calculating value</t>
  </si>
  <si>
    <t>NCS</t>
  </si>
  <si>
    <t>40 (Late)</t>
  </si>
  <si>
    <r>
      <t xml:space="preserve"> </t>
    </r>
    <r>
      <rPr>
        <b/>
        <sz val="16"/>
        <color theme="1"/>
        <rFont val="Calibri (Corps)"/>
      </rPr>
      <t>Standard curve accuracy  of TIMP-1 repeated ten times.</t>
    </r>
  </si>
  <si>
    <r>
      <rPr>
        <b/>
        <sz val="16"/>
        <color theme="1"/>
        <rFont val="Calibri (Corps)"/>
      </rPr>
      <t xml:space="preserve"> Standard curve accuracy  of B2M repeated ten times.	</t>
    </r>
    <r>
      <rPr>
        <b/>
        <sz val="11"/>
        <color theme="1"/>
        <rFont val="Calibri"/>
        <family val="2"/>
        <scheme val="minor"/>
      </rPr>
      <t xml:space="preserve">			</t>
    </r>
  </si>
  <si>
    <r>
      <rPr>
        <b/>
        <sz val="16"/>
        <color theme="1"/>
        <rFont val="Calibri (Corps)"/>
      </rPr>
      <t xml:space="preserve"> Standard curve accuracy  of  CLU repeated ten times.	</t>
    </r>
    <r>
      <rPr>
        <b/>
        <sz val="11"/>
        <color theme="1"/>
        <rFont val="Calibri"/>
        <family val="2"/>
        <scheme val="minor"/>
      </rPr>
      <t xml:space="preserve">			</t>
    </r>
  </si>
  <si>
    <t xml:space="preserve"> Standard curve accuracy  of  the non coding sequence  repeated ten times.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</si>
</sst>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.0000"/>
    <numFmt numFmtId="168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rgb="FF000000"/>
      <name val="Calibri"/>
      <family val="2"/>
      <scheme val="minor"/>
    </font>
    <font>
      <b/>
      <sz val="16"/>
      <color theme="1"/>
      <name val="Calibri (Corps)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3" borderId="1" xfId="2" applyFont="1" applyBorder="1" applyAlignment="1">
      <alignment horizontal="center" vertical="center" wrapText="1"/>
    </xf>
    <xf numFmtId="0" fontId="1" fillId="4" borderId="1" xfId="3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/>
    </xf>
    <xf numFmtId="0" fontId="1" fillId="5" borderId="1" xfId="4" applyFont="1" applyBorder="1" applyAlignment="1">
      <alignment horizontal="center" vertical="center" wrapText="1"/>
    </xf>
    <xf numFmtId="0" fontId="1" fillId="2" borderId="1" xfId="1" applyFont="1" applyBorder="1" applyAlignment="1">
      <alignment horizontal="center"/>
    </xf>
    <xf numFmtId="0" fontId="1" fillId="5" borderId="1" xfId="4" applyFont="1" applyBorder="1" applyAlignment="1">
      <alignment horizontal="center"/>
    </xf>
    <xf numFmtId="0" fontId="0" fillId="0" borderId="2" xfId="0" applyBorder="1"/>
    <xf numFmtId="0" fontId="6" fillId="6" borderId="0" xfId="0" applyFont="1" applyFill="1" applyAlignment="1">
      <alignment horizontal="center" vertical="center" wrapText="1"/>
    </xf>
    <xf numFmtId="0" fontId="1" fillId="5" borderId="1" xfId="4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0" fillId="0" borderId="3" xfId="0" applyBorder="1"/>
    <xf numFmtId="0" fontId="1" fillId="0" borderId="0" xfId="0" applyFont="1"/>
    <xf numFmtId="0" fontId="0" fillId="0" borderId="4" xfId="0" applyBorder="1"/>
    <xf numFmtId="0" fontId="1" fillId="7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" fillId="8" borderId="6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9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167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2" fontId="1" fillId="0" borderId="7" xfId="0" applyNumberFormat="1" applyFont="1" applyBorder="1"/>
    <xf numFmtId="2" fontId="1" fillId="0" borderId="8" xfId="0" applyNumberFormat="1" applyFont="1" applyBorder="1"/>
    <xf numFmtId="0" fontId="1" fillId="0" borderId="7" xfId="0" applyFont="1" applyBorder="1"/>
    <xf numFmtId="0" fontId="1" fillId="0" borderId="8" xfId="0" applyFont="1" applyBorder="1"/>
    <xf numFmtId="167" fontId="0" fillId="0" borderId="1" xfId="0" applyNumberFormat="1" applyBorder="1"/>
    <xf numFmtId="0" fontId="0" fillId="0" borderId="2" xfId="0" applyBorder="1" applyAlignment="1">
      <alignment horizontal="center" vertical="center"/>
    </xf>
    <xf numFmtId="167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67" fontId="0" fillId="0" borderId="2" xfId="0" applyNumberFormat="1" applyBorder="1" applyAlignment="1">
      <alignment horizontal="center" vertical="center"/>
    </xf>
    <xf numFmtId="168" fontId="0" fillId="0" borderId="2" xfId="0" applyNumberForma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/>
    <xf numFmtId="168" fontId="0" fillId="0" borderId="1" xfId="0" applyNumberFormat="1" applyBorder="1"/>
    <xf numFmtId="0" fontId="0" fillId="0" borderId="2" xfId="0" applyBorder="1" applyAlignment="1">
      <alignment horizontal="center"/>
    </xf>
    <xf numFmtId="167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20" fontId="0" fillId="0" borderId="1" xfId="0" applyNumberFormat="1" applyBorder="1"/>
  </cellXfs>
  <cellStyles count="5">
    <cellStyle name="20 % - Accent1" xfId="2" builtinId="30"/>
    <cellStyle name="20 % - Accent5" xfId="4" builtinId="46"/>
    <cellStyle name="40 % - Accent1" xfId="3" builtinId="31"/>
    <cellStyle name="40 % - Accent5" xfId="1" builtinId="4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4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133350</xdr:rowOff>
    </xdr:from>
    <xdr:to>
      <xdr:col>14</xdr:col>
      <xdr:colOff>504825</xdr:colOff>
      <xdr:row>30</xdr:row>
      <xdr:rowOff>89025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8" t="10811" r="18655" b="15871"/>
        <a:stretch/>
      </xdr:blipFill>
      <xdr:spPr>
        <a:xfrm>
          <a:off x="0" y="895350"/>
          <a:ext cx="11172825" cy="4908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142875</xdr:rowOff>
    </xdr:from>
    <xdr:to>
      <xdr:col>14</xdr:col>
      <xdr:colOff>171450</xdr:colOff>
      <xdr:row>49</xdr:row>
      <xdr:rowOff>38100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2746" b="74019"/>
        <a:stretch/>
      </xdr:blipFill>
      <xdr:spPr>
        <a:xfrm>
          <a:off x="0" y="5857875"/>
          <a:ext cx="10839450" cy="35147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85726</xdr:rowOff>
    </xdr:from>
    <xdr:to>
      <xdr:col>14</xdr:col>
      <xdr:colOff>10254</xdr:colOff>
      <xdr:row>66</xdr:row>
      <xdr:rowOff>152400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2273" b="73737"/>
        <a:stretch/>
      </xdr:blipFill>
      <xdr:spPr>
        <a:xfrm>
          <a:off x="0" y="9420226"/>
          <a:ext cx="10678254" cy="3305174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67</xdr:row>
      <xdr:rowOff>19051</xdr:rowOff>
    </xdr:from>
    <xdr:to>
      <xdr:col>13</xdr:col>
      <xdr:colOff>683383</xdr:colOff>
      <xdr:row>84</xdr:row>
      <xdr:rowOff>47625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4167" b="74747"/>
        <a:stretch/>
      </xdr:blipFill>
      <xdr:spPr>
        <a:xfrm>
          <a:off x="47624" y="12782551"/>
          <a:ext cx="10541759" cy="326707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84</xdr:row>
      <xdr:rowOff>152400</xdr:rowOff>
    </xdr:from>
    <xdr:to>
      <xdr:col>13</xdr:col>
      <xdr:colOff>683956</xdr:colOff>
      <xdr:row>102</xdr:row>
      <xdr:rowOff>104775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4072" b="73906"/>
        <a:stretch/>
      </xdr:blipFill>
      <xdr:spPr>
        <a:xfrm>
          <a:off x="9525" y="16154400"/>
          <a:ext cx="10580431" cy="3381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4</xdr:row>
      <xdr:rowOff>180975</xdr:rowOff>
    </xdr:from>
    <xdr:to>
      <xdr:col>14</xdr:col>
      <xdr:colOff>390967</xdr:colOff>
      <xdr:row>34</xdr:row>
      <xdr:rowOff>142875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538" r="20833" b="6903"/>
        <a:stretch/>
      </xdr:blipFill>
      <xdr:spPr>
        <a:xfrm>
          <a:off x="47625" y="942975"/>
          <a:ext cx="11011342" cy="567690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36</xdr:row>
      <xdr:rowOff>9525</xdr:rowOff>
    </xdr:from>
    <xdr:to>
      <xdr:col>13</xdr:col>
      <xdr:colOff>685800</xdr:colOff>
      <xdr:row>53</xdr:row>
      <xdr:rowOff>19050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2652" b="73906"/>
        <a:stretch/>
      </xdr:blipFill>
      <xdr:spPr>
        <a:xfrm>
          <a:off x="114300" y="6867525"/>
          <a:ext cx="10477500" cy="324802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53</xdr:row>
      <xdr:rowOff>152401</xdr:rowOff>
    </xdr:from>
    <xdr:to>
      <xdr:col>13</xdr:col>
      <xdr:colOff>599799</xdr:colOff>
      <xdr:row>69</xdr:row>
      <xdr:rowOff>85725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5" r="53504" b="76431"/>
        <a:stretch/>
      </xdr:blipFill>
      <xdr:spPr>
        <a:xfrm>
          <a:off x="28575" y="10248901"/>
          <a:ext cx="10477224" cy="29813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70</xdr:row>
      <xdr:rowOff>57151</xdr:rowOff>
    </xdr:from>
    <xdr:to>
      <xdr:col>14</xdr:col>
      <xdr:colOff>38100</xdr:colOff>
      <xdr:row>87</xdr:row>
      <xdr:rowOff>44349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2652" b="74411"/>
        <a:stretch/>
      </xdr:blipFill>
      <xdr:spPr>
        <a:xfrm>
          <a:off x="95250" y="13392151"/>
          <a:ext cx="10610850" cy="3225698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87</xdr:row>
      <xdr:rowOff>180975</xdr:rowOff>
    </xdr:from>
    <xdr:to>
      <xdr:col>14</xdr:col>
      <xdr:colOff>64386</xdr:colOff>
      <xdr:row>104</xdr:row>
      <xdr:rowOff>142874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2746" b="74747"/>
        <a:stretch/>
      </xdr:blipFill>
      <xdr:spPr>
        <a:xfrm>
          <a:off x="85725" y="16754475"/>
          <a:ext cx="10646661" cy="32003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5</xdr:row>
      <xdr:rowOff>38100</xdr:rowOff>
    </xdr:from>
    <xdr:to>
      <xdr:col>15</xdr:col>
      <xdr:colOff>508095</xdr:colOff>
      <xdr:row>30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8277" b="38215"/>
        <a:stretch/>
      </xdr:blipFill>
      <xdr:spPr>
        <a:xfrm>
          <a:off x="828675" y="990600"/>
          <a:ext cx="11109420" cy="4724400"/>
        </a:xfrm>
        <a:prstGeom prst="rect">
          <a:avLst/>
        </a:prstGeom>
      </xdr:spPr>
    </xdr:pic>
    <xdr:clientData/>
  </xdr:twoCellAnchor>
  <xdr:twoCellAnchor editAs="oneCell">
    <xdr:from>
      <xdr:col>1</xdr:col>
      <xdr:colOff>38099</xdr:colOff>
      <xdr:row>30</xdr:row>
      <xdr:rowOff>114301</xdr:rowOff>
    </xdr:from>
    <xdr:to>
      <xdr:col>15</xdr:col>
      <xdr:colOff>617816</xdr:colOff>
      <xdr:row>48</xdr:row>
      <xdr:rowOff>9525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3220" b="75421"/>
        <a:stretch/>
      </xdr:blipFill>
      <xdr:spPr>
        <a:xfrm>
          <a:off x="800099" y="5829301"/>
          <a:ext cx="11247717" cy="3324224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48</xdr:row>
      <xdr:rowOff>85725</xdr:rowOff>
    </xdr:from>
    <xdr:to>
      <xdr:col>15</xdr:col>
      <xdr:colOff>598464</xdr:colOff>
      <xdr:row>67</xdr:row>
      <xdr:rowOff>47624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4356" b="74074"/>
        <a:stretch/>
      </xdr:blipFill>
      <xdr:spPr>
        <a:xfrm>
          <a:off x="819150" y="9229725"/>
          <a:ext cx="11209314" cy="3581399"/>
        </a:xfrm>
        <a:prstGeom prst="rect">
          <a:avLst/>
        </a:prstGeom>
      </xdr:spPr>
    </xdr:pic>
    <xdr:clientData/>
  </xdr:twoCellAnchor>
  <xdr:twoCellAnchor editAs="oneCell">
    <xdr:from>
      <xdr:col>1</xdr:col>
      <xdr:colOff>57149</xdr:colOff>
      <xdr:row>67</xdr:row>
      <xdr:rowOff>114300</xdr:rowOff>
    </xdr:from>
    <xdr:to>
      <xdr:col>15</xdr:col>
      <xdr:colOff>390524</xdr:colOff>
      <xdr:row>85</xdr:row>
      <xdr:rowOff>15794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515" b="72865"/>
        <a:stretch/>
      </xdr:blipFill>
      <xdr:spPr>
        <a:xfrm>
          <a:off x="819149" y="12877800"/>
          <a:ext cx="11001375" cy="33304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50799</xdr:colOff>
      <xdr:row>4</xdr:row>
      <xdr:rowOff>187324</xdr:rowOff>
    </xdr:from>
    <xdr:to>
      <xdr:col>18</xdr:col>
      <xdr:colOff>187176</xdr:colOff>
      <xdr:row>41</xdr:row>
      <xdr:rowOff>50799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9413" b="28788"/>
        <a:stretch/>
      </xdr:blipFill>
      <xdr:spPr>
        <a:xfrm>
          <a:off x="50799" y="949324"/>
          <a:ext cx="14995377" cy="6911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6</xdr:col>
      <xdr:colOff>608965</xdr:colOff>
      <xdr:row>10</xdr:row>
      <xdr:rowOff>101600</xdr:rowOff>
    </xdr:to>
    <xdr:pic>
      <xdr:nvPicPr>
        <xdr:cNvPr id="2" name="table">
          <a:extLst>
            <a:ext uri="{FF2B5EF4-FFF2-40B4-BE49-F238E27FC236}">
              <a16:creationId xmlns:a16="http://schemas.microsoft.com/office/drawing/2014/main" id="{B4E26AC8-CB1B-4A10-6673-C9D3EF703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381000"/>
          <a:ext cx="4736465" cy="16256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4</xdr:col>
      <xdr:colOff>213360</xdr:colOff>
      <xdr:row>24</xdr:row>
      <xdr:rowOff>114300</xdr:rowOff>
    </xdr:to>
    <xdr:grpSp>
      <xdr:nvGrpSpPr>
        <xdr:cNvPr id="3" name="Groupe 2">
          <a:extLst>
            <a:ext uri="{FF2B5EF4-FFF2-40B4-BE49-F238E27FC236}">
              <a16:creationId xmlns:a16="http://schemas.microsoft.com/office/drawing/2014/main" id="{CB1C5654-EFA2-E93B-CFEA-68A15FDE1EC8}"/>
            </a:ext>
          </a:extLst>
        </xdr:cNvPr>
        <xdr:cNvGrpSpPr/>
      </xdr:nvGrpSpPr>
      <xdr:grpSpPr>
        <a:xfrm>
          <a:off x="825500" y="2476500"/>
          <a:ext cx="2689860" cy="2209800"/>
          <a:chOff x="0" y="1793987"/>
          <a:chExt cx="2690037" cy="2210022"/>
        </a:xfrm>
      </xdr:grpSpPr>
      <xdr:grpSp>
        <xdr:nvGrpSpPr>
          <xdr:cNvPr id="19" name="Groupe 18">
            <a:extLst>
              <a:ext uri="{FF2B5EF4-FFF2-40B4-BE49-F238E27FC236}">
                <a16:creationId xmlns:a16="http://schemas.microsoft.com/office/drawing/2014/main" id="{133D529E-D60A-5991-2D46-A87A4E8706AC}"/>
              </a:ext>
            </a:extLst>
          </xdr:cNvPr>
          <xdr:cNvGrpSpPr/>
        </xdr:nvGrpSpPr>
        <xdr:grpSpPr>
          <a:xfrm>
            <a:off x="0" y="1793987"/>
            <a:ext cx="2690037" cy="2210022"/>
            <a:chOff x="0" y="1793987"/>
            <a:chExt cx="2690037" cy="2210022"/>
          </a:xfrm>
        </xdr:grpSpPr>
        <xdr:pic>
          <xdr:nvPicPr>
            <xdr:cNvPr id="21" name="Image 20">
              <a:extLst>
                <a:ext uri="{FF2B5EF4-FFF2-40B4-BE49-F238E27FC236}">
                  <a16:creationId xmlns:a16="http://schemas.microsoft.com/office/drawing/2014/main" id="{69E3936C-CBD3-3448-A411-50ABD77D1499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/>
            <a:srcRect t="3698" r="3101" b="4800"/>
            <a:stretch/>
          </xdr:blipFill>
          <xdr:spPr>
            <a:xfrm>
              <a:off x="0" y="1793987"/>
              <a:ext cx="2690037" cy="2210022"/>
            </a:xfrm>
            <a:prstGeom prst="rect">
              <a:avLst/>
            </a:prstGeom>
          </xdr:spPr>
        </xdr:pic>
        <xdr:sp macro="" textlink="">
          <xdr:nvSpPr>
            <xdr:cNvPr id="22" name="ZoneTexte 8">
              <a:extLst>
                <a:ext uri="{FF2B5EF4-FFF2-40B4-BE49-F238E27FC236}">
                  <a16:creationId xmlns:a16="http://schemas.microsoft.com/office/drawing/2014/main" id="{84A34605-F0DB-0E49-AA2A-F232A656F390}"/>
                </a:ext>
              </a:extLst>
            </xdr:cNvPr>
            <xdr:cNvSpPr txBox="1"/>
          </xdr:nvSpPr>
          <xdr:spPr>
            <a:xfrm>
              <a:off x="860508" y="1961719"/>
              <a:ext cx="619125" cy="37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r>
                <a:rPr lang="fr-FR" sz="1800" kern="1200">
                  <a:solidFill>
                    <a:srgbClr val="000000"/>
                  </a:solidFill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B2M</a:t>
              </a:r>
              <a:endParaRPr lang="fr-FR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</xdr:grpSp>
      <xdr:cxnSp macro="">
        <xdr:nvCxnSpPr>
          <xdr:cNvPr id="20" name="Connecteur droit 19">
            <a:extLst>
              <a:ext uri="{FF2B5EF4-FFF2-40B4-BE49-F238E27FC236}">
                <a16:creationId xmlns:a16="http://schemas.microsoft.com/office/drawing/2014/main" id="{7E28A63D-12F8-1F42-B8C2-BFA48176DE92}"/>
              </a:ext>
            </a:extLst>
          </xdr:cNvPr>
          <xdr:cNvCxnSpPr/>
        </xdr:nvCxnSpPr>
        <xdr:spPr>
          <a:xfrm>
            <a:off x="1673027" y="1952784"/>
            <a:ext cx="0" cy="1873249"/>
          </a:xfrm>
          <a:prstGeom prst="line">
            <a:avLst/>
          </a:prstGeom>
          <a:ln>
            <a:solidFill>
              <a:schemeClr val="tx1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626110</xdr:colOff>
      <xdr:row>13</xdr:row>
      <xdr:rowOff>25400</xdr:rowOff>
    </xdr:from>
    <xdr:to>
      <xdr:col>8</xdr:col>
      <xdr:colOff>204470</xdr:colOff>
      <xdr:row>24</xdr:row>
      <xdr:rowOff>139700</xdr:rowOff>
    </xdr:to>
    <xdr:grpSp>
      <xdr:nvGrpSpPr>
        <xdr:cNvPr id="4" name="Groupe 3">
          <a:extLst>
            <a:ext uri="{FF2B5EF4-FFF2-40B4-BE49-F238E27FC236}">
              <a16:creationId xmlns:a16="http://schemas.microsoft.com/office/drawing/2014/main" id="{8F6257F1-D378-82F6-3129-C6728B49D7F8}"/>
            </a:ext>
          </a:extLst>
        </xdr:cNvPr>
        <xdr:cNvGrpSpPr/>
      </xdr:nvGrpSpPr>
      <xdr:grpSpPr>
        <a:xfrm>
          <a:off x="3928110" y="2501900"/>
          <a:ext cx="2880360" cy="2209800"/>
          <a:chOff x="3103175" y="1819774"/>
          <a:chExt cx="2880427" cy="2210022"/>
        </a:xfrm>
      </xdr:grpSpPr>
      <xdr:grpSp>
        <xdr:nvGrpSpPr>
          <xdr:cNvPr id="15" name="Groupe 14">
            <a:extLst>
              <a:ext uri="{FF2B5EF4-FFF2-40B4-BE49-F238E27FC236}">
                <a16:creationId xmlns:a16="http://schemas.microsoft.com/office/drawing/2014/main" id="{492998BE-7669-60E1-8A06-17669A9FBA81}"/>
              </a:ext>
            </a:extLst>
          </xdr:cNvPr>
          <xdr:cNvGrpSpPr/>
        </xdr:nvGrpSpPr>
        <xdr:grpSpPr>
          <a:xfrm>
            <a:off x="3103175" y="1819774"/>
            <a:ext cx="2880427" cy="2210022"/>
            <a:chOff x="3103175" y="1819774"/>
            <a:chExt cx="2880427" cy="2210022"/>
          </a:xfrm>
        </xdr:grpSpPr>
        <xdr:pic>
          <xdr:nvPicPr>
            <xdr:cNvPr id="17" name="Image 16">
              <a:extLst>
                <a:ext uri="{FF2B5EF4-FFF2-40B4-BE49-F238E27FC236}">
                  <a16:creationId xmlns:a16="http://schemas.microsoft.com/office/drawing/2014/main" id="{2D1A5347-A6B6-B446-B825-35D5E090CE49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/>
            <a:srcRect t="6468" r="3411" b="1393"/>
            <a:stretch/>
          </xdr:blipFill>
          <xdr:spPr>
            <a:xfrm>
              <a:off x="3103175" y="1819774"/>
              <a:ext cx="2880427" cy="2210022"/>
            </a:xfrm>
            <a:prstGeom prst="rect">
              <a:avLst/>
            </a:prstGeom>
          </xdr:spPr>
        </xdr:pic>
        <xdr:sp macro="" textlink="">
          <xdr:nvSpPr>
            <xdr:cNvPr id="18" name="ZoneTexte 11">
              <a:extLst>
                <a:ext uri="{FF2B5EF4-FFF2-40B4-BE49-F238E27FC236}">
                  <a16:creationId xmlns:a16="http://schemas.microsoft.com/office/drawing/2014/main" id="{DCDEADDF-6FE7-5143-8319-577AE376EF9C}"/>
                </a:ext>
              </a:extLst>
            </xdr:cNvPr>
            <xdr:cNvSpPr txBox="1"/>
          </xdr:nvSpPr>
          <xdr:spPr>
            <a:xfrm>
              <a:off x="3782181" y="2111147"/>
              <a:ext cx="844550" cy="37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r>
                <a:rPr lang="fr-FR" sz="1800" kern="1200">
                  <a:solidFill>
                    <a:srgbClr val="000000"/>
                  </a:solidFill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TIMP-1</a:t>
              </a:r>
              <a:endParaRPr lang="fr-FR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</xdr:grpSp>
      <xdr:cxnSp macro="">
        <xdr:nvCxnSpPr>
          <xdr:cNvPr id="16" name="Connecteur droit 15">
            <a:extLst>
              <a:ext uri="{FF2B5EF4-FFF2-40B4-BE49-F238E27FC236}">
                <a16:creationId xmlns:a16="http://schemas.microsoft.com/office/drawing/2014/main" id="{4D95348B-87BB-BD4D-9919-2D9D8F93091A}"/>
              </a:ext>
            </a:extLst>
          </xdr:cNvPr>
          <xdr:cNvCxnSpPr/>
        </xdr:nvCxnSpPr>
        <xdr:spPr>
          <a:xfrm>
            <a:off x="4852013" y="1988160"/>
            <a:ext cx="0" cy="1873249"/>
          </a:xfrm>
          <a:prstGeom prst="line">
            <a:avLst/>
          </a:prstGeom>
          <a:ln>
            <a:solidFill>
              <a:schemeClr val="tx1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0</xdr:colOff>
      <xdr:row>25</xdr:row>
      <xdr:rowOff>66040</xdr:rowOff>
    </xdr:from>
    <xdr:to>
      <xdr:col>4</xdr:col>
      <xdr:colOff>213360</xdr:colOff>
      <xdr:row>36</xdr:row>
      <xdr:rowOff>180340</xdr:rowOff>
    </xdr:to>
    <xdr:grpSp>
      <xdr:nvGrpSpPr>
        <xdr:cNvPr id="5" name="Groupe 4">
          <a:extLst>
            <a:ext uri="{FF2B5EF4-FFF2-40B4-BE49-F238E27FC236}">
              <a16:creationId xmlns:a16="http://schemas.microsoft.com/office/drawing/2014/main" id="{90ADDCB0-3588-E52F-ED12-BDF8922870B4}"/>
            </a:ext>
          </a:extLst>
        </xdr:cNvPr>
        <xdr:cNvGrpSpPr/>
      </xdr:nvGrpSpPr>
      <xdr:grpSpPr>
        <a:xfrm>
          <a:off x="825500" y="4828540"/>
          <a:ext cx="2689860" cy="2209800"/>
          <a:chOff x="0" y="4146001"/>
          <a:chExt cx="2690037" cy="2210022"/>
        </a:xfrm>
      </xdr:grpSpPr>
      <xdr:grpSp>
        <xdr:nvGrpSpPr>
          <xdr:cNvPr id="11" name="Groupe 10">
            <a:extLst>
              <a:ext uri="{FF2B5EF4-FFF2-40B4-BE49-F238E27FC236}">
                <a16:creationId xmlns:a16="http://schemas.microsoft.com/office/drawing/2014/main" id="{D2065E52-ABB2-BF3D-30F4-B480B49537D5}"/>
              </a:ext>
            </a:extLst>
          </xdr:cNvPr>
          <xdr:cNvGrpSpPr/>
        </xdr:nvGrpSpPr>
        <xdr:grpSpPr>
          <a:xfrm>
            <a:off x="0" y="4146001"/>
            <a:ext cx="2690037" cy="2210022"/>
            <a:chOff x="0" y="4146001"/>
            <a:chExt cx="2690037" cy="2210022"/>
          </a:xfrm>
        </xdr:grpSpPr>
        <xdr:pic>
          <xdr:nvPicPr>
            <xdr:cNvPr id="13" name="Image 12">
              <a:extLst>
                <a:ext uri="{FF2B5EF4-FFF2-40B4-BE49-F238E27FC236}">
                  <a16:creationId xmlns:a16="http://schemas.microsoft.com/office/drawing/2014/main" id="{B73B8BA4-9EA5-8640-8A22-01A929D94A99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4"/>
            <a:srcRect t="4649" r="2170" b="4649"/>
            <a:stretch/>
          </xdr:blipFill>
          <xdr:spPr>
            <a:xfrm>
              <a:off x="0" y="4146001"/>
              <a:ext cx="2690037" cy="2210022"/>
            </a:xfrm>
            <a:prstGeom prst="rect">
              <a:avLst/>
            </a:prstGeom>
          </xdr:spPr>
        </xdr:pic>
        <xdr:sp macro="" textlink="">
          <xdr:nvSpPr>
            <xdr:cNvPr id="14" name="ZoneTexte 14">
              <a:extLst>
                <a:ext uri="{FF2B5EF4-FFF2-40B4-BE49-F238E27FC236}">
                  <a16:creationId xmlns:a16="http://schemas.microsoft.com/office/drawing/2014/main" id="{A517C831-77C3-704B-9EE3-3C3AADC29784}"/>
                </a:ext>
              </a:extLst>
            </xdr:cNvPr>
            <xdr:cNvSpPr txBox="1"/>
          </xdr:nvSpPr>
          <xdr:spPr>
            <a:xfrm>
              <a:off x="860508" y="4622021"/>
              <a:ext cx="542925" cy="37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r>
                <a:rPr lang="fr-FR" sz="1800" kern="1200">
                  <a:solidFill>
                    <a:srgbClr val="000000"/>
                  </a:solidFill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CLU</a:t>
              </a:r>
              <a:endParaRPr lang="fr-FR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</xdr:grpSp>
      <xdr:cxnSp macro="">
        <xdr:nvCxnSpPr>
          <xdr:cNvPr id="12" name="Connecteur droit 11">
            <a:extLst>
              <a:ext uri="{FF2B5EF4-FFF2-40B4-BE49-F238E27FC236}">
                <a16:creationId xmlns:a16="http://schemas.microsoft.com/office/drawing/2014/main" id="{029912B8-BA69-A44D-AFD9-A6CC8EDDEE4F}"/>
              </a:ext>
            </a:extLst>
          </xdr:cNvPr>
          <xdr:cNvCxnSpPr/>
        </xdr:nvCxnSpPr>
        <xdr:spPr>
          <a:xfrm>
            <a:off x="1739918" y="4321882"/>
            <a:ext cx="0" cy="1873249"/>
          </a:xfrm>
          <a:prstGeom prst="line">
            <a:avLst/>
          </a:prstGeom>
          <a:ln>
            <a:solidFill>
              <a:schemeClr val="tx1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626110</xdr:colOff>
      <xdr:row>25</xdr:row>
      <xdr:rowOff>106680</xdr:rowOff>
    </xdr:from>
    <xdr:to>
      <xdr:col>8</xdr:col>
      <xdr:colOff>204470</xdr:colOff>
      <xdr:row>37</xdr:row>
      <xdr:rowOff>30480</xdr:rowOff>
    </xdr:to>
    <xdr:grpSp>
      <xdr:nvGrpSpPr>
        <xdr:cNvPr id="6" name="Groupe 5">
          <a:extLst>
            <a:ext uri="{FF2B5EF4-FFF2-40B4-BE49-F238E27FC236}">
              <a16:creationId xmlns:a16="http://schemas.microsoft.com/office/drawing/2014/main" id="{EBDB1631-E34F-9090-F33E-AD4CE81DAFCD}"/>
            </a:ext>
          </a:extLst>
        </xdr:cNvPr>
        <xdr:cNvGrpSpPr/>
      </xdr:nvGrpSpPr>
      <xdr:grpSpPr>
        <a:xfrm>
          <a:off x="3928110" y="4869180"/>
          <a:ext cx="2880360" cy="2209800"/>
          <a:chOff x="3103175" y="4186660"/>
          <a:chExt cx="2880427" cy="2210022"/>
        </a:xfrm>
      </xdr:grpSpPr>
      <xdr:grpSp>
        <xdr:nvGrpSpPr>
          <xdr:cNvPr id="7" name="Groupe 6">
            <a:extLst>
              <a:ext uri="{FF2B5EF4-FFF2-40B4-BE49-F238E27FC236}">
                <a16:creationId xmlns:a16="http://schemas.microsoft.com/office/drawing/2014/main" id="{A1AC1CD7-3D40-F32D-BD9F-B454031DAFE4}"/>
              </a:ext>
            </a:extLst>
          </xdr:cNvPr>
          <xdr:cNvGrpSpPr/>
        </xdr:nvGrpSpPr>
        <xdr:grpSpPr>
          <a:xfrm>
            <a:off x="3103175" y="4186660"/>
            <a:ext cx="2880427" cy="2210022"/>
            <a:chOff x="3103175" y="4186660"/>
            <a:chExt cx="2880427" cy="2210022"/>
          </a:xfrm>
        </xdr:grpSpPr>
        <xdr:pic>
          <xdr:nvPicPr>
            <xdr:cNvPr id="9" name="Image 8">
              <a:extLst>
                <a:ext uri="{FF2B5EF4-FFF2-40B4-BE49-F238E27FC236}">
                  <a16:creationId xmlns:a16="http://schemas.microsoft.com/office/drawing/2014/main" id="{A392661E-CF73-CB40-8145-0192491890D8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/>
            <a:srcRect t="5812" r="2325" b="3946"/>
            <a:stretch/>
          </xdr:blipFill>
          <xdr:spPr>
            <a:xfrm>
              <a:off x="3103175" y="4186660"/>
              <a:ext cx="2880427" cy="2210022"/>
            </a:xfrm>
            <a:prstGeom prst="rect">
              <a:avLst/>
            </a:prstGeom>
          </xdr:spPr>
        </xdr:pic>
        <xdr:sp macro="" textlink="">
          <xdr:nvSpPr>
            <xdr:cNvPr id="10" name="ZoneTexte 16">
              <a:extLst>
                <a:ext uri="{FF2B5EF4-FFF2-40B4-BE49-F238E27FC236}">
                  <a16:creationId xmlns:a16="http://schemas.microsoft.com/office/drawing/2014/main" id="{F97BE652-25AE-5F43-B369-005EFDD1D3E5}"/>
                </a:ext>
              </a:extLst>
            </xdr:cNvPr>
            <xdr:cNvSpPr txBox="1"/>
          </xdr:nvSpPr>
          <xdr:spPr>
            <a:xfrm>
              <a:off x="3713536" y="4754533"/>
              <a:ext cx="711200" cy="37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/>
            <a:p>
              <a:r>
                <a:rPr lang="fr-FR" sz="1800" kern="1200">
                  <a:solidFill>
                    <a:srgbClr val="000000"/>
                  </a:solidFill>
                  <a:effectLst/>
                  <a:latin typeface="Calibri" panose="020F0502020204030204" pitchFamily="34" charset="0"/>
                  <a:ea typeface="Calibri" panose="020F0502020204030204" pitchFamily="34" charset="0"/>
                  <a:cs typeface="Times New Roman" panose="02020603050405020304" pitchFamily="18" charset="0"/>
                </a:rPr>
                <a:t>gDNA</a:t>
              </a:r>
              <a:endParaRPr lang="fr-FR" sz="1200">
                <a:effectLst/>
                <a:latin typeface="Calibri" panose="020F0502020204030204" pitchFamily="34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</xdr:grpSp>
      <xdr:cxnSp macro="">
        <xdr:nvCxnSpPr>
          <xdr:cNvPr id="8" name="Connecteur droit 7">
            <a:extLst>
              <a:ext uri="{FF2B5EF4-FFF2-40B4-BE49-F238E27FC236}">
                <a16:creationId xmlns:a16="http://schemas.microsoft.com/office/drawing/2014/main" id="{651D2DF2-5198-184E-92CB-D3653FDA778C}"/>
              </a:ext>
            </a:extLst>
          </xdr:cNvPr>
          <xdr:cNvCxnSpPr/>
        </xdr:nvCxnSpPr>
        <xdr:spPr>
          <a:xfrm>
            <a:off x="4659050" y="4355046"/>
            <a:ext cx="0" cy="1873249"/>
          </a:xfrm>
          <a:prstGeom prst="line">
            <a:avLst/>
          </a:prstGeom>
          <a:ln>
            <a:solidFill>
              <a:schemeClr val="tx1"/>
            </a:solidFill>
            <a:prstDash val="sys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workbookViewId="0">
      <selection activeCell="E29" sqref="E29"/>
    </sheetView>
  </sheetViews>
  <sheetFormatPr baseColWidth="10" defaultColWidth="11.5" defaultRowHeight="15" x14ac:dyDescent="0.2"/>
  <cols>
    <col min="1" max="1" width="25.1640625" style="1" customWidth="1"/>
    <col min="2" max="2" width="22.6640625" style="1" bestFit="1" customWidth="1"/>
    <col min="3" max="3" width="26.5" style="1" bestFit="1" customWidth="1"/>
    <col min="4" max="4" width="15.5" style="1" bestFit="1" customWidth="1"/>
    <col min="5" max="5" width="17.6640625" style="1" bestFit="1" customWidth="1"/>
    <col min="6" max="6" width="22.1640625" style="1" bestFit="1" customWidth="1"/>
    <col min="7" max="7" width="41.5" style="1" customWidth="1"/>
    <col min="8" max="8" width="43.6640625" style="1" bestFit="1" customWidth="1"/>
    <col min="9" max="16384" width="11.5" style="1"/>
  </cols>
  <sheetData>
    <row r="1" spans="1:8" ht="16" x14ac:dyDescent="0.2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22</v>
      </c>
      <c r="G1" s="12" t="s">
        <v>5</v>
      </c>
      <c r="H1" s="12" t="s">
        <v>6</v>
      </c>
    </row>
    <row r="2" spans="1:8" ht="32" x14ac:dyDescent="0.2">
      <c r="A2" s="11" t="s">
        <v>53</v>
      </c>
      <c r="B2" s="2" t="s">
        <v>9</v>
      </c>
      <c r="C2" s="5" t="s">
        <v>17</v>
      </c>
      <c r="D2" s="3" t="s">
        <v>19</v>
      </c>
      <c r="E2" s="3" t="s">
        <v>65</v>
      </c>
      <c r="F2" s="3" t="s">
        <v>50</v>
      </c>
      <c r="G2" s="4" t="s">
        <v>12</v>
      </c>
      <c r="H2" s="10"/>
    </row>
    <row r="3" spans="1:8" ht="32" x14ac:dyDescent="0.2">
      <c r="A3" s="11" t="s">
        <v>7</v>
      </c>
      <c r="B3" s="2" t="s">
        <v>8</v>
      </c>
      <c r="C3" s="5" t="s">
        <v>16</v>
      </c>
      <c r="D3" s="3" t="s">
        <v>18</v>
      </c>
      <c r="E3" s="3" t="s">
        <v>66</v>
      </c>
      <c r="F3" s="3" t="s">
        <v>51</v>
      </c>
      <c r="G3" s="4" t="s">
        <v>13</v>
      </c>
      <c r="H3" s="10"/>
    </row>
    <row r="4" spans="1:8" ht="32" x14ac:dyDescent="0.2">
      <c r="A4" s="11" t="s">
        <v>11</v>
      </c>
      <c r="B4" s="2" t="s">
        <v>10</v>
      </c>
      <c r="C4" s="5" t="s">
        <v>21</v>
      </c>
      <c r="D4" s="3" t="s">
        <v>20</v>
      </c>
      <c r="E4" s="3" t="s">
        <v>67</v>
      </c>
      <c r="F4" s="3" t="s">
        <v>52</v>
      </c>
      <c r="G4" s="4" t="s">
        <v>14</v>
      </c>
      <c r="H4" s="10"/>
    </row>
    <row r="5" spans="1:8" ht="32" x14ac:dyDescent="0.2">
      <c r="A5" s="11" t="s">
        <v>46</v>
      </c>
      <c r="B5" s="10"/>
      <c r="C5" s="9" t="s">
        <v>24</v>
      </c>
      <c r="D5" s="3" t="s">
        <v>23</v>
      </c>
      <c r="E5" s="6" t="s">
        <v>68</v>
      </c>
      <c r="F5" s="10"/>
      <c r="G5" s="4" t="s">
        <v>15</v>
      </c>
      <c r="H5" s="10"/>
    </row>
    <row r="7" spans="1:8" x14ac:dyDescent="0.2">
      <c r="F7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FDC4-160D-DE4A-99ED-0755BAC4B2A3}">
  <dimension ref="A1:AI312"/>
  <sheetViews>
    <sheetView workbookViewId="0">
      <selection activeCell="P36" sqref="P36"/>
    </sheetView>
  </sheetViews>
  <sheetFormatPr baseColWidth="10" defaultColWidth="11.5" defaultRowHeight="15" x14ac:dyDescent="0.2"/>
  <cols>
    <col min="1" max="1" width="11.5" style="23"/>
    <col min="2" max="2" width="11.5" style="24"/>
    <col min="3" max="3" width="15.33203125" style="9" customWidth="1"/>
    <col min="4" max="4" width="16.6640625" style="15" customWidth="1"/>
    <col min="5" max="5" width="19" style="23" customWidth="1"/>
    <col min="6" max="6" width="11.5" style="23"/>
    <col min="7" max="10" width="22.33203125" style="23" customWidth="1"/>
    <col min="11" max="11" width="16.5" style="23" customWidth="1"/>
    <col min="12" max="12" width="17.33203125" style="23" customWidth="1"/>
    <col min="13" max="13" width="11.5" style="25"/>
    <col min="14" max="14" width="21.1640625" style="26" customWidth="1"/>
    <col min="15" max="15" width="22.1640625" style="26" customWidth="1"/>
    <col min="26" max="16384" width="11.5" style="23"/>
  </cols>
  <sheetData>
    <row r="1" spans="1:35" ht="21" x14ac:dyDescent="0.25">
      <c r="A1" s="24" t="s">
        <v>103</v>
      </c>
    </row>
    <row r="2" spans="1:35" ht="16.5" customHeight="1" thickBot="1" x14ac:dyDescent="0.25">
      <c r="A2" s="58"/>
    </row>
    <row r="3" spans="1:35" s="34" customFormat="1" ht="64" x14ac:dyDescent="0.2">
      <c r="A3" s="28" t="s">
        <v>74</v>
      </c>
      <c r="B3" s="28" t="s">
        <v>75</v>
      </c>
      <c r="C3" s="28" t="s">
        <v>76</v>
      </c>
      <c r="D3" s="28" t="s">
        <v>77</v>
      </c>
      <c r="E3" s="28" t="s">
        <v>78</v>
      </c>
      <c r="F3" s="28" t="s">
        <v>79</v>
      </c>
      <c r="G3" s="28" t="s">
        <v>80</v>
      </c>
      <c r="H3" s="28" t="s">
        <v>81</v>
      </c>
      <c r="I3" s="28" t="s">
        <v>80</v>
      </c>
      <c r="J3" s="28" t="s">
        <v>82</v>
      </c>
      <c r="K3" s="28" t="s">
        <v>83</v>
      </c>
      <c r="L3" s="28" t="s">
        <v>84</v>
      </c>
      <c r="M3" s="29"/>
      <c r="N3" s="30" t="s">
        <v>85</v>
      </c>
      <c r="O3" s="31" t="s">
        <v>86</v>
      </c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3"/>
    </row>
    <row r="4" spans="1:35" x14ac:dyDescent="0.2">
      <c r="A4" s="35" t="s">
        <v>87</v>
      </c>
      <c r="B4" s="36" t="s">
        <v>10</v>
      </c>
      <c r="C4" s="9">
        <v>22.23</v>
      </c>
      <c r="D4" s="37">
        <v>4.4736842105263159</v>
      </c>
      <c r="E4" s="38">
        <v>5</v>
      </c>
      <c r="F4" s="39">
        <v>22.053333333333331</v>
      </c>
      <c r="G4" s="40">
        <v>5.0438596491228074</v>
      </c>
      <c r="H4" s="39">
        <v>22.397666666666666</v>
      </c>
      <c r="I4" s="38">
        <v>4.9232456140350873</v>
      </c>
      <c r="J4" s="41">
        <v>0.23245071162148265</v>
      </c>
      <c r="K4" s="40">
        <v>0.77098227330030322</v>
      </c>
      <c r="L4" s="38">
        <v>22.14</v>
      </c>
      <c r="N4" s="42">
        <f>I4/5*100</f>
        <v>98.464912280701739</v>
      </c>
      <c r="O4" s="43">
        <f>(I4-5)/5*100</f>
        <v>-1.5350877192982537</v>
      </c>
    </row>
    <row r="5" spans="1:35" x14ac:dyDescent="0.2">
      <c r="A5" s="35"/>
      <c r="B5" s="36"/>
      <c r="C5" s="9">
        <v>22.14</v>
      </c>
      <c r="D5" s="37">
        <v>4.7368421052631575</v>
      </c>
      <c r="E5" s="38"/>
      <c r="F5" s="39"/>
      <c r="G5" s="40"/>
      <c r="H5" s="38"/>
      <c r="I5" s="38"/>
      <c r="J5" s="41"/>
      <c r="K5" s="40"/>
      <c r="L5" s="38"/>
      <c r="N5" s="44"/>
      <c r="O5" s="45"/>
    </row>
    <row r="6" spans="1:35" x14ac:dyDescent="0.2">
      <c r="A6" s="35"/>
      <c r="B6" s="36"/>
      <c r="C6" s="9">
        <v>21.79</v>
      </c>
      <c r="D6" s="37">
        <v>5.9210526315789478</v>
      </c>
      <c r="E6" s="38"/>
      <c r="F6" s="39"/>
      <c r="G6" s="40"/>
      <c r="H6" s="38"/>
      <c r="I6" s="38"/>
      <c r="J6" s="41"/>
      <c r="K6" s="40"/>
      <c r="L6" s="38"/>
      <c r="N6" s="44"/>
      <c r="O6" s="45"/>
    </row>
    <row r="7" spans="1:35" x14ac:dyDescent="0.2">
      <c r="A7" s="35"/>
      <c r="B7" s="36" t="s">
        <v>10</v>
      </c>
      <c r="C7" s="15">
        <v>22.35</v>
      </c>
      <c r="D7" s="37">
        <v>4.8684210526315788</v>
      </c>
      <c r="E7" s="38">
        <v>5</v>
      </c>
      <c r="F7" s="39">
        <v>22.333333333333332</v>
      </c>
      <c r="G7" s="40">
        <v>4.9342105263157903</v>
      </c>
      <c r="H7" s="38"/>
      <c r="I7" s="38"/>
      <c r="J7" s="41">
        <v>2.081665999466259E-2</v>
      </c>
      <c r="K7" s="40">
        <v>8.703129312712482E-2</v>
      </c>
      <c r="L7" s="38">
        <v>22.34</v>
      </c>
      <c r="N7" s="44"/>
      <c r="O7" s="45"/>
    </row>
    <row r="8" spans="1:35" x14ac:dyDescent="0.2">
      <c r="A8" s="35"/>
      <c r="B8" s="36"/>
      <c r="C8" s="15">
        <v>22.34</v>
      </c>
      <c r="D8" s="37">
        <v>4.9013157894736841</v>
      </c>
      <c r="E8" s="38"/>
      <c r="F8" s="39"/>
      <c r="G8" s="40"/>
      <c r="H8" s="38"/>
      <c r="I8" s="38"/>
      <c r="J8" s="41"/>
      <c r="K8" s="40"/>
      <c r="L8" s="38"/>
      <c r="N8" s="44"/>
      <c r="O8" s="45"/>
    </row>
    <row r="9" spans="1:35" x14ac:dyDescent="0.2">
      <c r="A9" s="35"/>
      <c r="B9" s="36"/>
      <c r="C9" s="15">
        <v>22.31</v>
      </c>
      <c r="D9" s="37">
        <v>5.0328947368421053</v>
      </c>
      <c r="E9" s="38"/>
      <c r="F9" s="39"/>
      <c r="G9" s="40"/>
      <c r="H9" s="38"/>
      <c r="I9" s="38"/>
      <c r="J9" s="41"/>
      <c r="K9" s="40"/>
      <c r="L9" s="38"/>
      <c r="N9" s="44"/>
      <c r="O9" s="45"/>
    </row>
    <row r="10" spans="1:35" x14ac:dyDescent="0.2">
      <c r="A10" s="35"/>
      <c r="B10" s="36" t="s">
        <v>10</v>
      </c>
      <c r="C10" s="15">
        <v>22.19</v>
      </c>
      <c r="D10" s="37">
        <v>5.1973684210526319</v>
      </c>
      <c r="E10" s="38">
        <v>5</v>
      </c>
      <c r="F10" s="39">
        <v>22.393333333333334</v>
      </c>
      <c r="G10" s="40">
        <v>4.5942982456140351</v>
      </c>
      <c r="H10" s="38"/>
      <c r="I10" s="38"/>
      <c r="J10" s="41">
        <v>0.17616280348964966</v>
      </c>
      <c r="K10" s="40">
        <v>0.52253300690543247</v>
      </c>
      <c r="L10" s="38">
        <v>22.49</v>
      </c>
      <c r="N10" s="44"/>
      <c r="O10" s="45"/>
    </row>
    <row r="11" spans="1:35" x14ac:dyDescent="0.2">
      <c r="A11" s="35"/>
      <c r="B11" s="36"/>
      <c r="C11" s="15">
        <v>22.49</v>
      </c>
      <c r="D11" s="37">
        <v>4.3092105263157894</v>
      </c>
      <c r="E11" s="38"/>
      <c r="F11" s="39"/>
      <c r="G11" s="40"/>
      <c r="H11" s="38"/>
      <c r="I11" s="38"/>
      <c r="J11" s="41"/>
      <c r="K11" s="40"/>
      <c r="L11" s="38"/>
      <c r="N11" s="44"/>
      <c r="O11" s="45"/>
    </row>
    <row r="12" spans="1:35" x14ac:dyDescent="0.2">
      <c r="A12" s="35"/>
      <c r="B12" s="36"/>
      <c r="C12" s="15">
        <v>22.5</v>
      </c>
      <c r="D12" s="37">
        <v>4.2763157894736841</v>
      </c>
      <c r="E12" s="38"/>
      <c r="F12" s="39"/>
      <c r="G12" s="40"/>
      <c r="H12" s="38"/>
      <c r="I12" s="38"/>
      <c r="J12" s="41"/>
      <c r="K12" s="40"/>
      <c r="L12" s="38"/>
      <c r="N12" s="44"/>
      <c r="O12" s="45"/>
    </row>
    <row r="13" spans="1:35" x14ac:dyDescent="0.2">
      <c r="A13" s="35"/>
      <c r="B13" s="36" t="s">
        <v>10</v>
      </c>
      <c r="C13" s="15">
        <v>22.33</v>
      </c>
      <c r="D13" s="37">
        <v>5.0328947368421053</v>
      </c>
      <c r="E13" s="38">
        <v>5</v>
      </c>
      <c r="F13" s="39">
        <v>22.439999999999998</v>
      </c>
      <c r="G13" s="40">
        <v>4.6710526315789478</v>
      </c>
      <c r="H13" s="38"/>
      <c r="I13" s="38"/>
      <c r="J13" s="41">
        <v>0.1493318452306813</v>
      </c>
      <c r="K13" s="40">
        <v>0.49122317510092384</v>
      </c>
      <c r="L13" s="38">
        <v>22.38</v>
      </c>
      <c r="N13" s="44"/>
      <c r="O13" s="45"/>
    </row>
    <row r="14" spans="1:35" x14ac:dyDescent="0.2">
      <c r="A14" s="35"/>
      <c r="B14" s="36"/>
      <c r="C14" s="15">
        <v>22.38</v>
      </c>
      <c r="D14" s="37">
        <v>4.8684210526315788</v>
      </c>
      <c r="E14" s="38"/>
      <c r="F14" s="39"/>
      <c r="G14" s="40"/>
      <c r="H14" s="38"/>
      <c r="I14" s="38"/>
      <c r="J14" s="41"/>
      <c r="K14" s="40"/>
      <c r="L14" s="38"/>
      <c r="N14" s="44"/>
      <c r="O14" s="45"/>
    </row>
    <row r="15" spans="1:35" x14ac:dyDescent="0.2">
      <c r="A15" s="35"/>
      <c r="B15" s="36"/>
      <c r="C15" s="15">
        <v>22.61</v>
      </c>
      <c r="D15" s="37">
        <v>4.1118421052631575</v>
      </c>
      <c r="E15" s="38"/>
      <c r="F15" s="39"/>
      <c r="G15" s="40"/>
      <c r="H15" s="38"/>
      <c r="I15" s="38"/>
      <c r="J15" s="41"/>
      <c r="K15" s="40"/>
      <c r="L15" s="38"/>
      <c r="N15" s="44"/>
      <c r="O15" s="45"/>
    </row>
    <row r="16" spans="1:35" x14ac:dyDescent="0.2">
      <c r="A16" s="35"/>
      <c r="B16" s="36" t="s">
        <v>10</v>
      </c>
      <c r="C16" s="15">
        <v>22.31</v>
      </c>
      <c r="D16" s="37">
        <v>5.2302631578947372</v>
      </c>
      <c r="E16" s="38">
        <v>5</v>
      </c>
      <c r="F16" s="39">
        <v>22.506666666666664</v>
      </c>
      <c r="G16" s="40">
        <v>4.583333333333333</v>
      </c>
      <c r="H16" s="38"/>
      <c r="I16" s="38"/>
      <c r="J16" s="41">
        <v>0.17214335111567144</v>
      </c>
      <c r="K16" s="40">
        <v>0.56626102340681794</v>
      </c>
      <c r="L16" s="38">
        <v>22.58</v>
      </c>
      <c r="N16" s="44"/>
      <c r="O16" s="45"/>
    </row>
    <row r="17" spans="1:15" x14ac:dyDescent="0.2">
      <c r="A17" s="35"/>
      <c r="B17" s="36"/>
      <c r="C17" s="15">
        <v>22.58</v>
      </c>
      <c r="D17" s="37">
        <v>4.3421052631578947</v>
      </c>
      <c r="E17" s="38"/>
      <c r="F17" s="39"/>
      <c r="G17" s="40"/>
      <c r="H17" s="38"/>
      <c r="I17" s="38"/>
      <c r="J17" s="41"/>
      <c r="K17" s="40"/>
      <c r="L17" s="38"/>
      <c r="N17" s="44"/>
      <c r="O17" s="45"/>
    </row>
    <row r="18" spans="1:15" x14ac:dyDescent="0.2">
      <c r="A18" s="35"/>
      <c r="B18" s="36"/>
      <c r="C18" s="15">
        <v>22.63</v>
      </c>
      <c r="D18" s="37">
        <v>4.1776315789473681</v>
      </c>
      <c r="E18" s="38"/>
      <c r="F18" s="39"/>
      <c r="G18" s="40"/>
      <c r="H18" s="38"/>
      <c r="I18" s="38"/>
      <c r="J18" s="41"/>
      <c r="K18" s="40"/>
      <c r="L18" s="38"/>
      <c r="N18" s="44"/>
      <c r="O18" s="45"/>
    </row>
    <row r="19" spans="1:15" x14ac:dyDescent="0.2">
      <c r="A19" s="35"/>
      <c r="B19" s="36" t="s">
        <v>10</v>
      </c>
      <c r="C19" s="15">
        <v>22.51</v>
      </c>
      <c r="D19" s="37">
        <v>5</v>
      </c>
      <c r="E19" s="38">
        <v>5</v>
      </c>
      <c r="F19" s="39">
        <v>22.486666666666668</v>
      </c>
      <c r="G19" s="40">
        <v>5.109649122807018</v>
      </c>
      <c r="H19" s="38"/>
      <c r="I19" s="38"/>
      <c r="J19" s="41">
        <v>9.7125348562223962E-2</v>
      </c>
      <c r="K19" s="40">
        <v>0.37409478309719257</v>
      </c>
      <c r="L19" s="38">
        <v>22.51</v>
      </c>
      <c r="N19" s="44"/>
      <c r="O19" s="45"/>
    </row>
    <row r="20" spans="1:15" x14ac:dyDescent="0.2">
      <c r="A20" s="35"/>
      <c r="B20" s="36"/>
      <c r="C20" s="15">
        <v>22.38</v>
      </c>
      <c r="D20" s="37">
        <v>5.5263157894736841</v>
      </c>
      <c r="E20" s="38"/>
      <c r="F20" s="39"/>
      <c r="G20" s="40"/>
      <c r="H20" s="38"/>
      <c r="I20" s="38"/>
      <c r="J20" s="41"/>
      <c r="K20" s="40"/>
      <c r="L20" s="38"/>
      <c r="N20" s="44"/>
      <c r="O20" s="45"/>
    </row>
    <row r="21" spans="1:15" x14ac:dyDescent="0.2">
      <c r="A21" s="35"/>
      <c r="B21" s="36"/>
      <c r="C21" s="15">
        <v>22.57</v>
      </c>
      <c r="D21" s="37">
        <v>4.8026315789473681</v>
      </c>
      <c r="E21" s="38"/>
      <c r="F21" s="39"/>
      <c r="G21" s="40"/>
      <c r="H21" s="38"/>
      <c r="I21" s="38"/>
      <c r="J21" s="41"/>
      <c r="K21" s="40"/>
      <c r="L21" s="38"/>
      <c r="N21" s="44"/>
      <c r="O21" s="45"/>
    </row>
    <row r="22" spans="1:15" x14ac:dyDescent="0.2">
      <c r="A22" s="35"/>
      <c r="B22" s="36" t="s">
        <v>10</v>
      </c>
      <c r="C22" s="15">
        <v>22.25</v>
      </c>
      <c r="D22" s="37">
        <v>6.0526315789473681</v>
      </c>
      <c r="E22" s="38">
        <v>5</v>
      </c>
      <c r="F22" s="39">
        <v>22.373333333333331</v>
      </c>
      <c r="G22" s="40">
        <v>5.5372807017543861</v>
      </c>
      <c r="H22" s="38"/>
      <c r="I22" s="38"/>
      <c r="J22" s="41">
        <v>0.12013880860626654</v>
      </c>
      <c r="K22" s="40">
        <v>0.49488088142091025</v>
      </c>
      <c r="L22" s="38">
        <v>22.38</v>
      </c>
      <c r="N22" s="44"/>
      <c r="O22" s="45"/>
    </row>
    <row r="23" spans="1:15" x14ac:dyDescent="0.2">
      <c r="A23" s="35"/>
      <c r="B23" s="36"/>
      <c r="C23" s="15">
        <v>22.38</v>
      </c>
      <c r="D23" s="37">
        <v>5.4934210526315788</v>
      </c>
      <c r="E23" s="38"/>
      <c r="F23" s="39"/>
      <c r="G23" s="40"/>
      <c r="H23" s="38"/>
      <c r="I23" s="38"/>
      <c r="J23" s="41"/>
      <c r="K23" s="40"/>
      <c r="L23" s="38"/>
      <c r="N23" s="44"/>
      <c r="O23" s="45"/>
    </row>
    <row r="24" spans="1:15" ht="14.25" customHeight="1" x14ac:dyDescent="0.2">
      <c r="A24" s="35"/>
      <c r="B24" s="36"/>
      <c r="C24" s="15">
        <v>22.49</v>
      </c>
      <c r="D24" s="37">
        <v>5.0657894736842106</v>
      </c>
      <c r="E24" s="38"/>
      <c r="F24" s="39"/>
      <c r="G24" s="40"/>
      <c r="H24" s="38"/>
      <c r="I24" s="38"/>
      <c r="J24" s="41"/>
      <c r="K24" s="40"/>
      <c r="L24" s="38"/>
      <c r="N24" s="44"/>
      <c r="O24" s="45"/>
    </row>
    <row r="25" spans="1:15" x14ac:dyDescent="0.2">
      <c r="A25" s="35"/>
      <c r="B25" s="36" t="s">
        <v>10</v>
      </c>
      <c r="C25" s="15">
        <v>22.53</v>
      </c>
      <c r="D25" s="37">
        <v>5.2631578947368425</v>
      </c>
      <c r="E25" s="38">
        <v>5</v>
      </c>
      <c r="F25" s="39">
        <v>22.593333333333334</v>
      </c>
      <c r="G25" s="40">
        <v>5.0219298245614032</v>
      </c>
      <c r="H25" s="38"/>
      <c r="I25" s="38"/>
      <c r="J25" s="41">
        <v>6.0277137733415892E-2</v>
      </c>
      <c r="K25" s="40">
        <v>0.23104503843975335</v>
      </c>
      <c r="L25" s="38">
        <v>22.6</v>
      </c>
      <c r="N25" s="44"/>
      <c r="O25" s="45"/>
    </row>
    <row r="26" spans="1:15" x14ac:dyDescent="0.2">
      <c r="A26" s="35"/>
      <c r="B26" s="36"/>
      <c r="C26" s="15">
        <v>22.65</v>
      </c>
      <c r="D26" s="37">
        <v>4.8026315789473681</v>
      </c>
      <c r="E26" s="38"/>
      <c r="F26" s="39"/>
      <c r="G26" s="40"/>
      <c r="H26" s="38"/>
      <c r="I26" s="38"/>
      <c r="J26" s="41"/>
      <c r="K26" s="40"/>
      <c r="L26" s="38"/>
      <c r="N26" s="44"/>
      <c r="O26" s="45"/>
    </row>
    <row r="27" spans="1:15" x14ac:dyDescent="0.2">
      <c r="A27" s="35"/>
      <c r="B27" s="36"/>
      <c r="C27" s="15">
        <v>22.6</v>
      </c>
      <c r="D27" s="37">
        <v>5</v>
      </c>
      <c r="E27" s="38"/>
      <c r="F27" s="39"/>
      <c r="G27" s="40"/>
      <c r="H27" s="38"/>
      <c r="I27" s="38"/>
      <c r="J27" s="41"/>
      <c r="K27" s="40"/>
      <c r="L27" s="38"/>
      <c r="N27" s="44"/>
      <c r="O27" s="45"/>
    </row>
    <row r="28" spans="1:15" x14ac:dyDescent="0.2">
      <c r="A28" s="35"/>
      <c r="B28" s="36" t="s">
        <v>10</v>
      </c>
      <c r="C28" s="15">
        <v>22.46</v>
      </c>
      <c r="D28" s="37">
        <v>4.6381578947368425</v>
      </c>
      <c r="E28" s="38">
        <v>5</v>
      </c>
      <c r="F28" s="39">
        <v>22.386666666666667</v>
      </c>
      <c r="G28" s="40">
        <v>4.9013157894736841</v>
      </c>
      <c r="H28" s="38"/>
      <c r="I28" s="38"/>
      <c r="J28" s="41">
        <v>6.4291005073287028E-2</v>
      </c>
      <c r="K28" s="40">
        <v>0.23026315789473667</v>
      </c>
      <c r="L28" s="38">
        <v>22.36</v>
      </c>
      <c r="N28" s="44"/>
      <c r="O28" s="45"/>
    </row>
    <row r="29" spans="1:15" x14ac:dyDescent="0.2">
      <c r="A29" s="35"/>
      <c r="B29" s="36"/>
      <c r="C29" s="15">
        <v>22.36</v>
      </c>
      <c r="D29" s="37">
        <v>5</v>
      </c>
      <c r="E29" s="38"/>
      <c r="F29" s="39"/>
      <c r="G29" s="40"/>
      <c r="H29" s="38"/>
      <c r="I29" s="38"/>
      <c r="J29" s="41"/>
      <c r="K29" s="40"/>
      <c r="L29" s="38"/>
      <c r="N29" s="44"/>
      <c r="O29" s="45"/>
    </row>
    <row r="30" spans="1:15" x14ac:dyDescent="0.2">
      <c r="A30" s="35"/>
      <c r="B30" s="36"/>
      <c r="C30" s="15">
        <v>22.34</v>
      </c>
      <c r="D30" s="37">
        <v>5.0657894736842106</v>
      </c>
      <c r="E30" s="38"/>
      <c r="F30" s="39"/>
      <c r="G30" s="40"/>
      <c r="H30" s="38"/>
      <c r="I30" s="38"/>
      <c r="J30" s="41"/>
      <c r="K30" s="40"/>
      <c r="L30" s="38"/>
      <c r="N30" s="44"/>
      <c r="O30" s="45"/>
    </row>
    <row r="31" spans="1:15" x14ac:dyDescent="0.2">
      <c r="A31" s="35"/>
      <c r="B31" s="36" t="s">
        <v>10</v>
      </c>
      <c r="C31" s="15">
        <v>22.47</v>
      </c>
      <c r="D31" s="37">
        <v>4.6381578947368425</v>
      </c>
      <c r="E31" s="38">
        <v>5</v>
      </c>
      <c r="F31" s="39">
        <v>22.41</v>
      </c>
      <c r="G31" s="40">
        <v>4.8355263157894735</v>
      </c>
      <c r="H31" s="38"/>
      <c r="I31" s="38"/>
      <c r="J31" s="41">
        <v>5.2915026221290677E-2</v>
      </c>
      <c r="K31" s="40">
        <v>0.17406258625424914</v>
      </c>
      <c r="L31" s="38">
        <v>22.39</v>
      </c>
      <c r="N31" s="44"/>
      <c r="O31" s="45"/>
    </row>
    <row r="32" spans="1:15" x14ac:dyDescent="0.2">
      <c r="A32" s="35"/>
      <c r="B32" s="36"/>
      <c r="C32" s="15">
        <v>22.37</v>
      </c>
      <c r="D32" s="37">
        <v>4.9671052631578947</v>
      </c>
      <c r="E32" s="38"/>
      <c r="F32" s="39"/>
      <c r="G32" s="40"/>
      <c r="H32" s="38"/>
      <c r="I32" s="38"/>
      <c r="J32" s="41"/>
      <c r="K32" s="40"/>
      <c r="L32" s="38"/>
      <c r="N32" s="44"/>
      <c r="O32" s="45"/>
    </row>
    <row r="33" spans="1:15" x14ac:dyDescent="0.2">
      <c r="A33" s="35"/>
      <c r="B33" s="36"/>
      <c r="C33" s="15">
        <v>22.39</v>
      </c>
      <c r="D33" s="37">
        <v>4.9013157894736841</v>
      </c>
      <c r="E33" s="38"/>
      <c r="F33" s="39"/>
      <c r="G33" s="40"/>
      <c r="H33" s="38"/>
      <c r="I33" s="38"/>
      <c r="J33" s="41"/>
      <c r="K33" s="40"/>
      <c r="L33" s="38"/>
      <c r="N33" s="44"/>
      <c r="O33" s="45"/>
    </row>
    <row r="34" spans="1:15" x14ac:dyDescent="0.2">
      <c r="D34" s="37"/>
      <c r="G34" s="46"/>
      <c r="J34" s="54"/>
      <c r="K34" s="46"/>
      <c r="N34" s="44"/>
      <c r="O34" s="45"/>
    </row>
    <row r="35" spans="1:15" x14ac:dyDescent="0.2">
      <c r="A35" s="35" t="s">
        <v>88</v>
      </c>
      <c r="B35" s="36" t="s">
        <v>10</v>
      </c>
      <c r="C35" s="9">
        <v>25.67</v>
      </c>
      <c r="D35" s="37">
        <v>0.49671052631578949</v>
      </c>
      <c r="E35" s="38">
        <v>0.5</v>
      </c>
      <c r="F35" s="39">
        <v>25.516666666666666</v>
      </c>
      <c r="G35" s="40">
        <v>0.54934210526315796</v>
      </c>
      <c r="H35" s="39">
        <v>25.57033333333333</v>
      </c>
      <c r="I35" s="38">
        <v>0.53541666666666665</v>
      </c>
      <c r="J35" s="41">
        <v>0.1789785834487844</v>
      </c>
      <c r="K35" s="40">
        <v>6.25E-2</v>
      </c>
      <c r="L35" s="38">
        <v>25.56</v>
      </c>
      <c r="N35" s="42">
        <f>I35/0.5*100</f>
        <v>107.08333333333333</v>
      </c>
      <c r="O35" s="43">
        <f>(I35-0.5)/0.5*100</f>
        <v>7.0833333333333304</v>
      </c>
    </row>
    <row r="36" spans="1:15" x14ac:dyDescent="0.2">
      <c r="A36" s="35"/>
      <c r="B36" s="36"/>
      <c r="C36" s="9">
        <v>25.32</v>
      </c>
      <c r="D36" s="37">
        <v>0.61842105263157898</v>
      </c>
      <c r="E36" s="38"/>
      <c r="F36" s="39"/>
      <c r="G36" s="40"/>
      <c r="H36" s="38"/>
      <c r="I36" s="38"/>
      <c r="J36" s="41"/>
      <c r="K36" s="40"/>
      <c r="L36" s="38"/>
      <c r="N36" s="44"/>
      <c r="O36" s="45"/>
    </row>
    <row r="37" spans="1:15" x14ac:dyDescent="0.2">
      <c r="A37" s="35"/>
      <c r="B37" s="36"/>
      <c r="C37" s="9">
        <v>25.56</v>
      </c>
      <c r="D37" s="37">
        <v>0.53289473684210531</v>
      </c>
      <c r="E37" s="38"/>
      <c r="F37" s="39"/>
      <c r="G37" s="40"/>
      <c r="H37" s="38"/>
      <c r="I37" s="38"/>
      <c r="J37" s="41"/>
      <c r="K37" s="40"/>
      <c r="L37" s="38"/>
      <c r="N37" s="44"/>
      <c r="O37" s="45"/>
    </row>
    <row r="38" spans="1:15" x14ac:dyDescent="0.2">
      <c r="A38" s="35"/>
      <c r="B38" s="36" t="s">
        <v>10</v>
      </c>
      <c r="C38" s="15">
        <v>25.54</v>
      </c>
      <c r="D38" s="37">
        <v>0.54276315789473684</v>
      </c>
      <c r="E38" s="38">
        <v>0.5</v>
      </c>
      <c r="F38" s="39">
        <v>25.453333333333333</v>
      </c>
      <c r="G38" s="40">
        <v>0.58004385964912275</v>
      </c>
      <c r="H38" s="38"/>
      <c r="I38" s="38"/>
      <c r="J38" s="41">
        <v>0.21361959960016066</v>
      </c>
      <c r="K38" s="40">
        <v>8.8347531045981545E-2</v>
      </c>
      <c r="L38" s="38">
        <v>25.54</v>
      </c>
      <c r="N38" s="44"/>
      <c r="O38" s="45"/>
    </row>
    <row r="39" spans="1:15" x14ac:dyDescent="0.2">
      <c r="A39" s="35"/>
      <c r="B39" s="36"/>
      <c r="C39" s="15">
        <v>25.61</v>
      </c>
      <c r="D39" s="37">
        <v>0.51644736842105265</v>
      </c>
      <c r="E39" s="38"/>
      <c r="F39" s="39"/>
      <c r="G39" s="40"/>
      <c r="H39" s="38"/>
      <c r="I39" s="38"/>
      <c r="J39" s="41"/>
      <c r="K39" s="40"/>
      <c r="L39" s="38"/>
      <c r="N39" s="44"/>
      <c r="O39" s="45"/>
    </row>
    <row r="40" spans="1:15" x14ac:dyDescent="0.2">
      <c r="A40" s="35"/>
      <c r="B40" s="36"/>
      <c r="C40" s="15">
        <v>25.21</v>
      </c>
      <c r="D40" s="37">
        <v>0.68092105263157898</v>
      </c>
      <c r="E40" s="38"/>
      <c r="F40" s="39"/>
      <c r="G40" s="40"/>
      <c r="H40" s="38"/>
      <c r="I40" s="38"/>
      <c r="J40" s="41"/>
      <c r="K40" s="40"/>
      <c r="L40" s="38"/>
      <c r="N40" s="44"/>
      <c r="O40" s="45"/>
    </row>
    <row r="41" spans="1:15" x14ac:dyDescent="0.2">
      <c r="A41" s="35"/>
      <c r="B41" s="36" t="s">
        <v>10</v>
      </c>
      <c r="C41" s="15">
        <v>25.55</v>
      </c>
      <c r="D41" s="37">
        <v>0.625</v>
      </c>
      <c r="E41" s="38">
        <v>0.5</v>
      </c>
      <c r="F41" s="39">
        <v>25.433333333333334</v>
      </c>
      <c r="G41" s="40">
        <v>0.67543859649122806</v>
      </c>
      <c r="H41" s="38"/>
      <c r="I41" s="38"/>
      <c r="J41" s="41">
        <v>0.10214368964029757</v>
      </c>
      <c r="K41" s="40">
        <v>4.4173765522990537E-2</v>
      </c>
      <c r="L41" s="38">
        <v>25.39</v>
      </c>
      <c r="N41" s="44"/>
      <c r="O41" s="45"/>
    </row>
    <row r="42" spans="1:15" x14ac:dyDescent="0.2">
      <c r="A42" s="35"/>
      <c r="B42" s="36"/>
      <c r="C42" s="15">
        <v>25.36</v>
      </c>
      <c r="D42" s="37">
        <v>0.70723684210526316</v>
      </c>
      <c r="E42" s="38"/>
      <c r="F42" s="39"/>
      <c r="G42" s="40"/>
      <c r="H42" s="38"/>
      <c r="I42" s="38"/>
      <c r="J42" s="41"/>
      <c r="K42" s="40"/>
      <c r="L42" s="38"/>
      <c r="N42" s="44"/>
      <c r="O42" s="45"/>
    </row>
    <row r="43" spans="1:15" x14ac:dyDescent="0.2">
      <c r="A43" s="35"/>
      <c r="B43" s="36"/>
      <c r="C43" s="15">
        <v>25.39</v>
      </c>
      <c r="D43" s="37">
        <v>0.69407894736842102</v>
      </c>
      <c r="E43" s="38"/>
      <c r="F43" s="39"/>
      <c r="G43" s="40"/>
      <c r="H43" s="38"/>
      <c r="I43" s="38"/>
      <c r="J43" s="41"/>
      <c r="K43" s="40"/>
      <c r="L43" s="38"/>
      <c r="N43" s="44"/>
      <c r="O43" s="45"/>
    </row>
    <row r="44" spans="1:15" x14ac:dyDescent="0.2">
      <c r="A44" s="35"/>
      <c r="B44" s="36" t="s">
        <v>10</v>
      </c>
      <c r="C44" s="15">
        <v>25.38</v>
      </c>
      <c r="D44" s="37">
        <v>0.54605263157894735</v>
      </c>
      <c r="E44" s="38">
        <v>0.5</v>
      </c>
      <c r="F44" s="39">
        <v>25.493333333333336</v>
      </c>
      <c r="G44" s="40">
        <v>0.50657894736842113</v>
      </c>
      <c r="H44" s="38"/>
      <c r="I44" s="38"/>
      <c r="J44" s="41">
        <v>0.2050203241957573</v>
      </c>
      <c r="K44" s="40">
        <v>7.1238183643774933E-2</v>
      </c>
      <c r="L44" s="38">
        <v>25.38</v>
      </c>
      <c r="N44" s="44"/>
      <c r="O44" s="45"/>
    </row>
    <row r="45" spans="1:15" x14ac:dyDescent="0.2">
      <c r="A45" s="35"/>
      <c r="B45" s="36"/>
      <c r="C45" s="15">
        <v>25.37</v>
      </c>
      <c r="D45" s="37">
        <v>0.54934210526315785</v>
      </c>
      <c r="E45" s="38"/>
      <c r="F45" s="39"/>
      <c r="G45" s="40"/>
      <c r="H45" s="38"/>
      <c r="I45" s="38"/>
      <c r="J45" s="41"/>
      <c r="K45" s="40"/>
      <c r="L45" s="38"/>
      <c r="N45" s="44"/>
      <c r="O45" s="45"/>
    </row>
    <row r="46" spans="1:15" x14ac:dyDescent="0.2">
      <c r="A46" s="35"/>
      <c r="B46" s="36"/>
      <c r="C46" s="15">
        <v>25.73</v>
      </c>
      <c r="D46" s="37">
        <v>0.42434210526315791</v>
      </c>
      <c r="E46" s="38"/>
      <c r="F46" s="39"/>
      <c r="G46" s="40"/>
      <c r="H46" s="38"/>
      <c r="I46" s="38"/>
      <c r="J46" s="41"/>
      <c r="K46" s="40"/>
      <c r="L46" s="38"/>
      <c r="N46" s="44"/>
      <c r="O46" s="45"/>
    </row>
    <row r="47" spans="1:15" x14ac:dyDescent="0.2">
      <c r="A47" s="35"/>
      <c r="B47" s="36" t="s">
        <v>10</v>
      </c>
      <c r="C47" s="15">
        <v>25.56</v>
      </c>
      <c r="D47" s="37">
        <v>0.54276315789473684</v>
      </c>
      <c r="E47" s="38">
        <v>0.5</v>
      </c>
      <c r="F47" s="39">
        <v>25.596666666666664</v>
      </c>
      <c r="G47" s="40">
        <v>0.52960526315789469</v>
      </c>
      <c r="H47" s="38"/>
      <c r="I47" s="38"/>
      <c r="J47" s="41">
        <v>3.5118845842842729E-2</v>
      </c>
      <c r="K47" s="40">
        <v>1.3157894736842091E-2</v>
      </c>
      <c r="L47" s="38">
        <v>25.6</v>
      </c>
      <c r="N47" s="44"/>
      <c r="O47" s="45"/>
    </row>
    <row r="48" spans="1:15" x14ac:dyDescent="0.2">
      <c r="A48" s="35"/>
      <c r="B48" s="36"/>
      <c r="C48" s="15">
        <v>25.63</v>
      </c>
      <c r="D48" s="37">
        <v>0.51644736842105265</v>
      </c>
      <c r="E48" s="38"/>
      <c r="F48" s="39"/>
      <c r="G48" s="40"/>
      <c r="H48" s="38"/>
      <c r="I48" s="38"/>
      <c r="J48" s="41"/>
      <c r="K48" s="40"/>
      <c r="L48" s="38"/>
      <c r="N48" s="44"/>
      <c r="O48" s="45"/>
    </row>
    <row r="49" spans="1:15" x14ac:dyDescent="0.2">
      <c r="A49" s="35"/>
      <c r="B49" s="36"/>
      <c r="C49" s="15">
        <v>25.6</v>
      </c>
      <c r="D49" s="37">
        <v>0.52960526315789469</v>
      </c>
      <c r="E49" s="38"/>
      <c r="F49" s="39"/>
      <c r="G49" s="40"/>
      <c r="H49" s="38"/>
      <c r="I49" s="38"/>
      <c r="J49" s="41"/>
      <c r="K49" s="40"/>
      <c r="L49" s="38"/>
      <c r="N49" s="44"/>
      <c r="O49" s="45"/>
    </row>
    <row r="50" spans="1:15" x14ac:dyDescent="0.2">
      <c r="A50" s="35"/>
      <c r="B50" s="36" t="s">
        <v>10</v>
      </c>
      <c r="C50" s="15">
        <v>25.55</v>
      </c>
      <c r="D50" s="37">
        <v>0.55263157894736847</v>
      </c>
      <c r="E50" s="38">
        <v>0.5</v>
      </c>
      <c r="F50" s="39">
        <v>25.693333333333339</v>
      </c>
      <c r="G50" s="40">
        <v>0.49890350877192985</v>
      </c>
      <c r="H50" s="38"/>
      <c r="I50" s="38"/>
      <c r="J50" s="41">
        <v>0.15044378795195718</v>
      </c>
      <c r="K50" s="40">
        <v>5.4284621905642837E-2</v>
      </c>
      <c r="L50" s="38">
        <v>25.68</v>
      </c>
      <c r="N50" s="44"/>
      <c r="O50" s="45"/>
    </row>
    <row r="51" spans="1:15" x14ac:dyDescent="0.2">
      <c r="A51" s="35"/>
      <c r="B51" s="36"/>
      <c r="C51" s="15">
        <v>25.68</v>
      </c>
      <c r="D51" s="37">
        <v>0.5</v>
      </c>
      <c r="E51" s="38"/>
      <c r="F51" s="39"/>
      <c r="G51" s="40"/>
      <c r="H51" s="38"/>
      <c r="I51" s="38"/>
      <c r="J51" s="41"/>
      <c r="K51" s="40"/>
      <c r="L51" s="38"/>
      <c r="N51" s="44"/>
      <c r="O51" s="45"/>
    </row>
    <row r="52" spans="1:15" x14ac:dyDescent="0.2">
      <c r="A52" s="35"/>
      <c r="B52" s="36"/>
      <c r="C52" s="15">
        <v>25.85</v>
      </c>
      <c r="D52" s="37">
        <v>0.44407894736842107</v>
      </c>
      <c r="E52" s="38"/>
      <c r="F52" s="39"/>
      <c r="G52" s="40"/>
      <c r="H52" s="38"/>
      <c r="I52" s="38"/>
      <c r="J52" s="41"/>
      <c r="K52" s="40"/>
      <c r="L52" s="38"/>
      <c r="N52" s="44"/>
      <c r="O52" s="45"/>
    </row>
    <row r="53" spans="1:15" x14ac:dyDescent="0.2">
      <c r="A53" s="35"/>
      <c r="B53" s="36" t="s">
        <v>10</v>
      </c>
      <c r="C53" s="15">
        <v>25.62</v>
      </c>
      <c r="D53" s="37">
        <v>0.50986842105263153</v>
      </c>
      <c r="E53" s="38">
        <v>0.5</v>
      </c>
      <c r="F53" s="39">
        <v>25.669999999999998</v>
      </c>
      <c r="G53" s="40">
        <v>0.49232456140350878</v>
      </c>
      <c r="H53" s="38"/>
      <c r="I53" s="38"/>
      <c r="J53" s="41">
        <v>0.12288205727444478</v>
      </c>
      <c r="K53" s="40">
        <v>4.229671386400416E-2</v>
      </c>
      <c r="L53" s="38">
        <v>25.62</v>
      </c>
      <c r="N53" s="44"/>
      <c r="O53" s="45"/>
    </row>
    <row r="54" spans="1:15" x14ac:dyDescent="0.2">
      <c r="A54" s="35"/>
      <c r="B54" s="36"/>
      <c r="C54" s="15">
        <v>25.81</v>
      </c>
      <c r="D54" s="37">
        <v>0.44407894736842107</v>
      </c>
      <c r="E54" s="38"/>
      <c r="F54" s="39"/>
      <c r="G54" s="40"/>
      <c r="H54" s="38"/>
      <c r="I54" s="38"/>
      <c r="J54" s="41"/>
      <c r="K54" s="40"/>
      <c r="L54" s="38"/>
      <c r="N54" s="44"/>
      <c r="O54" s="45"/>
    </row>
    <row r="55" spans="1:15" x14ac:dyDescent="0.2">
      <c r="A55" s="35"/>
      <c r="B55" s="36"/>
      <c r="C55" s="15">
        <v>25.58</v>
      </c>
      <c r="D55" s="37">
        <v>0.52302631578947367</v>
      </c>
      <c r="E55" s="38"/>
      <c r="F55" s="39"/>
      <c r="G55" s="40"/>
      <c r="H55" s="38"/>
      <c r="I55" s="38"/>
      <c r="J55" s="41"/>
      <c r="K55" s="40"/>
      <c r="L55" s="38"/>
      <c r="N55" s="44"/>
      <c r="O55" s="45"/>
    </row>
    <row r="56" spans="1:15" x14ac:dyDescent="0.2">
      <c r="A56" s="35"/>
      <c r="B56" s="36" t="s">
        <v>10</v>
      </c>
      <c r="C56" s="15">
        <v>25.71</v>
      </c>
      <c r="D56" s="37">
        <v>0.47697368421052633</v>
      </c>
      <c r="E56" s="38">
        <v>0.5</v>
      </c>
      <c r="F56" s="39">
        <v>25.669999999999998</v>
      </c>
      <c r="G56" s="40">
        <v>0.49232456140350878</v>
      </c>
      <c r="H56" s="38"/>
      <c r="I56" s="38"/>
      <c r="J56" s="41">
        <v>3.4641016151378858E-2</v>
      </c>
      <c r="K56" s="40">
        <v>1.3294249619497954E-2</v>
      </c>
      <c r="L56" s="38">
        <v>25.65</v>
      </c>
      <c r="N56" s="44"/>
      <c r="O56" s="45"/>
    </row>
    <row r="57" spans="1:15" x14ac:dyDescent="0.2">
      <c r="A57" s="35"/>
      <c r="B57" s="36"/>
      <c r="C57" s="15">
        <v>25.65</v>
      </c>
      <c r="D57" s="37">
        <v>0.5</v>
      </c>
      <c r="E57" s="38"/>
      <c r="F57" s="39"/>
      <c r="G57" s="40"/>
      <c r="H57" s="38"/>
      <c r="I57" s="38"/>
      <c r="J57" s="41"/>
      <c r="K57" s="40"/>
      <c r="L57" s="38"/>
      <c r="N57" s="44"/>
      <c r="O57" s="45"/>
    </row>
    <row r="58" spans="1:15" x14ac:dyDescent="0.2">
      <c r="A58" s="35"/>
      <c r="B58" s="36"/>
      <c r="C58" s="15">
        <v>25.65</v>
      </c>
      <c r="D58" s="37">
        <v>0.5</v>
      </c>
      <c r="E58" s="38"/>
      <c r="F58" s="39"/>
      <c r="G58" s="40"/>
      <c r="H58" s="38"/>
      <c r="I58" s="38"/>
      <c r="J58" s="41"/>
      <c r="K58" s="40"/>
      <c r="L58" s="38"/>
      <c r="N58" s="44"/>
      <c r="O58" s="45"/>
    </row>
    <row r="59" spans="1:15" x14ac:dyDescent="0.2">
      <c r="A59" s="35"/>
      <c r="B59" s="36" t="s">
        <v>10</v>
      </c>
      <c r="C59" s="15">
        <v>25.4</v>
      </c>
      <c r="D59" s="37">
        <v>0.60197368421052633</v>
      </c>
      <c r="E59" s="38">
        <v>0.5</v>
      </c>
      <c r="F59" s="39">
        <v>25.599999999999998</v>
      </c>
      <c r="G59" s="40">
        <v>0.52631578947368418</v>
      </c>
      <c r="H59" s="38"/>
      <c r="I59" s="38"/>
      <c r="J59" s="41">
        <v>0.18330302779823512</v>
      </c>
      <c r="K59" s="40">
        <v>6.8922127762358038E-2</v>
      </c>
      <c r="L59" s="38">
        <v>25.64</v>
      </c>
      <c r="N59" s="44"/>
      <c r="O59" s="45"/>
    </row>
    <row r="60" spans="1:15" x14ac:dyDescent="0.2">
      <c r="A60" s="35"/>
      <c r="B60" s="36"/>
      <c r="C60" s="15">
        <v>25.64</v>
      </c>
      <c r="D60" s="37">
        <v>0.50986842105263153</v>
      </c>
      <c r="E60" s="38"/>
      <c r="F60" s="39"/>
      <c r="G60" s="40"/>
      <c r="H60" s="38"/>
      <c r="I60" s="38"/>
      <c r="J60" s="41"/>
      <c r="K60" s="40"/>
      <c r="L60" s="38"/>
      <c r="N60" s="44"/>
      <c r="O60" s="45"/>
    </row>
    <row r="61" spans="1:15" x14ac:dyDescent="0.2">
      <c r="A61" s="35"/>
      <c r="B61" s="36"/>
      <c r="C61" s="15">
        <v>25.76</v>
      </c>
      <c r="D61" s="37">
        <v>0.46710526315789475</v>
      </c>
      <c r="E61" s="38"/>
      <c r="F61" s="39"/>
      <c r="G61" s="40"/>
      <c r="H61" s="38"/>
      <c r="I61" s="38"/>
      <c r="J61" s="41"/>
      <c r="K61" s="40"/>
      <c r="L61" s="38"/>
      <c r="N61" s="44"/>
      <c r="O61" s="45"/>
    </row>
    <row r="62" spans="1:15" x14ac:dyDescent="0.2">
      <c r="A62" s="35"/>
      <c r="B62" s="36" t="s">
        <v>10</v>
      </c>
      <c r="C62" s="15">
        <v>25.64</v>
      </c>
      <c r="D62" s="37">
        <v>0.48026315789473684</v>
      </c>
      <c r="E62" s="38">
        <v>0.5</v>
      </c>
      <c r="F62" s="39">
        <v>25.576666666666668</v>
      </c>
      <c r="G62" s="40">
        <v>0.50328947368421051</v>
      </c>
      <c r="H62" s="38"/>
      <c r="I62" s="38"/>
      <c r="J62" s="41">
        <v>0.20256686138984528</v>
      </c>
      <c r="K62" s="40">
        <v>7.3481275998975804E-2</v>
      </c>
      <c r="L62" s="38">
        <v>25.64</v>
      </c>
      <c r="N62" s="44"/>
      <c r="O62" s="45"/>
    </row>
    <row r="63" spans="1:15" x14ac:dyDescent="0.2">
      <c r="A63" s="35"/>
      <c r="B63" s="36"/>
      <c r="C63" s="15">
        <v>25.35</v>
      </c>
      <c r="D63" s="37">
        <v>0.58552631578947367</v>
      </c>
      <c r="E63" s="38"/>
      <c r="F63" s="39"/>
      <c r="G63" s="40"/>
      <c r="H63" s="38"/>
      <c r="I63" s="38"/>
      <c r="J63" s="41"/>
      <c r="K63" s="40"/>
      <c r="L63" s="38"/>
      <c r="N63" s="44"/>
      <c r="O63" s="45"/>
    </row>
    <row r="64" spans="1:15" x14ac:dyDescent="0.2">
      <c r="A64" s="35"/>
      <c r="B64" s="36"/>
      <c r="C64" s="15">
        <v>25.74</v>
      </c>
      <c r="D64" s="37">
        <v>0.44407894736842107</v>
      </c>
      <c r="E64" s="38"/>
      <c r="F64" s="39"/>
      <c r="G64" s="40"/>
      <c r="H64" s="38"/>
      <c r="I64" s="38"/>
      <c r="J64" s="41"/>
      <c r="K64" s="40"/>
      <c r="L64" s="38"/>
      <c r="N64" s="44"/>
      <c r="O64" s="45"/>
    </row>
    <row r="65" spans="1:15" x14ac:dyDescent="0.2">
      <c r="B65" s="23"/>
      <c r="D65" s="37"/>
      <c r="E65" s="9"/>
      <c r="G65" s="46"/>
      <c r="J65" s="54"/>
      <c r="K65" s="46"/>
      <c r="N65" s="44"/>
      <c r="O65" s="45"/>
    </row>
    <row r="66" spans="1:15" x14ac:dyDescent="0.2">
      <c r="A66" s="35" t="s">
        <v>89</v>
      </c>
      <c r="B66" s="36" t="s">
        <v>10</v>
      </c>
      <c r="C66" s="9">
        <v>26.02</v>
      </c>
      <c r="D66" s="37">
        <v>0.40013861386138616</v>
      </c>
      <c r="E66" s="38">
        <v>0.33400000000000002</v>
      </c>
      <c r="F66" s="39">
        <v>26.133333333333329</v>
      </c>
      <c r="G66" s="40">
        <v>0.3725808580858086</v>
      </c>
      <c r="H66" s="39">
        <v>26.18566666666667</v>
      </c>
      <c r="I66" s="38">
        <v>0.35141650165016503</v>
      </c>
      <c r="J66" s="41">
        <v>0.14742229591664074</v>
      </c>
      <c r="K66" s="40">
        <v>3.4419625931766749E-2</v>
      </c>
      <c r="L66" s="38">
        <v>26.08</v>
      </c>
      <c r="N66" s="42">
        <f>I66/0.334*100</f>
        <v>105.21452145214521</v>
      </c>
      <c r="O66" s="43">
        <f>(I66-0.334)/0.334*100</f>
        <v>5.2145214521452115</v>
      </c>
    </row>
    <row r="67" spans="1:15" x14ac:dyDescent="0.2">
      <c r="A67" s="35"/>
      <c r="B67" s="36"/>
      <c r="C67" s="9">
        <v>26.08</v>
      </c>
      <c r="D67" s="37">
        <v>0.38360396039603961</v>
      </c>
      <c r="E67" s="38"/>
      <c r="F67" s="39"/>
      <c r="G67" s="40"/>
      <c r="H67" s="38"/>
      <c r="I67" s="38"/>
      <c r="J67" s="41"/>
      <c r="K67" s="40"/>
      <c r="L67" s="38"/>
      <c r="N67" s="44"/>
      <c r="O67" s="45"/>
    </row>
    <row r="68" spans="1:15" x14ac:dyDescent="0.2">
      <c r="A68" s="35"/>
      <c r="B68" s="36"/>
      <c r="C68" s="9">
        <v>26.3</v>
      </c>
      <c r="D68" s="37">
        <v>0.33400000000000002</v>
      </c>
      <c r="E68" s="38"/>
      <c r="F68" s="39"/>
      <c r="G68" s="40"/>
      <c r="H68" s="38"/>
      <c r="I68" s="38"/>
      <c r="J68" s="41"/>
      <c r="K68" s="40"/>
      <c r="L68" s="38"/>
      <c r="N68" s="44"/>
      <c r="O68" s="45"/>
    </row>
    <row r="69" spans="1:15" x14ac:dyDescent="0.2">
      <c r="A69" s="35"/>
      <c r="B69" s="36" t="s">
        <v>10</v>
      </c>
      <c r="C69" s="15">
        <v>26.58</v>
      </c>
      <c r="D69" s="37">
        <v>0.26719999999999999</v>
      </c>
      <c r="E69" s="38">
        <v>0.33400000000000002</v>
      </c>
      <c r="F69" s="39">
        <v>26.419999999999998</v>
      </c>
      <c r="G69" s="40">
        <v>0.29938745874587464</v>
      </c>
      <c r="H69" s="38"/>
      <c r="I69" s="38"/>
      <c r="J69" s="41">
        <v>0.13892443989449726</v>
      </c>
      <c r="K69" s="40">
        <v>2.800041573580013E-2</v>
      </c>
      <c r="L69" s="38">
        <v>26.35</v>
      </c>
      <c r="N69" s="44"/>
      <c r="O69" s="45"/>
    </row>
    <row r="70" spans="1:15" x14ac:dyDescent="0.2">
      <c r="A70" s="35"/>
      <c r="B70" s="36"/>
      <c r="C70" s="15">
        <v>26.35</v>
      </c>
      <c r="D70" s="37">
        <v>0.31283564356435645</v>
      </c>
      <c r="E70" s="38"/>
      <c r="F70" s="39"/>
      <c r="G70" s="40"/>
      <c r="H70" s="38"/>
      <c r="I70" s="38"/>
      <c r="J70" s="41"/>
      <c r="K70" s="40"/>
      <c r="L70" s="38"/>
      <c r="N70" s="44"/>
      <c r="O70" s="45"/>
    </row>
    <row r="71" spans="1:15" x14ac:dyDescent="0.2">
      <c r="A71" s="35"/>
      <c r="B71" s="36"/>
      <c r="C71" s="15">
        <v>26.33</v>
      </c>
      <c r="D71" s="37">
        <v>0.31812673267326735</v>
      </c>
      <c r="E71" s="38"/>
      <c r="F71" s="39"/>
      <c r="G71" s="40"/>
      <c r="H71" s="38"/>
      <c r="I71" s="38"/>
      <c r="J71" s="41"/>
      <c r="K71" s="40"/>
      <c r="L71" s="38"/>
      <c r="N71" s="44"/>
      <c r="O71" s="45"/>
    </row>
    <row r="72" spans="1:15" x14ac:dyDescent="0.2">
      <c r="A72" s="35"/>
      <c r="B72" s="36" t="s">
        <v>10</v>
      </c>
      <c r="C72" s="15">
        <v>26.6</v>
      </c>
      <c r="D72" s="37">
        <v>0.32672475247524757</v>
      </c>
      <c r="E72" s="38">
        <v>0.33400000000000002</v>
      </c>
      <c r="F72" s="39">
        <v>26.560000000000002</v>
      </c>
      <c r="G72" s="40">
        <v>0.33741716171617164</v>
      </c>
      <c r="H72" s="38"/>
      <c r="I72" s="38"/>
      <c r="J72" s="41">
        <v>0.27221315177632371</v>
      </c>
      <c r="K72" s="40">
        <v>5.8117680098728856E-2</v>
      </c>
      <c r="L72" s="38">
        <v>26.6</v>
      </c>
      <c r="N72" s="44"/>
      <c r="O72" s="45"/>
    </row>
    <row r="73" spans="1:15" x14ac:dyDescent="0.2">
      <c r="A73" s="35"/>
      <c r="B73" s="36"/>
      <c r="C73" s="15">
        <v>26.27</v>
      </c>
      <c r="D73" s="37">
        <v>0.40013861386138616</v>
      </c>
      <c r="E73" s="38"/>
      <c r="F73" s="39"/>
      <c r="G73" s="40"/>
      <c r="H73" s="38"/>
      <c r="I73" s="38"/>
      <c r="J73" s="41"/>
      <c r="K73" s="40"/>
      <c r="L73" s="38"/>
      <c r="N73" s="44"/>
      <c r="O73" s="45"/>
    </row>
    <row r="74" spans="1:15" x14ac:dyDescent="0.2">
      <c r="A74" s="35"/>
      <c r="B74" s="36"/>
      <c r="C74" s="15">
        <v>26.81</v>
      </c>
      <c r="D74" s="37">
        <v>0.2853881188118812</v>
      </c>
      <c r="E74" s="38"/>
      <c r="F74" s="39"/>
      <c r="G74" s="40"/>
      <c r="H74" s="38"/>
      <c r="I74" s="38"/>
      <c r="J74" s="41"/>
      <c r="K74" s="40"/>
      <c r="L74" s="38"/>
      <c r="N74" s="44"/>
      <c r="O74" s="45"/>
    </row>
    <row r="75" spans="1:15" x14ac:dyDescent="0.2">
      <c r="A75" s="35"/>
      <c r="B75" s="36" t="s">
        <v>10</v>
      </c>
      <c r="C75" s="15">
        <v>25.95</v>
      </c>
      <c r="D75" s="37">
        <v>0.36376237623762381</v>
      </c>
      <c r="E75" s="38">
        <v>0.33400000000000002</v>
      </c>
      <c r="F75" s="39">
        <v>26.106666666666666</v>
      </c>
      <c r="G75" s="40">
        <v>0.32639405940594063</v>
      </c>
      <c r="H75" s="38"/>
      <c r="I75" s="38"/>
      <c r="J75" s="41">
        <v>0.16563010998406552</v>
      </c>
      <c r="K75" s="40">
        <v>3.8941829486007495E-2</v>
      </c>
      <c r="L75" s="38">
        <v>26.09</v>
      </c>
      <c r="N75" s="44"/>
      <c r="O75" s="45"/>
    </row>
    <row r="76" spans="1:15" x14ac:dyDescent="0.2">
      <c r="A76" s="35"/>
      <c r="B76" s="36"/>
      <c r="C76" s="15">
        <v>26.09</v>
      </c>
      <c r="D76" s="37">
        <v>0.32937029702970294</v>
      </c>
      <c r="E76" s="38"/>
      <c r="F76" s="39"/>
      <c r="G76" s="40"/>
      <c r="H76" s="38"/>
      <c r="I76" s="38"/>
      <c r="J76" s="41"/>
      <c r="K76" s="40"/>
      <c r="L76" s="38"/>
      <c r="N76" s="44"/>
      <c r="O76" s="45"/>
    </row>
    <row r="77" spans="1:15" x14ac:dyDescent="0.2">
      <c r="A77" s="35"/>
      <c r="B77" s="36"/>
      <c r="C77" s="15">
        <v>26.28</v>
      </c>
      <c r="D77" s="37">
        <v>0.28604950495049508</v>
      </c>
      <c r="E77" s="38"/>
      <c r="F77" s="39"/>
      <c r="G77" s="40"/>
      <c r="H77" s="38"/>
      <c r="I77" s="38"/>
      <c r="J77" s="41"/>
      <c r="K77" s="40"/>
      <c r="L77" s="38"/>
      <c r="N77" s="44"/>
      <c r="O77" s="45"/>
    </row>
    <row r="78" spans="1:15" x14ac:dyDescent="0.2">
      <c r="A78" s="35"/>
      <c r="B78" s="36" t="s">
        <v>10</v>
      </c>
      <c r="C78" s="15">
        <v>26.05</v>
      </c>
      <c r="D78" s="37">
        <v>0.38691089108910892</v>
      </c>
      <c r="E78" s="38">
        <v>0.33400000000000002</v>
      </c>
      <c r="F78" s="39">
        <v>26.056666666666668</v>
      </c>
      <c r="G78" s="40">
        <v>0.38580858085808584</v>
      </c>
      <c r="H78" s="38"/>
      <c r="I78" s="38"/>
      <c r="J78" s="41">
        <v>8.0208062770106489E-2</v>
      </c>
      <c r="K78" s="40">
        <v>2.1516237336122127E-2</v>
      </c>
      <c r="L78" s="38">
        <v>26.05</v>
      </c>
      <c r="N78" s="44"/>
      <c r="O78" s="45"/>
    </row>
    <row r="79" spans="1:15" x14ac:dyDescent="0.2">
      <c r="A79" s="35"/>
      <c r="B79" s="36"/>
      <c r="C79" s="15">
        <v>26.14</v>
      </c>
      <c r="D79" s="37">
        <v>0.36376237623762381</v>
      </c>
      <c r="E79" s="38"/>
      <c r="F79" s="39"/>
      <c r="G79" s="40"/>
      <c r="H79" s="38"/>
      <c r="I79" s="38"/>
      <c r="J79" s="41"/>
      <c r="K79" s="40"/>
      <c r="L79" s="38"/>
      <c r="N79" s="44"/>
      <c r="O79" s="45"/>
    </row>
    <row r="80" spans="1:15" x14ac:dyDescent="0.2">
      <c r="A80" s="35"/>
      <c r="B80" s="36"/>
      <c r="C80" s="15">
        <v>25.98</v>
      </c>
      <c r="D80" s="37">
        <v>0.40675247524752478</v>
      </c>
      <c r="E80" s="38"/>
      <c r="F80" s="39"/>
      <c r="G80" s="40"/>
      <c r="H80" s="38"/>
      <c r="I80" s="38"/>
      <c r="J80" s="41"/>
      <c r="K80" s="40"/>
      <c r="L80" s="38"/>
      <c r="N80" s="44"/>
      <c r="O80" s="45"/>
    </row>
    <row r="81" spans="1:15" x14ac:dyDescent="0.2">
      <c r="A81" s="35"/>
      <c r="B81" s="36" t="s">
        <v>10</v>
      </c>
      <c r="C81" s="15">
        <v>26.01</v>
      </c>
      <c r="D81" s="37">
        <v>0.39683168316831691</v>
      </c>
      <c r="E81" s="38">
        <v>0.33400000000000002</v>
      </c>
      <c r="F81" s="39">
        <v>26.123333333333335</v>
      </c>
      <c r="G81" s="40">
        <v>0.36684884488448849</v>
      </c>
      <c r="H81" s="38"/>
      <c r="I81" s="38"/>
      <c r="J81" s="41">
        <v>0.16289055630494012</v>
      </c>
      <c r="K81" s="40">
        <v>4.1013051656385316E-2</v>
      </c>
      <c r="L81" s="38">
        <v>26.05</v>
      </c>
      <c r="N81" s="44"/>
      <c r="O81" s="45"/>
    </row>
    <row r="82" spans="1:15" x14ac:dyDescent="0.2">
      <c r="A82" s="35"/>
      <c r="B82" s="36"/>
      <c r="C82" s="15">
        <v>26.05</v>
      </c>
      <c r="D82" s="37">
        <v>0.38360396039603961</v>
      </c>
      <c r="E82" s="38"/>
      <c r="F82" s="39"/>
      <c r="G82" s="40"/>
      <c r="H82" s="38"/>
      <c r="I82" s="38"/>
      <c r="J82" s="41"/>
      <c r="K82" s="40"/>
      <c r="L82" s="38"/>
      <c r="N82" s="44"/>
      <c r="O82" s="45"/>
    </row>
    <row r="83" spans="1:15" x14ac:dyDescent="0.2">
      <c r="A83" s="35"/>
      <c r="B83" s="36"/>
      <c r="C83" s="15">
        <v>26.31</v>
      </c>
      <c r="D83" s="37">
        <v>0.32011089108910895</v>
      </c>
      <c r="E83" s="38"/>
      <c r="F83" s="39"/>
      <c r="G83" s="40"/>
      <c r="H83" s="38"/>
      <c r="I83" s="38"/>
      <c r="J83" s="41"/>
      <c r="K83" s="40"/>
      <c r="L83" s="38"/>
      <c r="N83" s="44"/>
      <c r="O83" s="45"/>
    </row>
    <row r="84" spans="1:15" x14ac:dyDescent="0.2">
      <c r="A84" s="35"/>
      <c r="B84" s="36" t="s">
        <v>10</v>
      </c>
      <c r="C84" s="15">
        <v>25.99</v>
      </c>
      <c r="D84" s="37">
        <v>0.39021782178217823</v>
      </c>
      <c r="E84" s="38">
        <v>0.33400000000000002</v>
      </c>
      <c r="F84" s="39">
        <v>26.11</v>
      </c>
      <c r="G84" s="40">
        <v>0.35714851485148519</v>
      </c>
      <c r="H84" s="38"/>
      <c r="I84" s="38"/>
      <c r="J84" s="41">
        <v>0.10392304845413453</v>
      </c>
      <c r="K84" s="40">
        <v>2.8638859887524994E-2</v>
      </c>
      <c r="L84" s="38">
        <v>26.17</v>
      </c>
      <c r="N84" s="44"/>
      <c r="O84" s="45"/>
    </row>
    <row r="85" spans="1:15" x14ac:dyDescent="0.2">
      <c r="A85" s="35"/>
      <c r="B85" s="36"/>
      <c r="C85" s="15">
        <v>26.17</v>
      </c>
      <c r="D85" s="37">
        <v>0.34061386138613864</v>
      </c>
      <c r="E85" s="38"/>
      <c r="F85" s="39"/>
      <c r="G85" s="40"/>
      <c r="H85" s="38"/>
      <c r="I85" s="38"/>
      <c r="J85" s="41"/>
      <c r="K85" s="40"/>
      <c r="L85" s="38"/>
      <c r="N85" s="44"/>
      <c r="O85" s="45"/>
    </row>
    <row r="86" spans="1:15" x14ac:dyDescent="0.2">
      <c r="A86" s="35"/>
      <c r="B86" s="36"/>
      <c r="C86" s="15">
        <v>26.17</v>
      </c>
      <c r="D86" s="37">
        <v>0.34061386138613864</v>
      </c>
      <c r="E86" s="38"/>
      <c r="F86" s="39"/>
      <c r="G86" s="40"/>
      <c r="H86" s="38"/>
      <c r="I86" s="38"/>
      <c r="J86" s="41"/>
      <c r="K86" s="40"/>
      <c r="L86" s="38"/>
      <c r="N86" s="44"/>
      <c r="O86" s="45"/>
    </row>
    <row r="87" spans="1:15" x14ac:dyDescent="0.2">
      <c r="A87" s="35"/>
      <c r="B87" s="36" t="s">
        <v>10</v>
      </c>
      <c r="C87" s="15">
        <v>26.22</v>
      </c>
      <c r="D87" s="37">
        <v>0.32903960396039605</v>
      </c>
      <c r="E87" s="38">
        <v>0.33400000000000002</v>
      </c>
      <c r="F87" s="39">
        <v>26.26</v>
      </c>
      <c r="G87" s="40">
        <v>0.3201108910891089</v>
      </c>
      <c r="H87" s="38"/>
      <c r="I87" s="38"/>
      <c r="J87" s="41">
        <v>7.8102496759067386E-2</v>
      </c>
      <c r="K87" s="40">
        <v>1.6917140427133329E-2</v>
      </c>
      <c r="L87" s="38">
        <v>26.22</v>
      </c>
      <c r="N87" s="44"/>
      <c r="O87" s="45"/>
    </row>
    <row r="88" spans="1:15" x14ac:dyDescent="0.2">
      <c r="A88" s="35"/>
      <c r="B88" s="36"/>
      <c r="C88" s="15">
        <v>26.35</v>
      </c>
      <c r="D88" s="37">
        <v>0.30060000000000003</v>
      </c>
      <c r="E88" s="38"/>
      <c r="F88" s="39"/>
      <c r="G88" s="40"/>
      <c r="H88" s="38"/>
      <c r="I88" s="38"/>
      <c r="J88" s="41"/>
      <c r="K88" s="40"/>
      <c r="L88" s="38"/>
      <c r="N88" s="44"/>
      <c r="O88" s="45"/>
    </row>
    <row r="89" spans="1:15" x14ac:dyDescent="0.2">
      <c r="A89" s="35"/>
      <c r="B89" s="36"/>
      <c r="C89" s="15">
        <v>26.21</v>
      </c>
      <c r="D89" s="37">
        <v>0.33069306930693065</v>
      </c>
      <c r="E89" s="38"/>
      <c r="F89" s="39"/>
      <c r="G89" s="40"/>
      <c r="H89" s="38"/>
      <c r="I89" s="38"/>
      <c r="J89" s="41"/>
      <c r="K89" s="40"/>
      <c r="L89" s="38"/>
      <c r="N89" s="44"/>
      <c r="O89" s="45"/>
    </row>
    <row r="90" spans="1:15" x14ac:dyDescent="0.2">
      <c r="A90" s="35"/>
      <c r="B90" s="36" t="s">
        <v>10</v>
      </c>
      <c r="C90" s="15">
        <v>25.99</v>
      </c>
      <c r="D90" s="37">
        <v>0.40013861386138616</v>
      </c>
      <c r="E90" s="38">
        <v>0.33400000000000002</v>
      </c>
      <c r="F90" s="39">
        <v>26.086666666666662</v>
      </c>
      <c r="G90" s="40">
        <v>0.37588778877887791</v>
      </c>
      <c r="H90" s="38"/>
      <c r="I90" s="38"/>
      <c r="J90" s="41">
        <v>0.10598742063723128</v>
      </c>
      <c r="K90" s="40">
        <v>2.6729602561690029E-2</v>
      </c>
      <c r="L90" s="38">
        <v>26.07</v>
      </c>
      <c r="N90" s="44"/>
      <c r="O90" s="45"/>
    </row>
    <row r="91" spans="1:15" x14ac:dyDescent="0.2">
      <c r="A91" s="35"/>
      <c r="B91" s="36"/>
      <c r="C91" s="15">
        <v>26.2</v>
      </c>
      <c r="D91" s="37">
        <v>0.3472277227722772</v>
      </c>
      <c r="E91" s="38"/>
      <c r="F91" s="39"/>
      <c r="G91" s="40"/>
      <c r="H91" s="38"/>
      <c r="I91" s="38"/>
      <c r="J91" s="41"/>
      <c r="K91" s="40"/>
      <c r="L91" s="38"/>
      <c r="N91" s="44"/>
      <c r="O91" s="45"/>
    </row>
    <row r="92" spans="1:15" x14ac:dyDescent="0.2">
      <c r="A92" s="35"/>
      <c r="B92" s="36"/>
      <c r="C92" s="15">
        <v>26.07</v>
      </c>
      <c r="D92" s="37">
        <v>0.38029702970297036</v>
      </c>
      <c r="E92" s="38"/>
      <c r="F92" s="39"/>
      <c r="G92" s="40"/>
      <c r="H92" s="38"/>
      <c r="I92" s="38"/>
      <c r="J92" s="41"/>
      <c r="K92" s="40"/>
      <c r="L92" s="38"/>
      <c r="N92" s="44"/>
      <c r="O92" s="45"/>
    </row>
    <row r="93" spans="1:15" x14ac:dyDescent="0.2">
      <c r="A93" s="35"/>
      <c r="B93" s="36" t="s">
        <v>10</v>
      </c>
      <c r="C93" s="15">
        <v>25.91</v>
      </c>
      <c r="D93" s="37">
        <v>0.39683168316831691</v>
      </c>
      <c r="E93" s="38">
        <v>0.33400000000000002</v>
      </c>
      <c r="F93" s="39">
        <v>26</v>
      </c>
      <c r="G93" s="40">
        <v>0.3725808580858086</v>
      </c>
      <c r="H93" s="38"/>
      <c r="I93" s="38"/>
      <c r="J93" s="41">
        <v>0.10816653826392034</v>
      </c>
      <c r="K93" s="40">
        <v>2.889230606584231E-2</v>
      </c>
      <c r="L93" s="38">
        <v>25.97</v>
      </c>
      <c r="N93" s="44"/>
      <c r="O93" s="45"/>
    </row>
    <row r="94" spans="1:15" x14ac:dyDescent="0.2">
      <c r="A94" s="35"/>
      <c r="B94" s="36"/>
      <c r="C94" s="15">
        <v>25.97</v>
      </c>
      <c r="D94" s="37">
        <v>0.38029702970297036</v>
      </c>
      <c r="E94" s="38"/>
      <c r="F94" s="39"/>
      <c r="G94" s="40"/>
      <c r="H94" s="38"/>
      <c r="I94" s="38"/>
      <c r="J94" s="41"/>
      <c r="K94" s="40"/>
      <c r="L94" s="38"/>
      <c r="N94" s="44"/>
      <c r="O94" s="45"/>
    </row>
    <row r="95" spans="1:15" x14ac:dyDescent="0.2">
      <c r="A95" s="35"/>
      <c r="B95" s="36"/>
      <c r="C95" s="15">
        <v>26.12</v>
      </c>
      <c r="D95" s="37">
        <v>0.34061386138613864</v>
      </c>
      <c r="E95" s="38"/>
      <c r="F95" s="39"/>
      <c r="G95" s="40"/>
      <c r="H95" s="38"/>
      <c r="I95" s="38"/>
      <c r="J95" s="41"/>
      <c r="K95" s="40"/>
      <c r="L95" s="38"/>
      <c r="N95" s="44"/>
      <c r="O95" s="45"/>
    </row>
    <row r="96" spans="1:15" x14ac:dyDescent="0.2">
      <c r="B96" s="23"/>
      <c r="D96" s="37"/>
      <c r="E96" s="9"/>
      <c r="G96" s="46"/>
      <c r="J96" s="54"/>
      <c r="K96" s="46"/>
      <c r="N96" s="42">
        <f>I97/0.167*100</f>
        <v>94.561056105610561</v>
      </c>
      <c r="O96" s="43">
        <f>(I97-0.167)/0.167*100</f>
        <v>-5.4389438943894364</v>
      </c>
    </row>
    <row r="97" spans="1:15" x14ac:dyDescent="0.2">
      <c r="A97" s="35" t="s">
        <v>90</v>
      </c>
      <c r="B97" s="36" t="s">
        <v>10</v>
      </c>
      <c r="C97" s="9">
        <v>28.17</v>
      </c>
      <c r="D97" s="37">
        <v>0.10053069306930694</v>
      </c>
      <c r="E97" s="38">
        <v>0.16700000000000001</v>
      </c>
      <c r="F97" s="39">
        <v>27.916666666666668</v>
      </c>
      <c r="G97" s="40">
        <v>0.11882904290429046</v>
      </c>
      <c r="H97" s="39">
        <v>27.366666666666664</v>
      </c>
      <c r="I97" s="38">
        <v>0.15791696369636965</v>
      </c>
      <c r="J97" s="41">
        <v>0.22143471573656531</v>
      </c>
      <c r="K97" s="40">
        <v>1.6015016153937179E-2</v>
      </c>
      <c r="L97" s="38">
        <v>27.82</v>
      </c>
      <c r="N97" s="44"/>
      <c r="O97" s="45"/>
    </row>
    <row r="98" spans="1:15" x14ac:dyDescent="0.2">
      <c r="A98" s="35"/>
      <c r="B98" s="36"/>
      <c r="C98" s="9">
        <v>27.82</v>
      </c>
      <c r="D98" s="37">
        <v>0.12566336633663366</v>
      </c>
      <c r="E98" s="38"/>
      <c r="F98" s="39"/>
      <c r="G98" s="40"/>
      <c r="H98" s="38"/>
      <c r="I98" s="38"/>
      <c r="J98" s="41"/>
      <c r="K98" s="40"/>
      <c r="L98" s="38"/>
      <c r="N98" s="44"/>
      <c r="O98" s="45"/>
    </row>
    <row r="99" spans="1:15" x14ac:dyDescent="0.2">
      <c r="A99" s="35"/>
      <c r="B99" s="36"/>
      <c r="C99" s="9">
        <v>27.76</v>
      </c>
      <c r="D99" s="37">
        <v>0.13029306930693071</v>
      </c>
      <c r="E99" s="38"/>
      <c r="F99" s="39"/>
      <c r="G99" s="40"/>
      <c r="H99" s="38"/>
      <c r="I99" s="38"/>
      <c r="J99" s="41"/>
      <c r="K99" s="40"/>
      <c r="L99" s="38"/>
      <c r="N99" s="44"/>
      <c r="O99" s="45"/>
    </row>
    <row r="100" spans="1:15" x14ac:dyDescent="0.2">
      <c r="A100" s="35"/>
      <c r="B100" s="36" t="s">
        <v>10</v>
      </c>
      <c r="C100" s="15">
        <v>27.59</v>
      </c>
      <c r="D100" s="37">
        <v>0.13657623762376236</v>
      </c>
      <c r="E100" s="38">
        <v>0.16700000000000001</v>
      </c>
      <c r="F100" s="39">
        <v>27.22666666666667</v>
      </c>
      <c r="G100" s="40">
        <v>0.17614917491749174</v>
      </c>
      <c r="H100" s="38"/>
      <c r="I100" s="38"/>
      <c r="J100" s="41">
        <v>0.31942656954820381</v>
      </c>
      <c r="K100" s="40">
        <v>3.5069580329638098E-2</v>
      </c>
      <c r="L100" s="38">
        <v>27.1</v>
      </c>
      <c r="N100" s="44"/>
      <c r="O100" s="45"/>
    </row>
    <row r="101" spans="1:15" x14ac:dyDescent="0.2">
      <c r="A101" s="35"/>
      <c r="B101" s="36"/>
      <c r="C101" s="15">
        <v>26.99</v>
      </c>
      <c r="D101" s="37">
        <v>0.20337623762376239</v>
      </c>
      <c r="E101" s="38"/>
      <c r="F101" s="39"/>
      <c r="G101" s="40"/>
      <c r="H101" s="38"/>
      <c r="I101" s="38"/>
      <c r="J101" s="41"/>
      <c r="K101" s="40"/>
      <c r="L101" s="38"/>
      <c r="N101" s="44"/>
      <c r="O101" s="45"/>
    </row>
    <row r="102" spans="1:15" x14ac:dyDescent="0.2">
      <c r="A102" s="35"/>
      <c r="B102" s="36"/>
      <c r="C102" s="15">
        <v>27.1</v>
      </c>
      <c r="D102" s="37">
        <v>0.1884950495049505</v>
      </c>
      <c r="E102" s="38"/>
      <c r="F102" s="39"/>
      <c r="G102" s="40"/>
      <c r="H102" s="38"/>
      <c r="I102" s="38"/>
      <c r="J102" s="41"/>
      <c r="K102" s="40"/>
      <c r="L102" s="38"/>
      <c r="N102" s="44"/>
      <c r="O102" s="45"/>
    </row>
    <row r="103" spans="1:15" x14ac:dyDescent="0.2">
      <c r="A103" s="35"/>
      <c r="B103" s="36" t="s">
        <v>10</v>
      </c>
      <c r="C103" s="15">
        <v>27.99</v>
      </c>
      <c r="D103" s="37">
        <v>0.13624554455445545</v>
      </c>
      <c r="E103" s="38">
        <v>0.16700000000000001</v>
      </c>
      <c r="F103" s="39">
        <v>27.856666666666666</v>
      </c>
      <c r="G103" s="40">
        <v>0.1485914191419142</v>
      </c>
      <c r="H103" s="38"/>
      <c r="I103" s="38"/>
      <c r="J103" s="41">
        <v>0.17387735140993263</v>
      </c>
      <c r="K103" s="40">
        <v>1.6499341831948785E-2</v>
      </c>
      <c r="L103" s="38">
        <v>27.92</v>
      </c>
      <c r="N103" s="44"/>
      <c r="O103" s="45"/>
    </row>
    <row r="104" spans="1:15" x14ac:dyDescent="0.2">
      <c r="A104" s="35"/>
      <c r="B104" s="36"/>
      <c r="C104" s="15">
        <v>27.66</v>
      </c>
      <c r="D104" s="37">
        <v>0.16733069306930695</v>
      </c>
      <c r="E104" s="38"/>
      <c r="F104" s="39"/>
      <c r="G104" s="40"/>
      <c r="H104" s="38"/>
      <c r="I104" s="38"/>
      <c r="J104" s="41"/>
      <c r="K104" s="40"/>
      <c r="L104" s="38"/>
      <c r="N104" s="44"/>
      <c r="O104" s="45"/>
    </row>
    <row r="105" spans="1:15" x14ac:dyDescent="0.2">
      <c r="A105" s="35"/>
      <c r="B105" s="36"/>
      <c r="C105" s="15">
        <v>27.92</v>
      </c>
      <c r="D105" s="37">
        <v>0.14219801980198019</v>
      </c>
      <c r="E105" s="38"/>
      <c r="F105" s="39"/>
      <c r="G105" s="40"/>
      <c r="H105" s="38"/>
      <c r="I105" s="38"/>
      <c r="J105" s="41"/>
      <c r="K105" s="40"/>
      <c r="L105" s="38"/>
      <c r="N105" s="44"/>
      <c r="O105" s="45"/>
    </row>
    <row r="106" spans="1:15" x14ac:dyDescent="0.2">
      <c r="A106" s="35"/>
      <c r="B106" s="36" t="s">
        <v>10</v>
      </c>
      <c r="C106" s="15">
        <v>27.04</v>
      </c>
      <c r="D106" s="37">
        <v>0.16501584158415841</v>
      </c>
      <c r="E106" s="38">
        <v>0.16700000000000001</v>
      </c>
      <c r="F106" s="39">
        <v>27.23</v>
      </c>
      <c r="G106" s="40">
        <v>0.1455049504950495</v>
      </c>
      <c r="H106" s="38"/>
      <c r="I106" s="38"/>
      <c r="J106" s="41">
        <v>0.29512709126747499</v>
      </c>
      <c r="K106" s="40">
        <v>2.906150561679197E-2</v>
      </c>
      <c r="L106" s="38">
        <v>27.08</v>
      </c>
      <c r="N106" s="44"/>
      <c r="O106" s="45"/>
    </row>
    <row r="107" spans="1:15" x14ac:dyDescent="0.2">
      <c r="A107" s="35"/>
      <c r="B107" s="36"/>
      <c r="C107" s="15">
        <v>27.08</v>
      </c>
      <c r="D107" s="37">
        <v>0.15939405940594059</v>
      </c>
      <c r="E107" s="38"/>
      <c r="F107" s="39"/>
      <c r="G107" s="40"/>
      <c r="H107" s="38"/>
      <c r="I107" s="38"/>
      <c r="J107" s="41"/>
      <c r="K107" s="40"/>
      <c r="L107" s="38"/>
      <c r="N107" s="44"/>
      <c r="O107" s="45"/>
    </row>
    <row r="108" spans="1:15" x14ac:dyDescent="0.2">
      <c r="A108" s="35"/>
      <c r="B108" s="36"/>
      <c r="C108" s="15">
        <v>27.57</v>
      </c>
      <c r="D108" s="37">
        <v>0.1121049504950495</v>
      </c>
      <c r="E108" s="38"/>
      <c r="F108" s="39"/>
      <c r="G108" s="40"/>
      <c r="H108" s="38"/>
      <c r="I108" s="38"/>
      <c r="J108" s="41"/>
      <c r="K108" s="40"/>
      <c r="L108" s="38"/>
      <c r="N108" s="44"/>
      <c r="O108" s="45"/>
    </row>
    <row r="109" spans="1:15" x14ac:dyDescent="0.2">
      <c r="A109" s="35"/>
      <c r="B109" s="36" t="s">
        <v>10</v>
      </c>
      <c r="C109" s="15">
        <v>27.11</v>
      </c>
      <c r="D109" s="37">
        <v>0.18584950495049507</v>
      </c>
      <c r="E109" s="38">
        <v>0.16700000000000001</v>
      </c>
      <c r="F109" s="39">
        <v>27.096666666666664</v>
      </c>
      <c r="G109" s="40">
        <v>0.18772343234323433</v>
      </c>
      <c r="H109" s="38"/>
      <c r="I109" s="38"/>
      <c r="J109" s="41">
        <v>0.12055427546683513</v>
      </c>
      <c r="K109" s="40">
        <v>1.5791531860943023E-2</v>
      </c>
      <c r="L109" s="38">
        <v>27.11</v>
      </c>
      <c r="N109" s="44"/>
      <c r="O109" s="45"/>
    </row>
    <row r="110" spans="1:15" x14ac:dyDescent="0.2">
      <c r="A110" s="35"/>
      <c r="B110" s="36"/>
      <c r="C110" s="15">
        <v>27.21</v>
      </c>
      <c r="D110" s="37">
        <v>0.17295247524752475</v>
      </c>
      <c r="E110" s="38"/>
      <c r="F110" s="39"/>
      <c r="G110" s="40"/>
      <c r="H110" s="38"/>
      <c r="I110" s="38"/>
      <c r="J110" s="41"/>
      <c r="K110" s="40"/>
      <c r="L110" s="38"/>
      <c r="N110" s="44"/>
      <c r="O110" s="45"/>
    </row>
    <row r="111" spans="1:15" x14ac:dyDescent="0.2">
      <c r="A111" s="35"/>
      <c r="B111" s="36"/>
      <c r="C111" s="15">
        <v>26.97</v>
      </c>
      <c r="D111" s="37">
        <v>0.20436831683168319</v>
      </c>
      <c r="E111" s="38"/>
      <c r="F111" s="39"/>
      <c r="G111" s="40"/>
      <c r="H111" s="38"/>
      <c r="I111" s="38"/>
      <c r="J111" s="41"/>
      <c r="K111" s="40"/>
      <c r="L111" s="38"/>
      <c r="N111" s="44"/>
      <c r="O111" s="45"/>
    </row>
    <row r="112" spans="1:15" x14ac:dyDescent="0.2">
      <c r="A112" s="35"/>
      <c r="B112" s="36" t="s">
        <v>10</v>
      </c>
      <c r="C112" s="15">
        <v>26.94</v>
      </c>
      <c r="D112" s="37">
        <v>0.20635247524752476</v>
      </c>
      <c r="E112" s="38">
        <v>0.16700000000000001</v>
      </c>
      <c r="F112" s="39">
        <v>27.12</v>
      </c>
      <c r="G112" s="40">
        <v>0.1830937293729373</v>
      </c>
      <c r="H112" s="38"/>
      <c r="I112" s="38"/>
      <c r="J112" s="41">
        <v>0.16370705543744898</v>
      </c>
      <c r="K112" s="40">
        <v>2.1051239585888382E-2</v>
      </c>
      <c r="L112" s="38">
        <v>27.16</v>
      </c>
      <c r="N112" s="44"/>
      <c r="O112" s="45"/>
    </row>
    <row r="113" spans="1:15" x14ac:dyDescent="0.2">
      <c r="A113" s="35"/>
      <c r="B113" s="36"/>
      <c r="C113" s="15">
        <v>27.26</v>
      </c>
      <c r="D113" s="37">
        <v>0.16534653465346533</v>
      </c>
      <c r="E113" s="38"/>
      <c r="F113" s="39"/>
      <c r="G113" s="40"/>
      <c r="H113" s="38"/>
      <c r="I113" s="38"/>
      <c r="J113" s="41"/>
      <c r="K113" s="40"/>
      <c r="L113" s="38"/>
      <c r="N113" s="44"/>
      <c r="O113" s="45"/>
    </row>
    <row r="114" spans="1:15" x14ac:dyDescent="0.2">
      <c r="A114" s="35"/>
      <c r="B114" s="36"/>
      <c r="C114" s="15">
        <v>27.16</v>
      </c>
      <c r="D114" s="37">
        <v>0.1775821782178218</v>
      </c>
      <c r="E114" s="38"/>
      <c r="F114" s="39"/>
      <c r="G114" s="40"/>
      <c r="H114" s="38"/>
      <c r="I114" s="38"/>
      <c r="J114" s="41"/>
      <c r="K114" s="40"/>
      <c r="L114" s="38"/>
      <c r="N114" s="44"/>
      <c r="O114" s="45"/>
    </row>
    <row r="115" spans="1:15" x14ac:dyDescent="0.2">
      <c r="A115" s="35"/>
      <c r="B115" s="36" t="s">
        <v>10</v>
      </c>
      <c r="C115" s="15">
        <v>27.46</v>
      </c>
      <c r="D115" s="37">
        <v>0.13194653465346534</v>
      </c>
      <c r="E115" s="38">
        <v>0.16700000000000001</v>
      </c>
      <c r="F115" s="39">
        <v>27.163333333333338</v>
      </c>
      <c r="G115" s="40">
        <v>0.16644884488448844</v>
      </c>
      <c r="H115" s="38"/>
      <c r="I115" s="38"/>
      <c r="J115" s="41">
        <v>0.26274195198584749</v>
      </c>
      <c r="K115" s="40">
        <v>3.087393661480858E-2</v>
      </c>
      <c r="L115" s="38">
        <v>27.07</v>
      </c>
      <c r="N115" s="44"/>
      <c r="O115" s="45"/>
    </row>
    <row r="116" spans="1:15" x14ac:dyDescent="0.2">
      <c r="A116" s="35"/>
      <c r="B116" s="36"/>
      <c r="C116" s="15">
        <v>27.07</v>
      </c>
      <c r="D116" s="37">
        <v>0.17592871287128714</v>
      </c>
      <c r="E116" s="38"/>
      <c r="F116" s="39"/>
      <c r="G116" s="40"/>
      <c r="H116" s="38"/>
      <c r="I116" s="38"/>
      <c r="J116" s="41"/>
      <c r="K116" s="40"/>
      <c r="L116" s="38"/>
      <c r="N116" s="44"/>
      <c r="O116" s="45"/>
    </row>
    <row r="117" spans="1:15" x14ac:dyDescent="0.2">
      <c r="A117" s="35"/>
      <c r="B117" s="36"/>
      <c r="C117" s="15">
        <v>26.96</v>
      </c>
      <c r="D117" s="37">
        <v>0.19147128712871286</v>
      </c>
      <c r="E117" s="38"/>
      <c r="F117" s="39"/>
      <c r="G117" s="40"/>
      <c r="H117" s="38"/>
      <c r="I117" s="38"/>
      <c r="J117" s="41"/>
      <c r="K117" s="40"/>
      <c r="L117" s="38"/>
      <c r="N117" s="44"/>
      <c r="O117" s="45"/>
    </row>
    <row r="118" spans="1:15" x14ac:dyDescent="0.2">
      <c r="A118" s="35"/>
      <c r="B118" s="36" t="s">
        <v>10</v>
      </c>
      <c r="C118" s="15">
        <v>27.85</v>
      </c>
      <c r="D118" s="37">
        <v>0.10648316831683169</v>
      </c>
      <c r="E118" s="38">
        <v>0.16700000000000001</v>
      </c>
      <c r="F118" s="39">
        <v>27.436666666666667</v>
      </c>
      <c r="G118" s="40">
        <v>0.14341056105610561</v>
      </c>
      <c r="H118" s="38"/>
      <c r="I118" s="38"/>
      <c r="J118" s="41">
        <v>0.36018513757973647</v>
      </c>
      <c r="K118" s="40">
        <v>3.2290164590396853E-2</v>
      </c>
      <c r="L118" s="38">
        <v>27.27</v>
      </c>
      <c r="N118" s="44"/>
      <c r="O118" s="45"/>
    </row>
    <row r="119" spans="1:15" x14ac:dyDescent="0.2">
      <c r="A119" s="35"/>
      <c r="B119" s="36"/>
      <c r="C119" s="15">
        <v>27.19</v>
      </c>
      <c r="D119" s="37">
        <v>0.16633861386138615</v>
      </c>
      <c r="E119" s="38"/>
      <c r="F119" s="39"/>
      <c r="G119" s="40"/>
      <c r="H119" s="38"/>
      <c r="I119" s="38"/>
      <c r="J119" s="41"/>
      <c r="K119" s="40"/>
      <c r="L119" s="38"/>
      <c r="N119" s="44"/>
      <c r="O119" s="45"/>
    </row>
    <row r="120" spans="1:15" x14ac:dyDescent="0.2">
      <c r="A120" s="35"/>
      <c r="B120" s="36"/>
      <c r="C120" s="15">
        <v>27.27</v>
      </c>
      <c r="D120" s="37">
        <v>0.15740990099009902</v>
      </c>
      <c r="E120" s="38"/>
      <c r="F120" s="39"/>
      <c r="G120" s="40"/>
      <c r="H120" s="38"/>
      <c r="I120" s="38"/>
      <c r="J120" s="41"/>
      <c r="K120" s="40"/>
      <c r="L120" s="38"/>
      <c r="N120" s="44"/>
      <c r="O120" s="45"/>
    </row>
    <row r="121" spans="1:15" x14ac:dyDescent="0.2">
      <c r="A121" s="35"/>
      <c r="B121" s="36" t="s">
        <v>10</v>
      </c>
      <c r="C121" s="15">
        <v>27.28</v>
      </c>
      <c r="D121" s="37">
        <v>0.1636930693069307</v>
      </c>
      <c r="E121" s="38">
        <v>0.16700000000000001</v>
      </c>
      <c r="F121" s="39">
        <v>27.42</v>
      </c>
      <c r="G121" s="40">
        <v>0.1485914191419142</v>
      </c>
      <c r="H121" s="38"/>
      <c r="I121" s="38"/>
      <c r="J121" s="41">
        <v>0.12288205727444478</v>
      </c>
      <c r="K121" s="40">
        <v>1.3204277902977436E-2</v>
      </c>
      <c r="L121" s="38">
        <v>27.47</v>
      </c>
      <c r="N121" s="44"/>
      <c r="O121" s="45"/>
    </row>
    <row r="122" spans="1:15" x14ac:dyDescent="0.2">
      <c r="A122" s="35"/>
      <c r="B122" s="36"/>
      <c r="C122" s="15">
        <v>27.51</v>
      </c>
      <c r="D122" s="37">
        <v>0.13922178217821782</v>
      </c>
      <c r="E122" s="38"/>
      <c r="F122" s="39"/>
      <c r="G122" s="40"/>
      <c r="H122" s="38"/>
      <c r="I122" s="38"/>
      <c r="J122" s="41"/>
      <c r="K122" s="40"/>
      <c r="L122" s="38"/>
      <c r="N122" s="44"/>
      <c r="O122" s="45"/>
    </row>
    <row r="123" spans="1:15" x14ac:dyDescent="0.2">
      <c r="A123" s="35"/>
      <c r="B123" s="36"/>
      <c r="C123" s="15">
        <v>27.47</v>
      </c>
      <c r="D123" s="37">
        <v>0.1428594059405941</v>
      </c>
      <c r="E123" s="38"/>
      <c r="F123" s="39"/>
      <c r="G123" s="40"/>
      <c r="H123" s="38"/>
      <c r="I123" s="38"/>
      <c r="J123" s="41"/>
      <c r="K123" s="40"/>
      <c r="L123" s="38"/>
      <c r="N123" s="44"/>
      <c r="O123" s="45"/>
    </row>
    <row r="124" spans="1:15" x14ac:dyDescent="0.2">
      <c r="A124" s="35"/>
      <c r="B124" s="36" t="s">
        <v>10</v>
      </c>
      <c r="C124" s="15">
        <v>27.2</v>
      </c>
      <c r="D124" s="37">
        <v>0.15641782178217822</v>
      </c>
      <c r="E124" s="38">
        <v>0.16700000000000001</v>
      </c>
      <c r="F124" s="39">
        <v>27.2</v>
      </c>
      <c r="G124" s="40">
        <v>0.16082706270627065</v>
      </c>
      <c r="H124" s="38"/>
      <c r="I124" s="38"/>
      <c r="J124" s="41">
        <v>0.39000000000000057</v>
      </c>
      <c r="K124" s="40">
        <v>4.4477090910429971E-2</v>
      </c>
      <c r="L124" s="38">
        <v>27.2</v>
      </c>
      <c r="N124" s="44"/>
      <c r="O124" s="45"/>
    </row>
    <row r="125" spans="1:15" x14ac:dyDescent="0.2">
      <c r="A125" s="35"/>
      <c r="B125" s="36"/>
      <c r="C125" s="15">
        <v>27.59</v>
      </c>
      <c r="D125" s="37">
        <v>0.11871881188118813</v>
      </c>
      <c r="E125" s="38"/>
      <c r="F125" s="39"/>
      <c r="G125" s="40"/>
      <c r="H125" s="38"/>
      <c r="I125" s="38"/>
      <c r="J125" s="41"/>
      <c r="K125" s="40"/>
      <c r="L125" s="38"/>
      <c r="N125" s="44"/>
      <c r="O125" s="45"/>
    </row>
    <row r="126" spans="1:15" x14ac:dyDescent="0.2">
      <c r="A126" s="35"/>
      <c r="B126" s="36"/>
      <c r="C126" s="15">
        <v>26.81</v>
      </c>
      <c r="D126" s="37">
        <v>0.20734455445544556</v>
      </c>
      <c r="E126" s="38"/>
      <c r="F126" s="39"/>
      <c r="G126" s="40"/>
      <c r="H126" s="38"/>
      <c r="I126" s="38"/>
      <c r="J126" s="41"/>
      <c r="K126" s="40"/>
      <c r="L126" s="38"/>
      <c r="N126" s="44"/>
      <c r="O126" s="45"/>
    </row>
    <row r="127" spans="1:15" x14ac:dyDescent="0.2">
      <c r="B127" s="23"/>
      <c r="D127" s="37"/>
      <c r="E127" s="9"/>
      <c r="G127" s="46"/>
      <c r="J127" s="54"/>
      <c r="K127" s="46"/>
      <c r="N127" s="44"/>
      <c r="O127" s="45"/>
    </row>
    <row r="128" spans="1:15" x14ac:dyDescent="0.2">
      <c r="A128" s="35" t="s">
        <v>91</v>
      </c>
      <c r="B128" s="36" t="s">
        <v>10</v>
      </c>
      <c r="C128" s="9">
        <v>28.24</v>
      </c>
      <c r="D128" s="37">
        <v>9.6860000000000002E-2</v>
      </c>
      <c r="E128" s="38">
        <v>8.3500000000000005E-2</v>
      </c>
      <c r="F128" s="39">
        <v>28.426666666666666</v>
      </c>
      <c r="G128" s="40">
        <v>8.7619333333333327E-2</v>
      </c>
      <c r="H128" s="39">
        <v>28.494333333333334</v>
      </c>
      <c r="I128" s="38">
        <v>7.4470866666666663E-2</v>
      </c>
      <c r="J128" s="41">
        <v>0.38552993831002752</v>
      </c>
      <c r="K128" s="40">
        <v>1.9884457481493777E-2</v>
      </c>
      <c r="L128" s="38">
        <v>28.24</v>
      </c>
      <c r="N128" s="42">
        <f>I128/0.0835*100</f>
        <v>89.186666666666653</v>
      </c>
      <c r="O128" s="43">
        <f>(I128-0.0835)/0.0835*100</f>
        <v>-10.813333333333343</v>
      </c>
    </row>
    <row r="129" spans="1:15" x14ac:dyDescent="0.2">
      <c r="A129" s="35"/>
      <c r="B129" s="36"/>
      <c r="C129" s="9">
        <v>28.87</v>
      </c>
      <c r="D129" s="37">
        <v>6.4795999999999992E-2</v>
      </c>
      <c r="E129" s="38"/>
      <c r="F129" s="39"/>
      <c r="G129" s="40"/>
      <c r="H129" s="38"/>
      <c r="I129" s="38"/>
      <c r="J129" s="41"/>
      <c r="K129" s="40"/>
      <c r="L129" s="38"/>
      <c r="N129" s="44"/>
      <c r="O129" s="45"/>
    </row>
    <row r="130" spans="1:15" x14ac:dyDescent="0.2">
      <c r="A130" s="35"/>
      <c r="B130" s="36"/>
      <c r="C130" s="9">
        <v>28.17</v>
      </c>
      <c r="D130" s="37">
        <v>0.101202</v>
      </c>
      <c r="E130" s="38"/>
      <c r="F130" s="39"/>
      <c r="G130" s="40"/>
      <c r="H130" s="38"/>
      <c r="I130" s="38"/>
      <c r="J130" s="41"/>
      <c r="K130" s="40"/>
      <c r="L130" s="38"/>
      <c r="N130" s="44"/>
      <c r="O130" s="45"/>
    </row>
    <row r="131" spans="1:15" x14ac:dyDescent="0.2">
      <c r="A131" s="35"/>
      <c r="B131" s="36" t="s">
        <v>10</v>
      </c>
      <c r="C131" s="15">
        <v>28.9</v>
      </c>
      <c r="D131" s="37">
        <v>5.9452000000000005E-2</v>
      </c>
      <c r="E131" s="38">
        <v>8.3500000000000005E-2</v>
      </c>
      <c r="F131" s="39">
        <v>28.693333333333332</v>
      </c>
      <c r="G131" s="40">
        <v>6.8915333333333342E-2</v>
      </c>
      <c r="H131" s="38"/>
      <c r="I131" s="38"/>
      <c r="J131" s="41">
        <v>0.33231511150312393</v>
      </c>
      <c r="K131" s="40">
        <v>1.524860286496219E-2</v>
      </c>
      <c r="L131" s="38">
        <v>28.87</v>
      </c>
      <c r="N131" s="44"/>
      <c r="O131" s="45"/>
    </row>
    <row r="132" spans="1:15" x14ac:dyDescent="0.2">
      <c r="A132" s="35"/>
      <c r="B132" s="36"/>
      <c r="C132" s="15">
        <v>28.31</v>
      </c>
      <c r="D132" s="37">
        <v>8.6506000000000013E-2</v>
      </c>
      <c r="E132" s="38"/>
      <c r="F132" s="39"/>
      <c r="G132" s="40"/>
      <c r="H132" s="38"/>
      <c r="I132" s="38"/>
      <c r="J132" s="41"/>
      <c r="K132" s="40"/>
      <c r="L132" s="38"/>
      <c r="N132" s="44"/>
      <c r="O132" s="45"/>
    </row>
    <row r="133" spans="1:15" x14ac:dyDescent="0.2">
      <c r="A133" s="35"/>
      <c r="B133" s="36"/>
      <c r="C133" s="15">
        <v>28.87</v>
      </c>
      <c r="D133" s="37">
        <v>6.0788000000000002E-2</v>
      </c>
      <c r="E133" s="38"/>
      <c r="F133" s="39"/>
      <c r="G133" s="40"/>
      <c r="H133" s="38"/>
      <c r="I133" s="38"/>
      <c r="J133" s="41"/>
      <c r="K133" s="40"/>
      <c r="L133" s="38"/>
      <c r="N133" s="44"/>
      <c r="O133" s="45"/>
    </row>
    <row r="134" spans="1:15" x14ac:dyDescent="0.2">
      <c r="A134" s="35"/>
      <c r="B134" s="36" t="s">
        <v>10</v>
      </c>
      <c r="C134" s="15">
        <v>28.22</v>
      </c>
      <c r="D134" s="37">
        <v>0.11890400000000001</v>
      </c>
      <c r="E134" s="38">
        <v>8.3500000000000005E-2</v>
      </c>
      <c r="F134" s="39">
        <v>28.679999999999996</v>
      </c>
      <c r="G134" s="40">
        <v>9.1850000000000001E-2</v>
      </c>
      <c r="H134" s="38"/>
      <c r="I134" s="38"/>
      <c r="J134" s="41">
        <v>0.55749439459065508</v>
      </c>
      <c r="K134" s="40">
        <v>3.0507568044667206E-2</v>
      </c>
      <c r="L134" s="38">
        <v>28.52</v>
      </c>
      <c r="N134" s="44"/>
      <c r="O134" s="45"/>
    </row>
    <row r="135" spans="1:15" x14ac:dyDescent="0.2">
      <c r="A135" s="35"/>
      <c r="B135" s="36"/>
      <c r="C135" s="15">
        <v>28.52</v>
      </c>
      <c r="D135" s="37">
        <v>9.7862000000000005E-2</v>
      </c>
      <c r="E135" s="38"/>
      <c r="F135" s="39"/>
      <c r="G135" s="40"/>
      <c r="H135" s="38"/>
      <c r="I135" s="38"/>
      <c r="J135" s="41"/>
      <c r="K135" s="40"/>
      <c r="L135" s="38"/>
      <c r="N135" s="44"/>
      <c r="O135" s="45"/>
    </row>
    <row r="136" spans="1:15" x14ac:dyDescent="0.2">
      <c r="A136" s="35"/>
      <c r="B136" s="36"/>
      <c r="C136" s="15">
        <v>29.3</v>
      </c>
      <c r="D136" s="37">
        <v>5.878400000000001E-2</v>
      </c>
      <c r="E136" s="38"/>
      <c r="F136" s="39"/>
      <c r="G136" s="40"/>
      <c r="H136" s="38"/>
      <c r="I136" s="38"/>
      <c r="J136" s="41"/>
      <c r="K136" s="40"/>
      <c r="L136" s="38"/>
      <c r="N136" s="44"/>
      <c r="O136" s="45"/>
    </row>
    <row r="137" spans="1:15" x14ac:dyDescent="0.2">
      <c r="A137" s="35"/>
      <c r="B137" s="36" t="s">
        <v>10</v>
      </c>
      <c r="C137" s="15">
        <v>28.03</v>
      </c>
      <c r="D137" s="37">
        <v>8.049400000000001E-2</v>
      </c>
      <c r="E137" s="38">
        <v>8.3500000000000005E-2</v>
      </c>
      <c r="F137" s="39">
        <v>28.400000000000002</v>
      </c>
      <c r="G137" s="40">
        <v>6.2569333333333338E-2</v>
      </c>
      <c r="H137" s="38"/>
      <c r="I137" s="38"/>
      <c r="J137" s="41">
        <v>0.32046840717924013</v>
      </c>
      <c r="K137" s="40">
        <v>1.5524114961353964E-2</v>
      </c>
      <c r="L137" s="38">
        <v>28.58</v>
      </c>
      <c r="N137" s="44"/>
      <c r="O137" s="45"/>
    </row>
    <row r="138" spans="1:15" x14ac:dyDescent="0.2">
      <c r="A138" s="35"/>
      <c r="B138" s="36"/>
      <c r="C138" s="15">
        <v>28.59</v>
      </c>
      <c r="D138" s="37">
        <v>5.3440000000000001E-2</v>
      </c>
      <c r="E138" s="38"/>
      <c r="F138" s="39"/>
      <c r="G138" s="40"/>
      <c r="H138" s="38"/>
      <c r="I138" s="38"/>
      <c r="J138" s="41"/>
      <c r="K138" s="40"/>
      <c r="L138" s="38"/>
      <c r="N138" s="44"/>
      <c r="O138" s="45"/>
    </row>
    <row r="139" spans="1:15" x14ac:dyDescent="0.2">
      <c r="A139" s="35"/>
      <c r="B139" s="36"/>
      <c r="C139" s="15">
        <v>28.58</v>
      </c>
      <c r="D139" s="37">
        <v>5.3774000000000009E-2</v>
      </c>
      <c r="E139" s="38"/>
      <c r="F139" s="39"/>
      <c r="G139" s="40"/>
      <c r="H139" s="38"/>
      <c r="I139" s="38"/>
      <c r="J139" s="41"/>
      <c r="K139" s="40"/>
      <c r="L139" s="38"/>
      <c r="N139" s="44"/>
      <c r="O139" s="45"/>
    </row>
    <row r="140" spans="1:15" x14ac:dyDescent="0.2">
      <c r="A140" s="35"/>
      <c r="B140" s="36" t="s">
        <v>10</v>
      </c>
      <c r="C140" s="15">
        <v>28.72</v>
      </c>
      <c r="D140" s="37">
        <v>6.1122000000000003E-2</v>
      </c>
      <c r="E140" s="38">
        <v>8.3500000000000005E-2</v>
      </c>
      <c r="F140" s="39">
        <v>28.736666666666665</v>
      </c>
      <c r="G140" s="40">
        <v>6.0676666666666677E-2</v>
      </c>
      <c r="H140" s="38"/>
      <c r="I140" s="38"/>
      <c r="J140" s="41">
        <v>0.19553345834749991</v>
      </c>
      <c r="K140" s="40">
        <v>8.0252724148986241E-3</v>
      </c>
      <c r="L140" s="38">
        <v>28.72</v>
      </c>
      <c r="N140" s="44"/>
      <c r="O140" s="45"/>
    </row>
    <row r="141" spans="1:15" x14ac:dyDescent="0.2">
      <c r="A141" s="35"/>
      <c r="B141" s="36"/>
      <c r="C141" s="15">
        <v>28.55</v>
      </c>
      <c r="D141" s="37">
        <v>6.8470000000000003E-2</v>
      </c>
      <c r="E141" s="38"/>
      <c r="F141" s="39"/>
      <c r="G141" s="40"/>
      <c r="H141" s="38"/>
      <c r="I141" s="38"/>
      <c r="J141" s="41"/>
      <c r="K141" s="40"/>
      <c r="L141" s="38"/>
      <c r="N141" s="44"/>
      <c r="O141" s="45"/>
    </row>
    <row r="142" spans="1:15" x14ac:dyDescent="0.2">
      <c r="A142" s="35"/>
      <c r="B142" s="36"/>
      <c r="C142" s="15">
        <v>28.94</v>
      </c>
      <c r="D142" s="37">
        <v>5.2438000000000005E-2</v>
      </c>
      <c r="E142" s="38"/>
      <c r="F142" s="39"/>
      <c r="G142" s="40"/>
      <c r="H142" s="38"/>
      <c r="I142" s="38"/>
      <c r="J142" s="41"/>
      <c r="K142" s="40"/>
      <c r="L142" s="38"/>
      <c r="N142" s="44"/>
      <c r="O142" s="45"/>
    </row>
    <row r="143" spans="1:15" x14ac:dyDescent="0.2">
      <c r="A143" s="35"/>
      <c r="B143" s="36" t="s">
        <v>10</v>
      </c>
      <c r="C143" s="15">
        <v>28.89</v>
      </c>
      <c r="D143" s="37">
        <v>5.6779999999999997E-2</v>
      </c>
      <c r="E143" s="38">
        <v>8.3500000000000005E-2</v>
      </c>
      <c r="F143" s="39">
        <v>28.41</v>
      </c>
      <c r="G143" s="40">
        <v>7.9826000000000008E-2</v>
      </c>
      <c r="H143" s="38"/>
      <c r="I143" s="38"/>
      <c r="J143" s="41">
        <v>0.44192759587968755</v>
      </c>
      <c r="K143" s="40">
        <v>2.197049867435872E-2</v>
      </c>
      <c r="L143" s="38">
        <v>28.32</v>
      </c>
      <c r="N143" s="44"/>
      <c r="O143" s="45"/>
    </row>
    <row r="144" spans="1:15" x14ac:dyDescent="0.2">
      <c r="A144" s="35"/>
      <c r="B144" s="36"/>
      <c r="C144" s="15">
        <v>28.32</v>
      </c>
      <c r="D144" s="37">
        <v>8.2164000000000001E-2</v>
      </c>
      <c r="E144" s="38"/>
      <c r="F144" s="39"/>
      <c r="G144" s="40"/>
      <c r="H144" s="38"/>
      <c r="I144" s="38"/>
      <c r="J144" s="41"/>
      <c r="K144" s="40"/>
      <c r="L144" s="38"/>
      <c r="N144" s="44"/>
      <c r="O144" s="45"/>
    </row>
    <row r="145" spans="1:15" x14ac:dyDescent="0.2">
      <c r="A145" s="35"/>
      <c r="B145" s="36"/>
      <c r="C145" s="15">
        <v>28.02</v>
      </c>
      <c r="D145" s="37">
        <v>0.10053400000000001</v>
      </c>
      <c r="E145" s="38"/>
      <c r="F145" s="39"/>
      <c r="G145" s="40"/>
      <c r="H145" s="38"/>
      <c r="I145" s="38"/>
      <c r="J145" s="41"/>
      <c r="K145" s="40"/>
      <c r="L145" s="38"/>
      <c r="N145" s="44"/>
      <c r="O145" s="45"/>
    </row>
    <row r="146" spans="1:15" x14ac:dyDescent="0.2">
      <c r="A146" s="35"/>
      <c r="B146" s="36" t="s">
        <v>10</v>
      </c>
      <c r="C146" s="15">
        <v>28.61</v>
      </c>
      <c r="D146" s="37">
        <v>5.7447999999999999E-2</v>
      </c>
      <c r="E146" s="38">
        <v>8.3500000000000005E-2</v>
      </c>
      <c r="F146" s="39">
        <v>28.703333333333333</v>
      </c>
      <c r="G146" s="40">
        <v>5.3885333333333334E-2</v>
      </c>
      <c r="H146" s="38"/>
      <c r="I146" s="38"/>
      <c r="J146" s="41">
        <v>0.1446835627614057</v>
      </c>
      <c r="K146" s="40">
        <v>5.6021800518488629E-3</v>
      </c>
      <c r="L146" s="38">
        <v>28.63</v>
      </c>
      <c r="N146" s="44"/>
      <c r="O146" s="45"/>
    </row>
    <row r="147" spans="1:15" x14ac:dyDescent="0.2">
      <c r="A147" s="35"/>
      <c r="B147" s="36"/>
      <c r="C147" s="15">
        <v>28.63</v>
      </c>
      <c r="D147" s="37">
        <v>5.6779999999999997E-2</v>
      </c>
      <c r="E147" s="38"/>
      <c r="F147" s="39"/>
      <c r="G147" s="40"/>
      <c r="H147" s="38"/>
      <c r="I147" s="38"/>
      <c r="J147" s="41"/>
      <c r="K147" s="40"/>
      <c r="L147" s="38"/>
      <c r="N147" s="44"/>
      <c r="O147" s="45"/>
    </row>
    <row r="148" spans="1:15" x14ac:dyDescent="0.2">
      <c r="A148" s="35"/>
      <c r="B148" s="36"/>
      <c r="C148" s="15">
        <v>28.87</v>
      </c>
      <c r="D148" s="37">
        <v>4.7427999999999998E-2</v>
      </c>
      <c r="E148" s="38"/>
      <c r="F148" s="39"/>
      <c r="G148" s="40"/>
      <c r="H148" s="38"/>
      <c r="I148" s="38"/>
      <c r="J148" s="41"/>
      <c r="K148" s="40"/>
      <c r="L148" s="38"/>
      <c r="N148" s="44"/>
      <c r="O148" s="45"/>
    </row>
    <row r="149" spans="1:15" x14ac:dyDescent="0.2">
      <c r="A149" s="35"/>
      <c r="B149" s="36" t="s">
        <v>10</v>
      </c>
      <c r="C149" s="15">
        <v>28.76</v>
      </c>
      <c r="D149" s="37">
        <v>6.0120000000000007E-2</v>
      </c>
      <c r="E149" s="38">
        <v>8.3500000000000005E-2</v>
      </c>
      <c r="F149" s="39">
        <v>28.563333333333333</v>
      </c>
      <c r="G149" s="40">
        <v>6.880399999999999E-2</v>
      </c>
      <c r="H149" s="38"/>
      <c r="I149" s="38"/>
      <c r="J149" s="41">
        <v>0.28219378684395996</v>
      </c>
      <c r="K149" s="40">
        <v>1.2797039032526247E-2</v>
      </c>
      <c r="L149" s="38">
        <v>28.69</v>
      </c>
      <c r="N149" s="44"/>
      <c r="O149" s="45"/>
    </row>
    <row r="150" spans="1:15" x14ac:dyDescent="0.2">
      <c r="A150" s="35"/>
      <c r="B150" s="36"/>
      <c r="C150" s="15">
        <v>28.24</v>
      </c>
      <c r="D150" s="37">
        <v>8.3499999999999991E-2</v>
      </c>
      <c r="E150" s="38"/>
      <c r="F150" s="39"/>
      <c r="G150" s="40"/>
      <c r="H150" s="38"/>
      <c r="I150" s="38"/>
      <c r="J150" s="41"/>
      <c r="K150" s="40"/>
      <c r="L150" s="38"/>
      <c r="N150" s="44"/>
      <c r="O150" s="45"/>
    </row>
    <row r="151" spans="1:15" x14ac:dyDescent="0.2">
      <c r="A151" s="35"/>
      <c r="B151" s="36"/>
      <c r="C151" s="15">
        <v>28.69</v>
      </c>
      <c r="D151" s="37">
        <v>6.2792000000000001E-2</v>
      </c>
      <c r="E151" s="38"/>
      <c r="F151" s="39"/>
      <c r="G151" s="40"/>
      <c r="H151" s="38"/>
      <c r="I151" s="38"/>
      <c r="J151" s="41"/>
      <c r="K151" s="40"/>
      <c r="L151" s="38"/>
      <c r="N151" s="44"/>
      <c r="O151" s="45"/>
    </row>
    <row r="152" spans="1:15" x14ac:dyDescent="0.2">
      <c r="A152" s="35"/>
      <c r="B152" s="36" t="s">
        <v>10</v>
      </c>
      <c r="C152" s="15">
        <v>28.19</v>
      </c>
      <c r="D152" s="37">
        <v>8.7508000000000002E-2</v>
      </c>
      <c r="E152" s="38">
        <v>8.3500000000000005E-2</v>
      </c>
      <c r="F152" s="39">
        <v>28.060000000000002</v>
      </c>
      <c r="G152" s="40">
        <v>9.5858000000000013E-2</v>
      </c>
      <c r="H152" s="38"/>
      <c r="I152" s="38"/>
      <c r="J152" s="41">
        <v>0.11357816691600571</v>
      </c>
      <c r="K152" s="40">
        <v>7.3251918746200803E-3</v>
      </c>
      <c r="L152" s="38">
        <v>28.01</v>
      </c>
      <c r="N152" s="44"/>
      <c r="O152" s="45"/>
    </row>
    <row r="153" spans="1:15" x14ac:dyDescent="0.2">
      <c r="A153" s="35"/>
      <c r="B153" s="36"/>
      <c r="C153" s="15">
        <v>28.01</v>
      </c>
      <c r="D153" s="37">
        <v>9.8864000000000021E-2</v>
      </c>
      <c r="E153" s="38"/>
      <c r="F153" s="39"/>
      <c r="G153" s="40"/>
      <c r="H153" s="38"/>
      <c r="I153" s="38"/>
      <c r="J153" s="41"/>
      <c r="K153" s="40"/>
      <c r="L153" s="38"/>
      <c r="N153" s="44"/>
      <c r="O153" s="45"/>
    </row>
    <row r="154" spans="1:15" x14ac:dyDescent="0.2">
      <c r="A154" s="35"/>
      <c r="B154" s="36"/>
      <c r="C154" s="15">
        <v>27.98</v>
      </c>
      <c r="D154" s="37">
        <v>0.101202</v>
      </c>
      <c r="E154" s="38"/>
      <c r="F154" s="39"/>
      <c r="G154" s="40"/>
      <c r="H154" s="38"/>
      <c r="I154" s="38"/>
      <c r="J154" s="41"/>
      <c r="K154" s="40"/>
      <c r="L154" s="38"/>
      <c r="N154" s="44"/>
      <c r="O154" s="45"/>
    </row>
    <row r="155" spans="1:15" x14ac:dyDescent="0.2">
      <c r="A155" s="35"/>
      <c r="B155" s="36" t="s">
        <v>10</v>
      </c>
      <c r="C155" s="15">
        <v>28.02</v>
      </c>
      <c r="D155" s="37">
        <v>8.7842000000000003E-2</v>
      </c>
      <c r="E155" s="38">
        <v>8.3500000000000005E-2</v>
      </c>
      <c r="F155" s="39">
        <v>28.27</v>
      </c>
      <c r="G155" s="40">
        <v>7.4704666666666655E-2</v>
      </c>
      <c r="H155" s="38"/>
      <c r="I155" s="38"/>
      <c r="J155" s="41">
        <v>0.36592348927064028</v>
      </c>
      <c r="K155" s="40">
        <v>1.8585331886553289E-2</v>
      </c>
      <c r="L155" s="38">
        <v>28.1</v>
      </c>
      <c r="N155" s="44"/>
      <c r="O155" s="45"/>
    </row>
    <row r="156" spans="1:15" x14ac:dyDescent="0.2">
      <c r="A156" s="35"/>
      <c r="B156" s="36"/>
      <c r="C156" s="15">
        <v>28.1</v>
      </c>
      <c r="D156" s="37">
        <v>8.2832000000000003E-2</v>
      </c>
      <c r="E156" s="38"/>
      <c r="F156" s="39"/>
      <c r="G156" s="40"/>
      <c r="H156" s="38"/>
      <c r="I156" s="38"/>
      <c r="J156" s="41"/>
      <c r="K156" s="40"/>
      <c r="L156" s="38"/>
      <c r="N156" s="44"/>
      <c r="O156" s="45"/>
    </row>
    <row r="157" spans="1:15" x14ac:dyDescent="0.2">
      <c r="A157" s="35"/>
      <c r="B157" s="36"/>
      <c r="C157" s="15">
        <v>28.69</v>
      </c>
      <c r="D157" s="37">
        <v>5.3440000000000001E-2</v>
      </c>
      <c r="E157" s="38"/>
      <c r="F157" s="39"/>
      <c r="G157" s="40"/>
      <c r="H157" s="38"/>
      <c r="I157" s="38"/>
      <c r="J157" s="41"/>
      <c r="K157" s="40"/>
      <c r="L157" s="38"/>
      <c r="N157" s="44"/>
      <c r="O157" s="45"/>
    </row>
    <row r="158" spans="1:15" x14ac:dyDescent="0.2">
      <c r="D158" s="37"/>
      <c r="G158" s="46"/>
      <c r="J158" s="54"/>
      <c r="K158" s="46"/>
      <c r="N158" s="44"/>
      <c r="O158" s="45"/>
    </row>
    <row r="159" spans="1:15" x14ac:dyDescent="0.2">
      <c r="A159" s="35" t="s">
        <v>92</v>
      </c>
      <c r="B159" s="36" t="s">
        <v>10</v>
      </c>
      <c r="C159" s="9">
        <v>29.61</v>
      </c>
      <c r="D159" s="37">
        <v>4.0414000000000005E-2</v>
      </c>
      <c r="E159" s="38">
        <v>4.1750000000000002E-2</v>
      </c>
      <c r="F159" s="39">
        <v>29.306666666666668</v>
      </c>
      <c r="G159" s="40">
        <v>5.1213333333333333E-2</v>
      </c>
      <c r="H159" s="39">
        <v>29.495000000000005</v>
      </c>
      <c r="I159" s="38">
        <v>3.9013426666666663E-2</v>
      </c>
      <c r="J159" s="41">
        <v>0.56038677119765468</v>
      </c>
      <c r="K159" s="40">
        <v>1.957916242675703E-2</v>
      </c>
      <c r="L159" s="38">
        <v>29.61</v>
      </c>
      <c r="N159" s="42">
        <f>I159/0.04175*100</f>
        <v>93.445333333333323</v>
      </c>
      <c r="O159" s="43">
        <f>(I159-0.04175)/0.04175*100</f>
        <v>-6.5546666666666811</v>
      </c>
    </row>
    <row r="160" spans="1:15" x14ac:dyDescent="0.2">
      <c r="A160" s="35"/>
      <c r="B160" s="36"/>
      <c r="C160" s="9">
        <v>29.65</v>
      </c>
      <c r="D160" s="37">
        <v>3.9412000000000003E-2</v>
      </c>
      <c r="E160" s="38"/>
      <c r="F160" s="39"/>
      <c r="G160" s="40"/>
      <c r="H160" s="38"/>
      <c r="I160" s="38"/>
      <c r="J160" s="41"/>
      <c r="K160" s="40"/>
      <c r="L160" s="38"/>
      <c r="N160" s="44"/>
      <c r="O160" s="45"/>
    </row>
    <row r="161" spans="1:15" x14ac:dyDescent="0.2">
      <c r="A161" s="35"/>
      <c r="B161" s="36"/>
      <c r="C161" s="9">
        <v>28.66</v>
      </c>
      <c r="D161" s="37">
        <v>7.3814000000000005E-2</v>
      </c>
      <c r="E161" s="38"/>
      <c r="F161" s="39"/>
      <c r="G161" s="40"/>
      <c r="H161" s="38"/>
      <c r="I161" s="38"/>
      <c r="J161" s="41"/>
      <c r="K161" s="40"/>
      <c r="L161" s="38"/>
      <c r="N161" s="44"/>
      <c r="O161" s="45"/>
    </row>
    <row r="162" spans="1:15" x14ac:dyDescent="0.2">
      <c r="A162" s="35"/>
      <c r="B162" s="36" t="s">
        <v>10</v>
      </c>
      <c r="C162" s="15">
        <v>29.16</v>
      </c>
      <c r="D162" s="37">
        <v>5.0768000000000008E-2</v>
      </c>
      <c r="E162" s="38">
        <v>4.1750000000000002E-2</v>
      </c>
      <c r="F162" s="39">
        <v>29.303333333333331</v>
      </c>
      <c r="G162" s="40">
        <v>4.6426000000000002E-2</v>
      </c>
      <c r="H162" s="38"/>
      <c r="I162" s="38"/>
      <c r="J162" s="41">
        <v>0.12503332889007365</v>
      </c>
      <c r="K162" s="40">
        <v>3.7935107749945875E-3</v>
      </c>
      <c r="L162" s="38">
        <v>29.36</v>
      </c>
      <c r="N162" s="44"/>
      <c r="O162" s="45"/>
    </row>
    <row r="163" spans="1:15" x14ac:dyDescent="0.2">
      <c r="A163" s="35"/>
      <c r="B163" s="36"/>
      <c r="C163" s="15">
        <v>29.36</v>
      </c>
      <c r="D163" s="37">
        <v>4.4755999999999997E-2</v>
      </c>
      <c r="E163" s="38"/>
      <c r="F163" s="39"/>
      <c r="G163" s="40"/>
      <c r="H163" s="38"/>
      <c r="I163" s="38"/>
      <c r="J163" s="41"/>
      <c r="K163" s="40"/>
      <c r="L163" s="38"/>
      <c r="N163" s="44"/>
      <c r="O163" s="45"/>
    </row>
    <row r="164" spans="1:15" x14ac:dyDescent="0.2">
      <c r="A164" s="35"/>
      <c r="B164" s="36"/>
      <c r="C164" s="15">
        <v>29.39</v>
      </c>
      <c r="D164" s="37">
        <v>4.3754000000000001E-2</v>
      </c>
      <c r="E164" s="38"/>
      <c r="F164" s="39"/>
      <c r="G164" s="40"/>
      <c r="H164" s="38"/>
      <c r="I164" s="38"/>
      <c r="J164" s="41"/>
      <c r="K164" s="40"/>
      <c r="L164" s="38"/>
      <c r="N164" s="44"/>
      <c r="O164" s="45"/>
    </row>
    <row r="165" spans="1:15" x14ac:dyDescent="0.2">
      <c r="A165" s="35"/>
      <c r="B165" s="36" t="s">
        <v>10</v>
      </c>
      <c r="C165" s="15">
        <v>30.28</v>
      </c>
      <c r="D165" s="37">
        <v>3.0126799999999999E-2</v>
      </c>
      <c r="E165" s="38">
        <v>4.1750000000000002E-2</v>
      </c>
      <c r="F165" s="39">
        <v>29.943333333333332</v>
      </c>
      <c r="G165" s="40">
        <v>4.2540466666666665E-2</v>
      </c>
      <c r="H165" s="38"/>
      <c r="I165" s="38"/>
      <c r="J165" s="41">
        <v>0.85617365839725168</v>
      </c>
      <c r="K165" s="40">
        <v>2.6662162361168907E-2</v>
      </c>
      <c r="L165" s="38">
        <v>30.28</v>
      </c>
      <c r="N165" s="44"/>
      <c r="O165" s="45"/>
    </row>
    <row r="166" spans="1:15" x14ac:dyDescent="0.2">
      <c r="A166" s="35"/>
      <c r="B166" s="36"/>
      <c r="C166" s="15">
        <v>28.97</v>
      </c>
      <c r="D166" s="37">
        <v>7.3145999999999989E-2</v>
      </c>
      <c r="E166" s="38"/>
      <c r="F166" s="39"/>
      <c r="G166" s="40"/>
      <c r="H166" s="38"/>
      <c r="I166" s="38"/>
      <c r="J166" s="41"/>
      <c r="K166" s="40"/>
      <c r="L166" s="38"/>
      <c r="N166" s="44"/>
      <c r="O166" s="45"/>
    </row>
    <row r="167" spans="1:15" x14ac:dyDescent="0.2">
      <c r="A167" s="35"/>
      <c r="B167" s="36"/>
      <c r="C167" s="15">
        <v>30.58</v>
      </c>
      <c r="D167" s="37">
        <v>2.4348600000000001E-2</v>
      </c>
      <c r="E167" s="38"/>
      <c r="F167" s="39"/>
      <c r="G167" s="40"/>
      <c r="H167" s="38"/>
      <c r="I167" s="38"/>
      <c r="J167" s="41"/>
      <c r="K167" s="40"/>
      <c r="L167" s="38"/>
      <c r="N167" s="44"/>
      <c r="O167" s="45"/>
    </row>
    <row r="168" spans="1:15" x14ac:dyDescent="0.2">
      <c r="A168" s="35"/>
      <c r="B168" s="36" t="s">
        <v>10</v>
      </c>
      <c r="C168" s="15">
        <v>29.85</v>
      </c>
      <c r="D168" s="37">
        <v>2.0841600000000002E-2</v>
      </c>
      <c r="E168" s="38">
        <v>4.1750000000000002E-2</v>
      </c>
      <c r="F168" s="39">
        <v>29.803333333333331</v>
      </c>
      <c r="G168" s="40">
        <v>2.1620933333333332E-2</v>
      </c>
      <c r="H168" s="38"/>
      <c r="I168" s="38"/>
      <c r="J168" s="41">
        <v>4.1633319989323757E-2</v>
      </c>
      <c r="K168" s="40">
        <v>6.8801838153739151E-4</v>
      </c>
      <c r="L168" s="38">
        <v>29.79</v>
      </c>
      <c r="N168" s="44"/>
      <c r="O168" s="45"/>
    </row>
    <row r="169" spans="1:15" x14ac:dyDescent="0.2">
      <c r="A169" s="35"/>
      <c r="B169" s="36"/>
      <c r="C169" s="15">
        <v>29.79</v>
      </c>
      <c r="D169" s="37">
        <v>2.1877000000000001E-2</v>
      </c>
      <c r="E169" s="38"/>
      <c r="F169" s="39"/>
      <c r="G169" s="40"/>
      <c r="H169" s="38"/>
      <c r="I169" s="38"/>
      <c r="J169" s="41"/>
      <c r="K169" s="40"/>
      <c r="L169" s="38"/>
      <c r="N169" s="44"/>
      <c r="O169" s="45"/>
    </row>
    <row r="170" spans="1:15" x14ac:dyDescent="0.2">
      <c r="A170" s="35"/>
      <c r="B170" s="36"/>
      <c r="C170" s="15">
        <v>29.77</v>
      </c>
      <c r="D170" s="37">
        <v>2.2144199999999999E-2</v>
      </c>
      <c r="E170" s="38"/>
      <c r="F170" s="39"/>
      <c r="G170" s="40"/>
      <c r="H170" s="38"/>
      <c r="I170" s="38"/>
      <c r="J170" s="41"/>
      <c r="K170" s="40"/>
      <c r="L170" s="38"/>
      <c r="N170" s="44"/>
      <c r="O170" s="45"/>
    </row>
    <row r="171" spans="1:15" x14ac:dyDescent="0.2">
      <c r="A171" s="35"/>
      <c r="B171" s="36" t="s">
        <v>10</v>
      </c>
      <c r="C171" s="15">
        <v>29.11</v>
      </c>
      <c r="D171" s="37">
        <v>4.6426000000000009E-2</v>
      </c>
      <c r="E171" s="38">
        <v>4.1750000000000002E-2</v>
      </c>
      <c r="F171" s="39">
        <v>28.950000000000003</v>
      </c>
      <c r="G171" s="40">
        <v>5.2104000000000004E-2</v>
      </c>
      <c r="H171" s="38"/>
      <c r="I171" s="38"/>
      <c r="J171" s="41">
        <v>0.13856406460550927</v>
      </c>
      <c r="K171" s="40">
        <v>4.9201272341271767E-3</v>
      </c>
      <c r="L171" s="38">
        <v>28.87</v>
      </c>
      <c r="N171" s="44"/>
      <c r="O171" s="45"/>
    </row>
    <row r="172" spans="1:15" x14ac:dyDescent="0.2">
      <c r="A172" s="35"/>
      <c r="B172" s="36"/>
      <c r="C172" s="15">
        <v>28.87</v>
      </c>
      <c r="D172" s="37">
        <v>5.5109999999999999E-2</v>
      </c>
      <c r="E172" s="38"/>
      <c r="F172" s="39"/>
      <c r="G172" s="40"/>
      <c r="H172" s="38"/>
      <c r="I172" s="38"/>
      <c r="J172" s="41"/>
      <c r="K172" s="40"/>
      <c r="L172" s="38"/>
      <c r="N172" s="44"/>
      <c r="O172" s="45"/>
    </row>
    <row r="173" spans="1:15" x14ac:dyDescent="0.2">
      <c r="A173" s="35"/>
      <c r="B173" s="36"/>
      <c r="C173" s="15">
        <v>28.87</v>
      </c>
      <c r="D173" s="37">
        <v>5.4775999999999998E-2</v>
      </c>
      <c r="E173" s="38"/>
      <c r="F173" s="39"/>
      <c r="G173" s="40"/>
      <c r="H173" s="38"/>
      <c r="I173" s="38"/>
      <c r="J173" s="41"/>
      <c r="K173" s="40"/>
      <c r="L173" s="38"/>
      <c r="N173" s="44"/>
      <c r="O173" s="45"/>
    </row>
    <row r="174" spans="1:15" x14ac:dyDescent="0.2">
      <c r="A174" s="35"/>
      <c r="B174" s="36" t="s">
        <v>10</v>
      </c>
      <c r="C174" s="15">
        <v>29.58</v>
      </c>
      <c r="D174" s="37">
        <v>3.6740000000000002E-2</v>
      </c>
      <c r="E174" s="38">
        <v>4.1750000000000002E-2</v>
      </c>
      <c r="F174" s="39">
        <v>29.58</v>
      </c>
      <c r="G174" s="40">
        <v>3.7697466666666665E-2</v>
      </c>
      <c r="H174" s="38"/>
      <c r="I174" s="38"/>
      <c r="J174" s="41">
        <v>0.40999999999999837</v>
      </c>
      <c r="K174" s="40">
        <v>9.6215964607404524E-3</v>
      </c>
      <c r="L174" s="38">
        <v>29.58</v>
      </c>
      <c r="N174" s="44"/>
      <c r="O174" s="45"/>
    </row>
    <row r="175" spans="1:15" x14ac:dyDescent="0.2">
      <c r="A175" s="35"/>
      <c r="B175" s="36"/>
      <c r="C175" s="15">
        <v>29.17</v>
      </c>
      <c r="D175" s="37">
        <v>4.7761999999999999E-2</v>
      </c>
      <c r="E175" s="38"/>
      <c r="F175" s="39"/>
      <c r="G175" s="40"/>
      <c r="H175" s="38"/>
      <c r="I175" s="38"/>
      <c r="J175" s="41"/>
      <c r="K175" s="40"/>
      <c r="L175" s="38"/>
      <c r="N175" s="44"/>
      <c r="O175" s="45"/>
    </row>
    <row r="176" spans="1:15" x14ac:dyDescent="0.2">
      <c r="A176" s="35"/>
      <c r="B176" s="36"/>
      <c r="C176" s="15">
        <v>29.99</v>
      </c>
      <c r="D176" s="37">
        <v>2.8590400000000002E-2</v>
      </c>
      <c r="E176" s="38"/>
      <c r="F176" s="39"/>
      <c r="G176" s="40"/>
      <c r="H176" s="38"/>
      <c r="I176" s="38"/>
      <c r="J176" s="41"/>
      <c r="K176" s="40"/>
      <c r="L176" s="38"/>
      <c r="N176" s="44"/>
      <c r="O176" s="45"/>
    </row>
    <row r="177" spans="1:15" x14ac:dyDescent="0.2">
      <c r="A177" s="35"/>
      <c r="B177" s="36" t="s">
        <v>10</v>
      </c>
      <c r="C177" s="15">
        <v>30.61</v>
      </c>
      <c r="D177" s="37">
        <v>1.3794200000000001E-2</v>
      </c>
      <c r="E177" s="38">
        <v>4.1750000000000002E-2</v>
      </c>
      <c r="F177" s="39">
        <v>29.686666666666667</v>
      </c>
      <c r="G177" s="40">
        <v>2.8980066666666665E-2</v>
      </c>
      <c r="H177" s="38"/>
      <c r="I177" s="38"/>
      <c r="J177" s="41">
        <v>0.80039573545423859</v>
      </c>
      <c r="K177" s="40">
        <v>1.3177827393517251E-2</v>
      </c>
      <c r="L177" s="38">
        <v>29.26</v>
      </c>
      <c r="N177" s="44"/>
      <c r="O177" s="45"/>
    </row>
    <row r="178" spans="1:15" x14ac:dyDescent="0.2">
      <c r="A178" s="35"/>
      <c r="B178" s="36"/>
      <c r="C178" s="15">
        <v>29.26</v>
      </c>
      <c r="D178" s="37">
        <v>3.5737999999999999E-2</v>
      </c>
      <c r="E178" s="38"/>
      <c r="F178" s="39"/>
      <c r="G178" s="40"/>
      <c r="H178" s="38"/>
      <c r="I178" s="38"/>
      <c r="J178" s="41"/>
      <c r="K178" s="40"/>
      <c r="L178" s="38"/>
      <c r="N178" s="44"/>
      <c r="O178" s="45"/>
    </row>
    <row r="179" spans="1:15" x14ac:dyDescent="0.2">
      <c r="A179" s="35"/>
      <c r="B179" s="36"/>
      <c r="C179" s="15">
        <v>29.19</v>
      </c>
      <c r="D179" s="37">
        <v>3.7408000000000004E-2</v>
      </c>
      <c r="E179" s="38"/>
      <c r="F179" s="39"/>
      <c r="G179" s="40"/>
      <c r="H179" s="38"/>
      <c r="I179" s="38"/>
      <c r="J179" s="41"/>
      <c r="K179" s="40"/>
      <c r="L179" s="38"/>
      <c r="N179" s="44"/>
      <c r="O179" s="45"/>
    </row>
    <row r="180" spans="1:15" x14ac:dyDescent="0.2">
      <c r="A180" s="35"/>
      <c r="B180" s="36" t="s">
        <v>10</v>
      </c>
      <c r="C180" s="15">
        <v>29.17</v>
      </c>
      <c r="D180" s="37">
        <v>4.6760000000000003E-2</v>
      </c>
      <c r="E180" s="38">
        <v>4.1750000000000002E-2</v>
      </c>
      <c r="F180" s="39">
        <v>29.153333333333336</v>
      </c>
      <c r="G180" s="40">
        <v>4.7761999999999999E-2</v>
      </c>
      <c r="H180" s="38"/>
      <c r="I180" s="38"/>
      <c r="J180" s="41">
        <v>0.25540817005987271</v>
      </c>
      <c r="K180" s="40">
        <v>7.5649341041412804E-3</v>
      </c>
      <c r="L180" s="38">
        <v>29.17</v>
      </c>
      <c r="N180" s="44"/>
      <c r="O180" s="45"/>
    </row>
    <row r="181" spans="1:15" x14ac:dyDescent="0.2">
      <c r="A181" s="35"/>
      <c r="B181" s="36"/>
      <c r="C181" s="15">
        <v>28.89</v>
      </c>
      <c r="D181" s="37">
        <v>5.5778000000000001E-2</v>
      </c>
      <c r="E181" s="38"/>
      <c r="F181" s="39"/>
      <c r="G181" s="40"/>
      <c r="H181" s="38"/>
      <c r="I181" s="38"/>
      <c r="J181" s="41"/>
      <c r="K181" s="40"/>
      <c r="L181" s="38"/>
      <c r="N181" s="44"/>
      <c r="O181" s="45"/>
    </row>
    <row r="182" spans="1:15" x14ac:dyDescent="0.2">
      <c r="A182" s="35"/>
      <c r="B182" s="36"/>
      <c r="C182" s="15">
        <v>29.4</v>
      </c>
      <c r="D182" s="37">
        <v>4.0747999999999999E-2</v>
      </c>
      <c r="E182" s="38"/>
      <c r="F182" s="39"/>
      <c r="G182" s="40"/>
      <c r="H182" s="38"/>
      <c r="I182" s="38"/>
      <c r="J182" s="41"/>
      <c r="K182" s="40"/>
      <c r="L182" s="38"/>
      <c r="N182" s="44"/>
      <c r="O182" s="45"/>
    </row>
    <row r="183" spans="1:15" x14ac:dyDescent="0.2">
      <c r="A183" s="35"/>
      <c r="B183" s="36" t="s">
        <v>10</v>
      </c>
      <c r="C183" s="15">
        <v>30.54</v>
      </c>
      <c r="D183" s="37">
        <v>1.7034000000000001E-2</v>
      </c>
      <c r="E183" s="38">
        <v>4.1750000000000002E-2</v>
      </c>
      <c r="F183" s="39">
        <v>29.88</v>
      </c>
      <c r="G183" s="40">
        <v>2.8790800000000002E-2</v>
      </c>
      <c r="H183" s="38"/>
      <c r="I183" s="38"/>
      <c r="J183" s="41">
        <v>0.65023072828035466</v>
      </c>
      <c r="K183" s="40">
        <v>1.2595476121211141E-2</v>
      </c>
      <c r="L183" s="38">
        <v>29.86</v>
      </c>
      <c r="N183" s="44"/>
      <c r="O183" s="45"/>
    </row>
    <row r="184" spans="1:15" x14ac:dyDescent="0.2">
      <c r="A184" s="35"/>
      <c r="B184" s="36"/>
      <c r="C184" s="15">
        <v>29.24</v>
      </c>
      <c r="D184" s="37">
        <v>4.2084000000000003E-2</v>
      </c>
      <c r="E184" s="38"/>
      <c r="F184" s="39"/>
      <c r="G184" s="40"/>
      <c r="H184" s="38"/>
      <c r="I184" s="38"/>
      <c r="J184" s="41"/>
      <c r="K184" s="40"/>
      <c r="L184" s="38"/>
      <c r="N184" s="44"/>
      <c r="O184" s="45"/>
    </row>
    <row r="185" spans="1:15" x14ac:dyDescent="0.2">
      <c r="A185" s="35"/>
      <c r="B185" s="36"/>
      <c r="C185" s="15">
        <v>29.86</v>
      </c>
      <c r="D185" s="37">
        <v>2.7254400000000002E-2</v>
      </c>
      <c r="E185" s="38"/>
      <c r="F185" s="39"/>
      <c r="G185" s="40"/>
      <c r="H185" s="38"/>
      <c r="I185" s="38"/>
      <c r="J185" s="41"/>
      <c r="K185" s="40"/>
      <c r="L185" s="38"/>
      <c r="N185" s="44"/>
      <c r="O185" s="45"/>
    </row>
    <row r="186" spans="1:15" x14ac:dyDescent="0.2">
      <c r="A186" s="35"/>
      <c r="B186" s="36" t="s">
        <v>10</v>
      </c>
      <c r="C186" s="15">
        <v>29.38</v>
      </c>
      <c r="D186" s="37">
        <v>3.1963800000000007E-2</v>
      </c>
      <c r="E186" s="38">
        <v>4.1750000000000002E-2</v>
      </c>
      <c r="F186" s="39">
        <v>29.343333333333334</v>
      </c>
      <c r="G186" s="40">
        <v>3.2999200000000006E-2</v>
      </c>
      <c r="H186" s="38"/>
      <c r="I186" s="38"/>
      <c r="J186" s="41">
        <v>0.15821925715074339</v>
      </c>
      <c r="K186" s="40">
        <v>3.993081401624566E-3</v>
      </c>
      <c r="L186" s="38">
        <v>29.38</v>
      </c>
      <c r="N186" s="44"/>
      <c r="O186" s="45"/>
    </row>
    <row r="187" spans="1:15" x14ac:dyDescent="0.2">
      <c r="A187" s="35"/>
      <c r="B187" s="36"/>
      <c r="C187" s="15">
        <v>29.17</v>
      </c>
      <c r="D187" s="37">
        <v>3.7408000000000004E-2</v>
      </c>
      <c r="E187" s="38"/>
      <c r="F187" s="39"/>
      <c r="G187" s="40"/>
      <c r="H187" s="38"/>
      <c r="I187" s="38"/>
      <c r="J187" s="41"/>
      <c r="K187" s="40"/>
      <c r="L187" s="38"/>
      <c r="N187" s="44"/>
      <c r="O187" s="45"/>
    </row>
    <row r="188" spans="1:15" x14ac:dyDescent="0.2">
      <c r="A188" s="35"/>
      <c r="B188" s="36"/>
      <c r="C188" s="15">
        <v>29.48</v>
      </c>
      <c r="D188" s="37">
        <v>2.9625800000000001E-2</v>
      </c>
      <c r="E188" s="38"/>
      <c r="F188" s="39"/>
      <c r="G188" s="40"/>
      <c r="H188" s="38"/>
      <c r="I188" s="38"/>
      <c r="J188" s="41"/>
      <c r="K188" s="40"/>
      <c r="L188" s="38"/>
      <c r="N188" s="44"/>
      <c r="O188" s="45"/>
    </row>
    <row r="189" spans="1:15" x14ac:dyDescent="0.2">
      <c r="D189" s="37"/>
      <c r="G189" s="46"/>
      <c r="J189" s="54"/>
      <c r="K189" s="46"/>
      <c r="N189" s="44"/>
      <c r="O189" s="45"/>
    </row>
    <row r="190" spans="1:15" x14ac:dyDescent="0.2">
      <c r="A190" s="35" t="s">
        <v>93</v>
      </c>
      <c r="B190" s="36" t="s">
        <v>10</v>
      </c>
      <c r="C190" s="9">
        <v>30.55</v>
      </c>
      <c r="D190" s="37">
        <v>2.2033333333333335E-2</v>
      </c>
      <c r="E190" s="38">
        <v>0.02</v>
      </c>
      <c r="F190" s="39">
        <v>30.8</v>
      </c>
      <c r="G190" s="40">
        <v>1.9155555555555554E-2</v>
      </c>
      <c r="H190" s="39">
        <v>30.511500000000002</v>
      </c>
      <c r="I190" s="38">
        <v>1.9821666666666665E-2</v>
      </c>
      <c r="J190" s="41">
        <v>0.33451457367355386</v>
      </c>
      <c r="K190" s="40">
        <v>3.7112940739994858E-3</v>
      </c>
      <c r="L190" s="38">
        <v>30.67</v>
      </c>
      <c r="N190" s="42">
        <f>I190/0.02*100</f>
        <v>99.10833333333332</v>
      </c>
      <c r="O190" s="43">
        <f>(I190-0.02)/0.02*100</f>
        <v>-0.89166666666667949</v>
      </c>
    </row>
    <row r="191" spans="1:15" x14ac:dyDescent="0.2">
      <c r="A191" s="35"/>
      <c r="B191" s="36"/>
      <c r="C191" s="9">
        <v>30.67</v>
      </c>
      <c r="D191" s="37">
        <v>2.0466666666666664E-2</v>
      </c>
      <c r="E191" s="38"/>
      <c r="F191" s="39"/>
      <c r="G191" s="40"/>
      <c r="H191" s="38"/>
      <c r="I191" s="38"/>
      <c r="J191" s="41"/>
      <c r="K191" s="40"/>
      <c r="L191" s="38"/>
      <c r="N191" s="44"/>
      <c r="O191" s="45"/>
    </row>
    <row r="192" spans="1:15" x14ac:dyDescent="0.2">
      <c r="A192" s="35"/>
      <c r="B192" s="36"/>
      <c r="C192" s="9">
        <v>31.18</v>
      </c>
      <c r="D192" s="37">
        <v>1.4966666666666668E-2</v>
      </c>
      <c r="E192" s="38"/>
      <c r="F192" s="39"/>
      <c r="G192" s="40"/>
      <c r="H192" s="38"/>
      <c r="I192" s="38"/>
      <c r="J192" s="41"/>
      <c r="K192" s="40"/>
      <c r="L192" s="38"/>
      <c r="N192" s="44"/>
      <c r="O192" s="45"/>
    </row>
    <row r="193" spans="1:15" x14ac:dyDescent="0.2">
      <c r="A193" s="35"/>
      <c r="B193" s="36" t="s">
        <v>10</v>
      </c>
      <c r="C193" s="15">
        <v>30.74</v>
      </c>
      <c r="D193" s="37">
        <v>1.9599999999999999E-2</v>
      </c>
      <c r="E193" s="38">
        <v>0.02</v>
      </c>
      <c r="F193" s="39">
        <v>30.99</v>
      </c>
      <c r="G193" s="40">
        <v>1.7511111111111113E-2</v>
      </c>
      <c r="H193" s="38"/>
      <c r="I193" s="38"/>
      <c r="J193" s="41">
        <v>0.52201532544552753</v>
      </c>
      <c r="K193" s="40">
        <v>4.7265600990964145E-3</v>
      </c>
      <c r="L193" s="38">
        <v>30.74</v>
      </c>
      <c r="N193" s="44"/>
      <c r="O193" s="45"/>
    </row>
    <row r="194" spans="1:15" x14ac:dyDescent="0.2">
      <c r="A194" s="35"/>
      <c r="B194" s="36"/>
      <c r="C194" s="15">
        <v>30.64</v>
      </c>
      <c r="D194" s="37">
        <v>2.0833333333333332E-2</v>
      </c>
      <c r="E194" s="38"/>
      <c r="F194" s="39"/>
      <c r="G194" s="40"/>
      <c r="H194" s="38"/>
      <c r="I194" s="38"/>
      <c r="J194" s="41"/>
      <c r="K194" s="40"/>
      <c r="L194" s="38"/>
      <c r="N194" s="44"/>
      <c r="O194" s="45"/>
    </row>
    <row r="195" spans="1:15" x14ac:dyDescent="0.2">
      <c r="A195" s="35"/>
      <c r="B195" s="36"/>
      <c r="C195" s="15">
        <v>31.59</v>
      </c>
      <c r="D195" s="37">
        <v>1.21E-2</v>
      </c>
      <c r="E195" s="38"/>
      <c r="F195" s="39"/>
      <c r="G195" s="40"/>
      <c r="H195" s="38"/>
      <c r="I195" s="38"/>
      <c r="J195" s="41"/>
      <c r="K195" s="40"/>
      <c r="L195" s="38"/>
      <c r="N195" s="44"/>
      <c r="O195" s="45"/>
    </row>
    <row r="196" spans="1:15" x14ac:dyDescent="0.2">
      <c r="A196" s="35"/>
      <c r="B196" s="36" t="s">
        <v>10</v>
      </c>
      <c r="C196" s="47"/>
      <c r="D196" s="48"/>
      <c r="E196" s="38">
        <v>0.02</v>
      </c>
      <c r="F196" s="39">
        <v>30.984999999999999</v>
      </c>
      <c r="G196" s="40">
        <v>1.8416666666666668E-2</v>
      </c>
      <c r="H196" s="38"/>
      <c r="I196" s="38"/>
      <c r="J196" s="41">
        <v>0.26162950903902327</v>
      </c>
      <c r="K196" s="40">
        <v>3.3705423236558784E-3</v>
      </c>
      <c r="L196" s="38">
        <v>30.984999999999999</v>
      </c>
      <c r="N196" s="44"/>
      <c r="O196" s="45"/>
    </row>
    <row r="197" spans="1:15" x14ac:dyDescent="0.2">
      <c r="A197" s="35"/>
      <c r="B197" s="36"/>
      <c r="C197" s="15">
        <v>30.8</v>
      </c>
      <c r="D197" s="37">
        <v>2.0800000000000003E-2</v>
      </c>
      <c r="E197" s="38"/>
      <c r="F197" s="39"/>
      <c r="G197" s="40"/>
      <c r="H197" s="38"/>
      <c r="I197" s="38"/>
      <c r="J197" s="41"/>
      <c r="K197" s="40"/>
      <c r="L197" s="38"/>
      <c r="N197" s="44"/>
      <c r="O197" s="45"/>
    </row>
    <row r="198" spans="1:15" x14ac:dyDescent="0.2">
      <c r="A198" s="35"/>
      <c r="B198" s="36"/>
      <c r="C198" s="15">
        <v>31.17</v>
      </c>
      <c r="D198" s="37">
        <v>1.6033333333333333E-2</v>
      </c>
      <c r="E198" s="38"/>
      <c r="F198" s="39"/>
      <c r="G198" s="40"/>
      <c r="H198" s="38"/>
      <c r="I198" s="38"/>
      <c r="J198" s="41"/>
      <c r="K198" s="40"/>
      <c r="L198" s="38"/>
      <c r="N198" s="44"/>
      <c r="O198" s="45"/>
    </row>
    <row r="199" spans="1:15" x14ac:dyDescent="0.2">
      <c r="A199" s="35"/>
      <c r="B199" s="36" t="s">
        <v>10</v>
      </c>
      <c r="C199" s="15">
        <v>29.88</v>
      </c>
      <c r="D199" s="37">
        <v>2.0433333333333335E-2</v>
      </c>
      <c r="E199" s="38">
        <v>0.02</v>
      </c>
      <c r="F199" s="39">
        <v>30.073333333333334</v>
      </c>
      <c r="G199" s="40">
        <v>1.8344444444444444E-2</v>
      </c>
      <c r="H199" s="38"/>
      <c r="I199" s="38"/>
      <c r="J199" s="41">
        <v>0.46144699948459389</v>
      </c>
      <c r="K199" s="40">
        <v>5.6949620360975629E-3</v>
      </c>
      <c r="L199" s="38">
        <v>29.88</v>
      </c>
      <c r="N199" s="44"/>
      <c r="O199" s="45"/>
    </row>
    <row r="200" spans="1:15" x14ac:dyDescent="0.2">
      <c r="A200" s="35"/>
      <c r="B200" s="36"/>
      <c r="C200" s="15">
        <v>30.6</v>
      </c>
      <c r="D200" s="37">
        <v>1.1900000000000001E-2</v>
      </c>
      <c r="E200" s="38"/>
      <c r="F200" s="39"/>
      <c r="G200" s="40"/>
      <c r="H200" s="38"/>
      <c r="I200" s="38"/>
      <c r="J200" s="41"/>
      <c r="K200" s="40"/>
      <c r="L200" s="38"/>
      <c r="N200" s="44"/>
      <c r="O200" s="45"/>
    </row>
    <row r="201" spans="1:15" x14ac:dyDescent="0.2">
      <c r="A201" s="35"/>
      <c r="B201" s="36"/>
      <c r="C201" s="15">
        <v>29.74</v>
      </c>
      <c r="D201" s="37">
        <v>2.2699999999999998E-2</v>
      </c>
      <c r="E201" s="38"/>
      <c r="F201" s="39"/>
      <c r="G201" s="40"/>
      <c r="H201" s="38"/>
      <c r="I201" s="38"/>
      <c r="J201" s="41"/>
      <c r="K201" s="40"/>
      <c r="L201" s="38"/>
      <c r="N201" s="44"/>
      <c r="O201" s="45"/>
    </row>
    <row r="202" spans="1:15" x14ac:dyDescent="0.2">
      <c r="A202" s="35"/>
      <c r="B202" s="36" t="s">
        <v>10</v>
      </c>
      <c r="C202" s="15">
        <v>29.28</v>
      </c>
      <c r="D202" s="37">
        <v>4.133333333333334E-2</v>
      </c>
      <c r="E202" s="38">
        <v>0.02</v>
      </c>
      <c r="F202" s="39">
        <v>30.17</v>
      </c>
      <c r="G202" s="40">
        <v>2.4622222222222226E-2</v>
      </c>
      <c r="H202" s="38"/>
      <c r="I202" s="38"/>
      <c r="J202" s="41">
        <v>0.77207512587830418</v>
      </c>
      <c r="K202" s="40">
        <v>1.4480881393269052E-2</v>
      </c>
      <c r="L202" s="38">
        <v>30.57</v>
      </c>
      <c r="N202" s="44"/>
      <c r="O202" s="45"/>
    </row>
    <row r="203" spans="1:15" x14ac:dyDescent="0.2">
      <c r="A203" s="35"/>
      <c r="B203" s="36"/>
      <c r="C203" s="15">
        <v>30.57</v>
      </c>
      <c r="D203" s="37">
        <v>1.6766666666666669E-2</v>
      </c>
      <c r="E203" s="38"/>
      <c r="F203" s="39"/>
      <c r="G203" s="40"/>
      <c r="H203" s="38"/>
      <c r="I203" s="38"/>
      <c r="J203" s="41"/>
      <c r="K203" s="40"/>
      <c r="L203" s="38"/>
      <c r="N203" s="44"/>
      <c r="O203" s="45"/>
    </row>
    <row r="204" spans="1:15" x14ac:dyDescent="0.2">
      <c r="A204" s="35"/>
      <c r="B204" s="36"/>
      <c r="C204" s="15">
        <v>30.66</v>
      </c>
      <c r="D204" s="37">
        <v>1.5766666666666668E-2</v>
      </c>
      <c r="E204" s="38"/>
      <c r="F204" s="39"/>
      <c r="G204" s="40"/>
      <c r="H204" s="38"/>
      <c r="I204" s="38"/>
      <c r="J204" s="41"/>
      <c r="K204" s="40"/>
      <c r="L204" s="38"/>
      <c r="N204" s="44"/>
      <c r="O204" s="45"/>
    </row>
    <row r="205" spans="1:15" x14ac:dyDescent="0.2">
      <c r="A205" s="35"/>
      <c r="B205" s="36" t="s">
        <v>10</v>
      </c>
      <c r="C205" s="15">
        <v>30.57</v>
      </c>
      <c r="D205" s="37">
        <v>2.0266666666666665E-2</v>
      </c>
      <c r="E205" s="38">
        <v>0.02</v>
      </c>
      <c r="F205" s="39">
        <v>31.393333333333334</v>
      </c>
      <c r="G205" s="40">
        <v>1.3466666666666667E-2</v>
      </c>
      <c r="H205" s="38"/>
      <c r="I205" s="38"/>
      <c r="J205" s="41">
        <v>0.76067952077950229</v>
      </c>
      <c r="K205" s="40">
        <v>6.0770058416953956E-3</v>
      </c>
      <c r="L205" s="38">
        <v>31.54</v>
      </c>
      <c r="N205" s="44"/>
      <c r="O205" s="45"/>
    </row>
    <row r="206" spans="1:15" x14ac:dyDescent="0.2">
      <c r="A206" s="35"/>
      <c r="B206" s="36"/>
      <c r="C206" s="15">
        <v>32.07</v>
      </c>
      <c r="D206" s="37">
        <v>8.5666666666666669E-3</v>
      </c>
      <c r="E206" s="38"/>
      <c r="F206" s="39"/>
      <c r="G206" s="40"/>
      <c r="H206" s="38"/>
      <c r="I206" s="38"/>
      <c r="J206" s="41"/>
      <c r="K206" s="40"/>
      <c r="L206" s="38"/>
      <c r="N206" s="44"/>
      <c r="O206" s="45"/>
    </row>
    <row r="207" spans="1:15" x14ac:dyDescent="0.2">
      <c r="A207" s="35"/>
      <c r="B207" s="36"/>
      <c r="C207" s="15">
        <v>31.54</v>
      </c>
      <c r="D207" s="37">
        <v>1.1566666666666668E-2</v>
      </c>
      <c r="E207" s="38"/>
      <c r="F207" s="39"/>
      <c r="G207" s="40"/>
      <c r="H207" s="38"/>
      <c r="I207" s="38"/>
      <c r="J207" s="41"/>
      <c r="K207" s="40"/>
      <c r="L207" s="38"/>
      <c r="N207" s="44"/>
      <c r="O207" s="45"/>
    </row>
    <row r="208" spans="1:15" x14ac:dyDescent="0.2">
      <c r="A208" s="35"/>
      <c r="B208" s="36" t="s">
        <v>10</v>
      </c>
      <c r="C208" s="15">
        <v>30.03</v>
      </c>
      <c r="D208" s="37">
        <v>2.0233333333333336E-2</v>
      </c>
      <c r="E208" s="38">
        <v>0.02</v>
      </c>
      <c r="F208" s="39">
        <v>30.070000000000004</v>
      </c>
      <c r="G208" s="40">
        <v>2.0333333333333335E-2</v>
      </c>
      <c r="H208" s="38"/>
      <c r="I208" s="38"/>
      <c r="J208" s="41">
        <v>0.45133136385586958</v>
      </c>
      <c r="K208" s="40">
        <v>6.5505724940649237E-3</v>
      </c>
      <c r="L208" s="38">
        <v>30.03</v>
      </c>
      <c r="N208" s="44"/>
      <c r="O208" s="45"/>
    </row>
    <row r="209" spans="1:15" x14ac:dyDescent="0.2">
      <c r="A209" s="35"/>
      <c r="B209" s="36"/>
      <c r="C209" s="15">
        <v>29.64</v>
      </c>
      <c r="D209" s="37">
        <v>2.6933333333333333E-2</v>
      </c>
      <c r="E209" s="38"/>
      <c r="F209" s="39"/>
      <c r="G209" s="40"/>
      <c r="H209" s="38"/>
      <c r="I209" s="38"/>
      <c r="J209" s="41"/>
      <c r="K209" s="40"/>
      <c r="L209" s="38"/>
      <c r="N209" s="44"/>
      <c r="O209" s="45"/>
    </row>
    <row r="210" spans="1:15" x14ac:dyDescent="0.2">
      <c r="A210" s="35"/>
      <c r="B210" s="36"/>
      <c r="C210" s="15">
        <v>30.54</v>
      </c>
      <c r="D210" s="37">
        <v>1.3833333333333335E-2</v>
      </c>
      <c r="E210" s="38"/>
      <c r="F210" s="39"/>
      <c r="G210" s="40"/>
      <c r="H210" s="38"/>
      <c r="I210" s="38"/>
      <c r="J210" s="41"/>
      <c r="K210" s="40"/>
      <c r="L210" s="38"/>
      <c r="N210" s="44"/>
      <c r="O210" s="45"/>
    </row>
    <row r="211" spans="1:15" x14ac:dyDescent="0.2">
      <c r="A211" s="35"/>
      <c r="B211" s="36" t="s">
        <v>10</v>
      </c>
      <c r="C211" s="15">
        <v>29.75</v>
      </c>
      <c r="D211" s="37">
        <v>3.32E-2</v>
      </c>
      <c r="E211" s="38">
        <v>0.02</v>
      </c>
      <c r="F211" s="39">
        <v>30.536666666666672</v>
      </c>
      <c r="G211" s="40">
        <v>2.2699999999999998E-2</v>
      </c>
      <c r="H211" s="38"/>
      <c r="I211" s="38"/>
      <c r="J211" s="41">
        <v>0.70216332383095492</v>
      </c>
      <c r="K211" s="40">
        <v>9.2244241012650816E-3</v>
      </c>
      <c r="L211" s="38">
        <v>30.76</v>
      </c>
      <c r="N211" s="44"/>
      <c r="O211" s="45"/>
    </row>
    <row r="212" spans="1:15" x14ac:dyDescent="0.2">
      <c r="A212" s="35"/>
      <c r="B212" s="36"/>
      <c r="C212" s="15">
        <v>30.76</v>
      </c>
      <c r="D212" s="37">
        <v>1.9E-2</v>
      </c>
      <c r="E212" s="38"/>
      <c r="F212" s="39"/>
      <c r="G212" s="40"/>
      <c r="H212" s="38"/>
      <c r="I212" s="38"/>
      <c r="J212" s="41"/>
      <c r="K212" s="40"/>
      <c r="L212" s="38"/>
      <c r="N212" s="44"/>
      <c r="O212" s="45"/>
    </row>
    <row r="213" spans="1:15" x14ac:dyDescent="0.2">
      <c r="A213" s="35"/>
      <c r="B213" s="36"/>
      <c r="C213" s="15">
        <v>31.1</v>
      </c>
      <c r="D213" s="37">
        <v>1.5900000000000001E-2</v>
      </c>
      <c r="E213" s="38"/>
      <c r="F213" s="39"/>
      <c r="G213" s="40"/>
      <c r="H213" s="38"/>
      <c r="I213" s="38"/>
      <c r="J213" s="41"/>
      <c r="K213" s="40"/>
      <c r="L213" s="38"/>
      <c r="N213" s="44"/>
      <c r="O213" s="45"/>
    </row>
    <row r="214" spans="1:15" x14ac:dyDescent="0.2">
      <c r="A214" s="35"/>
      <c r="B214" s="36" t="s">
        <v>10</v>
      </c>
      <c r="C214" s="15">
        <v>30.3</v>
      </c>
      <c r="D214" s="37">
        <v>2.0133333333333333E-2</v>
      </c>
      <c r="E214" s="38">
        <v>0.02</v>
      </c>
      <c r="F214" s="39">
        <v>30.296666666666667</v>
      </c>
      <c r="G214" s="40">
        <v>2.0166666666666666E-2</v>
      </c>
      <c r="H214" s="38"/>
      <c r="I214" s="38"/>
      <c r="J214" s="41">
        <v>7.5055534994652423E-2</v>
      </c>
      <c r="K214" s="40">
        <v>1.0170764201594895E-3</v>
      </c>
      <c r="L214" s="38">
        <v>30.3</v>
      </c>
      <c r="N214" s="44"/>
      <c r="O214" s="45"/>
    </row>
    <row r="215" spans="1:15" x14ac:dyDescent="0.2">
      <c r="A215" s="35"/>
      <c r="B215" s="36"/>
      <c r="C215" s="15">
        <v>30.22</v>
      </c>
      <c r="D215" s="37">
        <v>2.12E-2</v>
      </c>
      <c r="E215" s="38"/>
      <c r="F215" s="39"/>
      <c r="G215" s="40"/>
      <c r="H215" s="38"/>
      <c r="I215" s="38"/>
      <c r="J215" s="41"/>
      <c r="K215" s="40"/>
      <c r="L215" s="38"/>
      <c r="N215" s="44"/>
      <c r="O215" s="45"/>
    </row>
    <row r="216" spans="1:15" x14ac:dyDescent="0.2">
      <c r="A216" s="35"/>
      <c r="B216" s="36"/>
      <c r="C216" s="15">
        <v>30.37</v>
      </c>
      <c r="D216" s="37">
        <v>1.9166666666666669E-2</v>
      </c>
      <c r="E216" s="38"/>
      <c r="F216" s="39"/>
      <c r="G216" s="40"/>
      <c r="H216" s="38"/>
      <c r="I216" s="38"/>
      <c r="J216" s="41"/>
      <c r="K216" s="40"/>
      <c r="L216" s="38"/>
      <c r="N216" s="44"/>
      <c r="O216" s="45"/>
    </row>
    <row r="217" spans="1:15" x14ac:dyDescent="0.2">
      <c r="A217" s="35"/>
      <c r="B217" s="36" t="s">
        <v>10</v>
      </c>
      <c r="C217" s="15">
        <v>30</v>
      </c>
      <c r="D217" s="37">
        <v>1.9966666666666667E-2</v>
      </c>
      <c r="E217" s="38">
        <v>0.02</v>
      </c>
      <c r="F217" s="39">
        <v>29.8</v>
      </c>
      <c r="G217" s="40">
        <v>2.35E-2</v>
      </c>
      <c r="H217" s="38"/>
      <c r="I217" s="38"/>
      <c r="J217" s="41">
        <v>0.28284271247461801</v>
      </c>
      <c r="K217" s="40">
        <v>4.9968879203849178E-3</v>
      </c>
      <c r="L217" s="38">
        <v>29.8</v>
      </c>
      <c r="N217" s="44"/>
      <c r="O217" s="45"/>
    </row>
    <row r="218" spans="1:15" x14ac:dyDescent="0.2">
      <c r="A218" s="35"/>
      <c r="B218" s="36"/>
      <c r="C218" s="15">
        <v>29.6</v>
      </c>
      <c r="D218" s="37">
        <v>2.7033333333333329E-2</v>
      </c>
      <c r="E218" s="38"/>
      <c r="F218" s="39"/>
      <c r="G218" s="40"/>
      <c r="H218" s="38"/>
      <c r="I218" s="38"/>
      <c r="J218" s="41"/>
      <c r="K218" s="40"/>
      <c r="L218" s="38"/>
      <c r="N218" s="44"/>
      <c r="O218" s="45"/>
    </row>
    <row r="219" spans="1:15" x14ac:dyDescent="0.2">
      <c r="A219" s="35"/>
      <c r="B219" s="36"/>
      <c r="C219" s="47"/>
      <c r="D219" s="48"/>
      <c r="E219" s="38"/>
      <c r="F219" s="39"/>
      <c r="G219" s="40"/>
      <c r="H219" s="38"/>
      <c r="I219" s="38"/>
      <c r="J219" s="41"/>
      <c r="K219" s="40"/>
      <c r="L219" s="38"/>
      <c r="N219" s="44"/>
      <c r="O219" s="45"/>
    </row>
    <row r="220" spans="1:15" x14ac:dyDescent="0.2">
      <c r="D220" s="37"/>
      <c r="G220" s="46"/>
      <c r="J220" s="54"/>
      <c r="K220" s="46"/>
      <c r="N220" s="44"/>
      <c r="O220" s="45"/>
    </row>
    <row r="221" spans="1:15" x14ac:dyDescent="0.2">
      <c r="A221" s="35" t="s">
        <v>94</v>
      </c>
      <c r="B221" s="36" t="s">
        <v>10</v>
      </c>
      <c r="C221" s="9">
        <v>31.94</v>
      </c>
      <c r="D221" s="37">
        <v>9.9333333333333339E-3</v>
      </c>
      <c r="E221" s="38">
        <v>0.01</v>
      </c>
      <c r="F221" s="39">
        <v>31.819999999999997</v>
      </c>
      <c r="G221" s="40">
        <v>1.0644444444444444E-2</v>
      </c>
      <c r="H221" s="39">
        <v>31.850666666666672</v>
      </c>
      <c r="I221" s="38">
        <v>9.1672222222222242E-3</v>
      </c>
      <c r="J221" s="41">
        <v>0.26153393661244095</v>
      </c>
      <c r="K221" s="40">
        <v>1.4990120203110565E-3</v>
      </c>
      <c r="L221" s="38">
        <v>31.94</v>
      </c>
      <c r="N221" s="42">
        <f>I221/0.01*100</f>
        <v>91.672222222222246</v>
      </c>
      <c r="O221" s="43">
        <f>(I221-0.01)/0.01*100</f>
        <v>-8.3277777777777597</v>
      </c>
    </row>
    <row r="222" spans="1:15" x14ac:dyDescent="0.2">
      <c r="A222" s="35"/>
      <c r="B222" s="36"/>
      <c r="C222" s="9">
        <v>32</v>
      </c>
      <c r="D222" s="37">
        <v>9.633333333333334E-3</v>
      </c>
      <c r="E222" s="38"/>
      <c r="F222" s="39"/>
      <c r="G222" s="40"/>
      <c r="H222" s="38"/>
      <c r="I222" s="38"/>
      <c r="J222" s="41"/>
      <c r="K222" s="40"/>
      <c r="L222" s="38"/>
      <c r="N222" s="44"/>
      <c r="O222" s="45"/>
    </row>
    <row r="223" spans="1:15" x14ac:dyDescent="0.2">
      <c r="A223" s="35"/>
      <c r="B223" s="36"/>
      <c r="C223" s="9">
        <v>31.52</v>
      </c>
      <c r="D223" s="37">
        <v>1.2366666666666666E-2</v>
      </c>
      <c r="E223" s="38"/>
      <c r="F223" s="39"/>
      <c r="G223" s="40"/>
      <c r="H223" s="38"/>
      <c r="I223" s="38"/>
      <c r="J223" s="41"/>
      <c r="K223" s="40"/>
      <c r="L223" s="38"/>
      <c r="N223" s="44"/>
      <c r="O223" s="45"/>
    </row>
    <row r="224" spans="1:15" x14ac:dyDescent="0.2">
      <c r="A224" s="35"/>
      <c r="B224" s="36" t="s">
        <v>10</v>
      </c>
      <c r="C224" s="15">
        <v>32.67</v>
      </c>
      <c r="D224" s="37">
        <v>6.7333333333333334E-3</v>
      </c>
      <c r="E224" s="38">
        <v>0.01</v>
      </c>
      <c r="F224" s="39">
        <v>32.396666666666668</v>
      </c>
      <c r="G224" s="40">
        <v>7.9333333333333339E-3</v>
      </c>
      <c r="H224" s="38"/>
      <c r="I224" s="38"/>
      <c r="J224" s="41">
        <v>0.40611985094714909</v>
      </c>
      <c r="K224" s="40">
        <v>1.8248287590894659E-3</v>
      </c>
      <c r="L224" s="38">
        <v>32.590000000000003</v>
      </c>
      <c r="N224" s="44"/>
      <c r="O224" s="45"/>
    </row>
    <row r="225" spans="1:15" x14ac:dyDescent="0.2">
      <c r="A225" s="35"/>
      <c r="B225" s="36"/>
      <c r="C225" s="15">
        <v>32.590000000000003</v>
      </c>
      <c r="D225" s="37">
        <v>7.0333333333333333E-3</v>
      </c>
      <c r="E225" s="38"/>
      <c r="F225" s="39"/>
      <c r="G225" s="40"/>
      <c r="H225" s="38"/>
      <c r="I225" s="38"/>
      <c r="J225" s="41"/>
      <c r="K225" s="40"/>
      <c r="L225" s="38"/>
      <c r="N225" s="44"/>
      <c r="O225" s="45"/>
    </row>
    <row r="226" spans="1:15" x14ac:dyDescent="0.2">
      <c r="A226" s="35"/>
      <c r="B226" s="36"/>
      <c r="C226" s="15">
        <v>31.93</v>
      </c>
      <c r="D226" s="37">
        <v>1.0033333333333333E-2</v>
      </c>
      <c r="E226" s="38"/>
      <c r="F226" s="39"/>
      <c r="G226" s="40"/>
      <c r="H226" s="38"/>
      <c r="I226" s="38"/>
      <c r="J226" s="41"/>
      <c r="K226" s="40"/>
      <c r="L226" s="38"/>
      <c r="N226" s="44"/>
      <c r="O226" s="45"/>
    </row>
    <row r="227" spans="1:15" x14ac:dyDescent="0.2">
      <c r="A227" s="35"/>
      <c r="B227" s="36" t="s">
        <v>10</v>
      </c>
      <c r="C227" s="47"/>
      <c r="D227" s="48"/>
      <c r="E227" s="38">
        <v>0.01</v>
      </c>
      <c r="F227" s="39">
        <v>32.085000000000001</v>
      </c>
      <c r="G227" s="40">
        <v>8.8833333333333334E-3</v>
      </c>
      <c r="H227" s="38"/>
      <c r="I227" s="38"/>
      <c r="J227" s="41">
        <v>0.79903066274079804</v>
      </c>
      <c r="K227" s="40">
        <v>5.0204581464244865E-3</v>
      </c>
      <c r="L227" s="38">
        <v>32.085000000000001</v>
      </c>
      <c r="N227" s="44"/>
      <c r="O227" s="45"/>
    </row>
    <row r="228" spans="1:15" x14ac:dyDescent="0.2">
      <c r="A228" s="35"/>
      <c r="B228" s="36"/>
      <c r="C228" s="15">
        <v>32.65</v>
      </c>
      <c r="D228" s="37">
        <v>5.3333333333333332E-3</v>
      </c>
      <c r="E228" s="38"/>
      <c r="F228" s="39"/>
      <c r="G228" s="40"/>
      <c r="H228" s="38"/>
      <c r="I228" s="38"/>
      <c r="J228" s="41"/>
      <c r="K228" s="40"/>
      <c r="L228" s="38"/>
      <c r="N228" s="44"/>
      <c r="O228" s="45"/>
    </row>
    <row r="229" spans="1:15" x14ac:dyDescent="0.2">
      <c r="A229" s="35"/>
      <c r="B229" s="36"/>
      <c r="C229" s="15">
        <v>31.52</v>
      </c>
      <c r="D229" s="37">
        <v>1.2433333333333333E-2</v>
      </c>
      <c r="E229" s="38"/>
      <c r="F229" s="39"/>
      <c r="G229" s="40"/>
      <c r="H229" s="38"/>
      <c r="I229" s="38"/>
      <c r="J229" s="41"/>
      <c r="K229" s="40"/>
      <c r="L229" s="38"/>
      <c r="N229" s="44"/>
      <c r="O229" s="45"/>
    </row>
    <row r="230" spans="1:15" x14ac:dyDescent="0.2">
      <c r="A230" s="35"/>
      <c r="B230" s="36" t="s">
        <v>10</v>
      </c>
      <c r="C230" s="15">
        <v>30.14</v>
      </c>
      <c r="D230" s="37">
        <v>1.6766666666666669E-2</v>
      </c>
      <c r="E230" s="38">
        <v>0.01</v>
      </c>
      <c r="F230" s="39">
        <v>31.343333333333334</v>
      </c>
      <c r="G230" s="40">
        <v>8.982222222222223E-3</v>
      </c>
      <c r="H230" s="38"/>
      <c r="I230" s="38"/>
      <c r="J230" s="41">
        <v>1.3543387070202699</v>
      </c>
      <c r="K230" s="40">
        <v>7.4524756016100214E-3</v>
      </c>
      <c r="L230" s="38">
        <v>31.08</v>
      </c>
      <c r="N230" s="44"/>
      <c r="O230" s="45"/>
    </row>
    <row r="231" spans="1:15" x14ac:dyDescent="0.2">
      <c r="A231" s="35"/>
      <c r="B231" s="36"/>
      <c r="C231" s="9">
        <v>32.81</v>
      </c>
      <c r="D231" s="37">
        <v>1.9133333333333331E-3</v>
      </c>
      <c r="E231" s="38"/>
      <c r="F231" s="39"/>
      <c r="G231" s="40"/>
      <c r="H231" s="38"/>
      <c r="I231" s="38"/>
      <c r="J231" s="41"/>
      <c r="K231" s="40"/>
      <c r="L231" s="38"/>
      <c r="N231" s="44"/>
      <c r="O231" s="45"/>
    </row>
    <row r="232" spans="1:15" x14ac:dyDescent="0.2">
      <c r="A232" s="35"/>
      <c r="B232" s="36"/>
      <c r="C232" s="15">
        <v>31.08</v>
      </c>
      <c r="D232" s="37">
        <v>8.266666666666667E-3</v>
      </c>
      <c r="E232" s="38"/>
      <c r="F232" s="39"/>
      <c r="G232" s="40"/>
      <c r="H232" s="38"/>
      <c r="I232" s="38"/>
      <c r="J232" s="41"/>
      <c r="K232" s="40"/>
      <c r="L232" s="38"/>
      <c r="N232" s="44"/>
      <c r="O232" s="45"/>
    </row>
    <row r="233" spans="1:15" x14ac:dyDescent="0.2">
      <c r="A233" s="35"/>
      <c r="B233" s="36" t="s">
        <v>10</v>
      </c>
      <c r="C233" s="15">
        <v>31.24</v>
      </c>
      <c r="D233" s="37">
        <v>1.0533333333333334E-2</v>
      </c>
      <c r="E233" s="38">
        <v>0.01</v>
      </c>
      <c r="F233" s="39">
        <v>31.833333333333332</v>
      </c>
      <c r="G233" s="40">
        <v>1.0144444444444446E-2</v>
      </c>
      <c r="H233" s="38"/>
      <c r="I233" s="38"/>
      <c r="J233" s="41">
        <v>1.5572197447159912</v>
      </c>
      <c r="K233" s="40">
        <v>5.8264085882331522E-3</v>
      </c>
      <c r="L233" s="38">
        <v>31.24</v>
      </c>
      <c r="N233" s="44"/>
      <c r="O233" s="45"/>
    </row>
    <row r="234" spans="1:15" x14ac:dyDescent="0.2">
      <c r="A234" s="35"/>
      <c r="B234" s="36"/>
      <c r="C234" s="15">
        <v>33.6</v>
      </c>
      <c r="D234" s="37">
        <v>4.1333333333333335E-3</v>
      </c>
      <c r="E234" s="38"/>
      <c r="F234" s="39"/>
      <c r="G234" s="40"/>
      <c r="H234" s="38"/>
      <c r="I234" s="38"/>
      <c r="J234" s="41"/>
      <c r="K234" s="40"/>
      <c r="L234" s="38"/>
      <c r="N234" s="44"/>
      <c r="O234" s="45"/>
    </row>
    <row r="235" spans="1:15" x14ac:dyDescent="0.2">
      <c r="A235" s="35"/>
      <c r="B235" s="36"/>
      <c r="C235" s="15">
        <v>30.66</v>
      </c>
      <c r="D235" s="37">
        <v>1.5766666666666668E-2</v>
      </c>
      <c r="E235" s="38"/>
      <c r="F235" s="39"/>
      <c r="G235" s="40"/>
      <c r="H235" s="38"/>
      <c r="I235" s="38"/>
      <c r="J235" s="41"/>
      <c r="K235" s="40"/>
      <c r="L235" s="38"/>
      <c r="N235" s="44"/>
      <c r="O235" s="45"/>
    </row>
    <row r="236" spans="1:15" x14ac:dyDescent="0.2">
      <c r="A236" s="35"/>
      <c r="B236" s="36" t="s">
        <v>10</v>
      </c>
      <c r="C236" s="15">
        <v>30.84</v>
      </c>
      <c r="D236" s="37">
        <v>1.7233333333333333E-2</v>
      </c>
      <c r="E236" s="38">
        <v>0.01</v>
      </c>
      <c r="F236" s="39">
        <v>32.215000000000003</v>
      </c>
      <c r="G236" s="40">
        <v>1.0683333333333333E-2</v>
      </c>
      <c r="H236" s="38"/>
      <c r="I236" s="38"/>
      <c r="J236" s="41">
        <v>1.9445436482630083</v>
      </c>
      <c r="K236" s="40">
        <v>9.2630988335437731E-3</v>
      </c>
      <c r="L236" s="38">
        <v>32.215000000000003</v>
      </c>
      <c r="N236" s="44"/>
      <c r="O236" s="45"/>
    </row>
    <row r="237" spans="1:15" x14ac:dyDescent="0.2">
      <c r="A237" s="35"/>
      <c r="B237" s="36"/>
      <c r="C237" s="15">
        <v>33.590000000000003</v>
      </c>
      <c r="D237" s="37">
        <v>4.1333333333333335E-3</v>
      </c>
      <c r="E237" s="38"/>
      <c r="F237" s="39"/>
      <c r="G237" s="40"/>
      <c r="H237" s="38"/>
      <c r="I237" s="38"/>
      <c r="J237" s="41"/>
      <c r="K237" s="40"/>
      <c r="L237" s="38"/>
      <c r="N237" s="44"/>
      <c r="O237" s="45"/>
    </row>
    <row r="238" spans="1:15" x14ac:dyDescent="0.2">
      <c r="A238" s="35"/>
      <c r="B238" s="36"/>
      <c r="C238" s="47"/>
      <c r="D238" s="48"/>
      <c r="E238" s="38"/>
      <c r="F238" s="39"/>
      <c r="G238" s="40"/>
      <c r="H238" s="38"/>
      <c r="I238" s="38"/>
      <c r="J238" s="41"/>
      <c r="K238" s="40"/>
      <c r="L238" s="38"/>
      <c r="N238" s="44"/>
      <c r="O238" s="45"/>
    </row>
    <row r="239" spans="1:15" x14ac:dyDescent="0.2">
      <c r="A239" s="35"/>
      <c r="B239" s="36" t="s">
        <v>10</v>
      </c>
      <c r="C239" s="15">
        <v>31.19</v>
      </c>
      <c r="D239" s="37">
        <v>9.1000000000000004E-3</v>
      </c>
      <c r="E239" s="38">
        <v>0.01</v>
      </c>
      <c r="F239" s="39">
        <v>30.936666666666667</v>
      </c>
      <c r="G239" s="40">
        <v>1.0755555555555555E-2</v>
      </c>
      <c r="H239" s="38"/>
      <c r="I239" s="38"/>
      <c r="J239" s="41">
        <v>0.34019602192461545</v>
      </c>
      <c r="K239" s="40">
        <v>2.6399354649800167E-3</v>
      </c>
      <c r="L239" s="38">
        <v>31.07</v>
      </c>
      <c r="N239" s="44"/>
      <c r="O239" s="45"/>
    </row>
    <row r="240" spans="1:15" x14ac:dyDescent="0.2">
      <c r="A240" s="35"/>
      <c r="B240" s="36"/>
      <c r="C240" s="15">
        <v>30.55</v>
      </c>
      <c r="D240" s="37">
        <v>1.38E-2</v>
      </c>
      <c r="E240" s="38"/>
      <c r="F240" s="39"/>
      <c r="G240" s="40"/>
      <c r="H240" s="38"/>
      <c r="I240" s="38"/>
      <c r="J240" s="41"/>
      <c r="K240" s="40"/>
      <c r="L240" s="38"/>
      <c r="N240" s="44"/>
      <c r="O240" s="45"/>
    </row>
    <row r="241" spans="1:15" x14ac:dyDescent="0.2">
      <c r="A241" s="35"/>
      <c r="B241" s="36"/>
      <c r="C241" s="15">
        <v>31.07</v>
      </c>
      <c r="D241" s="37">
        <v>9.3666666666666672E-3</v>
      </c>
      <c r="E241" s="38"/>
      <c r="F241" s="39"/>
      <c r="G241" s="40"/>
      <c r="H241" s="38"/>
      <c r="I241" s="38"/>
      <c r="J241" s="41"/>
      <c r="K241" s="40"/>
      <c r="L241" s="38"/>
      <c r="N241" s="44"/>
      <c r="O241" s="45"/>
    </row>
    <row r="242" spans="1:15" x14ac:dyDescent="0.2">
      <c r="A242" s="35"/>
      <c r="B242" s="36" t="s">
        <v>10</v>
      </c>
      <c r="C242" s="15">
        <v>31.75</v>
      </c>
      <c r="D242" s="37">
        <v>1.1466666666666667E-2</v>
      </c>
      <c r="E242" s="38">
        <v>0.01</v>
      </c>
      <c r="F242" s="39">
        <v>32.06666666666667</v>
      </c>
      <c r="G242" s="40">
        <v>1.0155555555555555E-2</v>
      </c>
      <c r="H242" s="38"/>
      <c r="I242" s="38"/>
      <c r="J242" s="41">
        <v>0.59231185479722892</v>
      </c>
      <c r="K242" s="40">
        <v>2.565006678209485E-3</v>
      </c>
      <c r="L242" s="38">
        <v>31.75</v>
      </c>
      <c r="N242" s="44"/>
      <c r="O242" s="45"/>
    </row>
    <row r="243" spans="1:15" x14ac:dyDescent="0.2">
      <c r="A243" s="35"/>
      <c r="B243" s="36"/>
      <c r="C243" s="15">
        <v>31.7</v>
      </c>
      <c r="D243" s="37">
        <v>1.18E-2</v>
      </c>
      <c r="E243" s="38"/>
      <c r="F243" s="39"/>
      <c r="G243" s="40"/>
      <c r="H243" s="38"/>
      <c r="I243" s="38"/>
      <c r="J243" s="41"/>
      <c r="K243" s="40"/>
      <c r="L243" s="38"/>
      <c r="N243" s="44"/>
      <c r="O243" s="45"/>
    </row>
    <row r="244" spans="1:15" x14ac:dyDescent="0.2">
      <c r="A244" s="35"/>
      <c r="B244" s="36"/>
      <c r="C244" s="15">
        <v>32.75</v>
      </c>
      <c r="D244" s="37">
        <v>7.2000000000000007E-3</v>
      </c>
      <c r="E244" s="38"/>
      <c r="F244" s="39"/>
      <c r="G244" s="40"/>
      <c r="H244" s="38"/>
      <c r="I244" s="38"/>
      <c r="J244" s="41"/>
      <c r="K244" s="40"/>
      <c r="L244" s="38"/>
      <c r="N244" s="44"/>
      <c r="O244" s="45"/>
    </row>
    <row r="245" spans="1:15" x14ac:dyDescent="0.2">
      <c r="A245" s="35"/>
      <c r="B245" s="36" t="s">
        <v>10</v>
      </c>
      <c r="C245" s="15">
        <v>31.23</v>
      </c>
      <c r="D245" s="37">
        <v>1.0533333333333334E-2</v>
      </c>
      <c r="E245" s="38">
        <v>0.01</v>
      </c>
      <c r="F245" s="39">
        <v>32.39</v>
      </c>
      <c r="G245" s="40">
        <v>6.7066666666666672E-3</v>
      </c>
      <c r="H245" s="38"/>
      <c r="I245" s="38"/>
      <c r="J245" s="41">
        <v>1.640487732352788</v>
      </c>
      <c r="K245" s="40">
        <v>5.4117238986810421E-3</v>
      </c>
      <c r="L245" s="38">
        <v>32.39</v>
      </c>
      <c r="N245" s="44"/>
      <c r="O245" s="45"/>
    </row>
    <row r="246" spans="1:15" x14ac:dyDescent="0.2">
      <c r="A246" s="35"/>
      <c r="B246" s="36"/>
      <c r="C246" s="15">
        <v>33.549999999999997</v>
      </c>
      <c r="D246" s="37">
        <v>2.8800000000000002E-3</v>
      </c>
      <c r="E246" s="38"/>
      <c r="F246" s="39"/>
      <c r="G246" s="40"/>
      <c r="H246" s="38"/>
      <c r="I246" s="38"/>
      <c r="J246" s="41"/>
      <c r="K246" s="40"/>
      <c r="L246" s="38"/>
      <c r="N246" s="44"/>
      <c r="O246" s="45"/>
    </row>
    <row r="247" spans="1:15" x14ac:dyDescent="0.2">
      <c r="A247" s="35"/>
      <c r="B247" s="36"/>
      <c r="C247" s="47"/>
      <c r="D247" s="48"/>
      <c r="E247" s="38"/>
      <c r="F247" s="39"/>
      <c r="G247" s="40"/>
      <c r="H247" s="38"/>
      <c r="I247" s="38"/>
      <c r="J247" s="41"/>
      <c r="K247" s="40"/>
      <c r="L247" s="38"/>
      <c r="N247" s="44"/>
      <c r="O247" s="45"/>
    </row>
    <row r="248" spans="1:15" x14ac:dyDescent="0.2">
      <c r="A248" s="35"/>
      <c r="B248" s="36" t="s">
        <v>10</v>
      </c>
      <c r="C248" s="47"/>
      <c r="D248" s="48"/>
      <c r="E248" s="38">
        <v>0.01</v>
      </c>
      <c r="F248" s="39">
        <v>31.42</v>
      </c>
      <c r="G248" s="40">
        <v>6.7833333333333339E-3</v>
      </c>
      <c r="H248" s="38"/>
      <c r="I248" s="38"/>
      <c r="J248" s="41">
        <v>0.38183766184073759</v>
      </c>
      <c r="K248" s="40">
        <v>2.0034692133618854E-3</v>
      </c>
      <c r="L248" s="38">
        <v>31.42</v>
      </c>
      <c r="N248" s="44"/>
      <c r="O248" s="45"/>
    </row>
    <row r="249" spans="1:15" x14ac:dyDescent="0.2">
      <c r="A249" s="35"/>
      <c r="B249" s="36"/>
      <c r="C249" s="15">
        <v>31.15</v>
      </c>
      <c r="D249" s="37">
        <v>8.2000000000000007E-3</v>
      </c>
      <c r="E249" s="38"/>
      <c r="F249" s="39"/>
      <c r="G249" s="40"/>
      <c r="H249" s="38"/>
      <c r="I249" s="38"/>
      <c r="J249" s="41"/>
      <c r="K249" s="40"/>
      <c r="L249" s="38"/>
      <c r="N249" s="44"/>
      <c r="O249" s="45"/>
    </row>
    <row r="250" spans="1:15" x14ac:dyDescent="0.2">
      <c r="A250" s="35"/>
      <c r="B250" s="36"/>
      <c r="C250" s="15">
        <v>31.69</v>
      </c>
      <c r="D250" s="37">
        <v>5.3666666666666663E-3</v>
      </c>
      <c r="E250" s="38"/>
      <c r="F250" s="39"/>
      <c r="G250" s="40"/>
      <c r="H250" s="38"/>
      <c r="I250" s="38"/>
      <c r="J250" s="41"/>
      <c r="K250" s="40"/>
      <c r="L250" s="38"/>
      <c r="N250" s="44"/>
      <c r="O250" s="45"/>
    </row>
    <row r="251" spans="1:15" x14ac:dyDescent="0.2">
      <c r="D251" s="37"/>
      <c r="G251" s="46"/>
      <c r="J251" s="54"/>
      <c r="K251" s="46"/>
      <c r="N251" s="44"/>
      <c r="O251" s="45"/>
    </row>
    <row r="252" spans="1:15" x14ac:dyDescent="0.2">
      <c r="A252" s="35" t="s">
        <v>95</v>
      </c>
      <c r="B252" s="36" t="s">
        <v>10</v>
      </c>
      <c r="C252" s="9">
        <v>33.56</v>
      </c>
      <c r="D252" s="37">
        <v>5.1333333333333335E-3</v>
      </c>
      <c r="E252" s="38">
        <v>5.0000000000000001E-3</v>
      </c>
      <c r="F252" s="39">
        <v>33.540000000000006</v>
      </c>
      <c r="G252" s="40">
        <v>5.0166666666666667E-3</v>
      </c>
      <c r="H252" s="39">
        <v>32.840500000000006</v>
      </c>
      <c r="I252" s="38">
        <v>5.8618444444444445E-3</v>
      </c>
      <c r="J252" s="41">
        <v>2.8284271247461298E-2</v>
      </c>
      <c r="K252" s="40">
        <v>1.6499158227686132E-4</v>
      </c>
      <c r="L252" s="38">
        <v>33.540000000000006</v>
      </c>
      <c r="N252" s="42">
        <f>I252/0.005*100</f>
        <v>117.23688888888888</v>
      </c>
      <c r="O252" s="43">
        <f>(I252-0.005)/0.005*100</f>
        <v>17.236888888888888</v>
      </c>
    </row>
    <row r="253" spans="1:15" x14ac:dyDescent="0.2">
      <c r="A253" s="35"/>
      <c r="B253" s="36"/>
      <c r="C253" s="47"/>
      <c r="D253" s="48"/>
      <c r="E253" s="38"/>
      <c r="F253" s="39"/>
      <c r="G253" s="40"/>
      <c r="H253" s="38"/>
      <c r="I253" s="38"/>
      <c r="J253" s="41"/>
      <c r="K253" s="40"/>
      <c r="L253" s="38"/>
      <c r="N253" s="44"/>
      <c r="O253" s="45"/>
    </row>
    <row r="254" spans="1:15" x14ac:dyDescent="0.2">
      <c r="A254" s="35"/>
      <c r="B254" s="36"/>
      <c r="C254" s="9">
        <v>33.520000000000003</v>
      </c>
      <c r="D254" s="37">
        <v>4.8999999999999998E-3</v>
      </c>
      <c r="E254" s="38"/>
      <c r="F254" s="39"/>
      <c r="G254" s="40"/>
      <c r="H254" s="38"/>
      <c r="I254" s="38"/>
      <c r="J254" s="41"/>
      <c r="K254" s="40"/>
      <c r="L254" s="38"/>
      <c r="N254" s="44"/>
      <c r="O254" s="45"/>
    </row>
    <row r="255" spans="1:15" x14ac:dyDescent="0.2">
      <c r="A255" s="35"/>
      <c r="B255" s="36" t="s">
        <v>10</v>
      </c>
      <c r="C255" s="15">
        <v>33.69</v>
      </c>
      <c r="D255" s="37">
        <v>3.9666666666666661E-3</v>
      </c>
      <c r="E255" s="38">
        <v>5.0000000000000001E-3</v>
      </c>
      <c r="F255" s="39">
        <v>33.69</v>
      </c>
      <c r="G255" s="40">
        <v>3.9666666666666661E-3</v>
      </c>
      <c r="H255" s="38"/>
      <c r="I255" s="38"/>
      <c r="J255" s="41" t="e">
        <v>#DIV/0!</v>
      </c>
      <c r="K255" s="40" t="e">
        <v>#DIV/0!</v>
      </c>
      <c r="L255" s="38">
        <v>33.69</v>
      </c>
      <c r="N255" s="44"/>
      <c r="O255" s="45"/>
    </row>
    <row r="256" spans="1:15" x14ac:dyDescent="0.2">
      <c r="A256" s="35"/>
      <c r="B256" s="36"/>
      <c r="C256" s="47"/>
      <c r="D256" s="48"/>
      <c r="E256" s="38"/>
      <c r="F256" s="39"/>
      <c r="G256" s="40"/>
      <c r="H256" s="38"/>
      <c r="I256" s="38"/>
      <c r="J256" s="41"/>
      <c r="K256" s="40"/>
      <c r="L256" s="38"/>
      <c r="N256" s="44"/>
      <c r="O256" s="45"/>
    </row>
    <row r="257" spans="1:15" x14ac:dyDescent="0.2">
      <c r="A257" s="35"/>
      <c r="B257" s="36"/>
      <c r="C257" s="47"/>
      <c r="D257" s="48"/>
      <c r="E257" s="38"/>
      <c r="F257" s="39"/>
      <c r="G257" s="40"/>
      <c r="H257" s="38"/>
      <c r="I257" s="38"/>
      <c r="J257" s="41"/>
      <c r="K257" s="40"/>
      <c r="L257" s="38"/>
      <c r="N257" s="44"/>
      <c r="O257" s="45"/>
    </row>
    <row r="258" spans="1:15" x14ac:dyDescent="0.2">
      <c r="A258" s="35"/>
      <c r="B258" s="36" t="s">
        <v>10</v>
      </c>
      <c r="C258" s="15">
        <v>33.61</v>
      </c>
      <c r="D258" s="37">
        <v>2.3933333333333333E-3</v>
      </c>
      <c r="E258" s="38">
        <v>5.0000000000000001E-3</v>
      </c>
      <c r="F258" s="39">
        <v>32.756666666666668</v>
      </c>
      <c r="G258" s="40">
        <v>5.4866666666666675E-3</v>
      </c>
      <c r="H258" s="38"/>
      <c r="I258" s="38"/>
      <c r="J258" s="41">
        <v>0.81346993388405819</v>
      </c>
      <c r="K258" s="40">
        <v>3.2089943042087868E-3</v>
      </c>
      <c r="L258" s="38">
        <v>32.67</v>
      </c>
      <c r="N258" s="44"/>
      <c r="O258" s="45"/>
    </row>
    <row r="259" spans="1:15" x14ac:dyDescent="0.2">
      <c r="A259" s="35"/>
      <c r="B259" s="36"/>
      <c r="C259" s="15">
        <v>32.67</v>
      </c>
      <c r="D259" s="37">
        <v>5.2666666666666669E-3</v>
      </c>
      <c r="E259" s="38"/>
      <c r="F259" s="39"/>
      <c r="G259" s="40"/>
      <c r="H259" s="38"/>
      <c r="I259" s="38"/>
      <c r="J259" s="41"/>
      <c r="K259" s="40"/>
      <c r="L259" s="38"/>
      <c r="N259" s="44"/>
      <c r="O259" s="45"/>
    </row>
    <row r="260" spans="1:15" x14ac:dyDescent="0.2">
      <c r="A260" s="35"/>
      <c r="B260" s="36"/>
      <c r="C260" s="15">
        <v>31.99</v>
      </c>
      <c r="D260" s="37">
        <v>8.8000000000000005E-3</v>
      </c>
      <c r="E260" s="38"/>
      <c r="F260" s="39"/>
      <c r="G260" s="40"/>
      <c r="H260" s="38"/>
      <c r="I260" s="38"/>
      <c r="J260" s="41"/>
      <c r="K260" s="40"/>
      <c r="L260" s="38"/>
      <c r="N260" s="44"/>
      <c r="O260" s="45"/>
    </row>
    <row r="261" spans="1:15" x14ac:dyDescent="0.2">
      <c r="A261" s="35"/>
      <c r="B261" s="36" t="s">
        <v>10</v>
      </c>
      <c r="C261" s="15">
        <v>30.82</v>
      </c>
      <c r="D261" s="37">
        <v>0.01</v>
      </c>
      <c r="E261" s="38">
        <v>5.0000000000000001E-3</v>
      </c>
      <c r="F261" s="39">
        <v>31.225000000000001</v>
      </c>
      <c r="G261" s="40">
        <v>7.7000000000000002E-3</v>
      </c>
      <c r="H261" s="38"/>
      <c r="I261" s="38"/>
      <c r="J261" s="41">
        <v>0.57275649276110263</v>
      </c>
      <c r="K261" s="40">
        <v>3.25269119345812E-3</v>
      </c>
      <c r="L261" s="38">
        <v>31.225000000000001</v>
      </c>
      <c r="N261" s="44"/>
      <c r="O261" s="45"/>
    </row>
    <row r="262" spans="1:15" x14ac:dyDescent="0.2">
      <c r="A262" s="35"/>
      <c r="B262" s="36"/>
      <c r="C262" s="47"/>
      <c r="D262" s="48"/>
      <c r="E262" s="38"/>
      <c r="F262" s="39"/>
      <c r="G262" s="40"/>
      <c r="H262" s="38"/>
      <c r="I262" s="38"/>
      <c r="J262" s="41"/>
      <c r="K262" s="40"/>
      <c r="L262" s="38"/>
      <c r="N262" s="44"/>
      <c r="O262" s="45"/>
    </row>
    <row r="263" spans="1:15" x14ac:dyDescent="0.2">
      <c r="A263" s="35"/>
      <c r="B263" s="36"/>
      <c r="C263" s="15">
        <v>31.63</v>
      </c>
      <c r="D263" s="37">
        <v>5.4000000000000012E-3</v>
      </c>
      <c r="E263" s="38"/>
      <c r="F263" s="39"/>
      <c r="G263" s="40"/>
      <c r="H263" s="38"/>
      <c r="I263" s="38"/>
      <c r="J263" s="41"/>
      <c r="K263" s="40"/>
      <c r="L263" s="38"/>
      <c r="N263" s="44"/>
      <c r="O263" s="45"/>
    </row>
    <row r="264" spans="1:15" x14ac:dyDescent="0.2">
      <c r="A264" s="35"/>
      <c r="B264" s="36" t="s">
        <v>10</v>
      </c>
      <c r="C264" s="15">
        <v>33.75</v>
      </c>
      <c r="D264" s="37">
        <v>4.1000000000000003E-3</v>
      </c>
      <c r="E264" s="38">
        <v>5.0000000000000001E-3</v>
      </c>
      <c r="F264" s="39">
        <v>33.786666666666669</v>
      </c>
      <c r="G264" s="40">
        <v>4.1000000000000003E-3</v>
      </c>
      <c r="H264" s="38"/>
      <c r="I264" s="38"/>
      <c r="J264" s="41">
        <v>0.16802777548171327</v>
      </c>
      <c r="K264" s="40">
        <v>3.3333333333333132E-5</v>
      </c>
      <c r="L264" s="38">
        <v>33.75</v>
      </c>
      <c r="N264" s="44"/>
      <c r="O264" s="45"/>
    </row>
    <row r="265" spans="1:15" x14ac:dyDescent="0.2">
      <c r="A265" s="35"/>
      <c r="B265" s="36"/>
      <c r="C265" s="15">
        <v>33.97</v>
      </c>
      <c r="D265" s="37">
        <v>4.0666666666666672E-3</v>
      </c>
      <c r="E265" s="38"/>
      <c r="F265" s="39"/>
      <c r="G265" s="40"/>
      <c r="H265" s="38"/>
      <c r="I265" s="38"/>
      <c r="J265" s="41"/>
      <c r="K265" s="40"/>
      <c r="L265" s="38"/>
      <c r="N265" s="44"/>
      <c r="O265" s="45"/>
    </row>
    <row r="266" spans="1:15" x14ac:dyDescent="0.2">
      <c r="A266" s="35"/>
      <c r="B266" s="36"/>
      <c r="C266" s="15">
        <v>33.64</v>
      </c>
      <c r="D266" s="37">
        <v>4.1333333333333335E-3</v>
      </c>
      <c r="E266" s="38"/>
      <c r="F266" s="39"/>
      <c r="G266" s="40"/>
      <c r="H266" s="38"/>
      <c r="I266" s="38"/>
      <c r="J266" s="41"/>
      <c r="K266" s="40"/>
      <c r="L266" s="38"/>
      <c r="N266" s="44"/>
      <c r="O266" s="45"/>
    </row>
    <row r="267" spans="1:15" x14ac:dyDescent="0.2">
      <c r="A267" s="35"/>
      <c r="B267" s="36" t="s">
        <v>10</v>
      </c>
      <c r="C267" s="15">
        <v>33.65</v>
      </c>
      <c r="D267" s="37">
        <v>3.7000000000000002E-3</v>
      </c>
      <c r="E267" s="38">
        <v>5.0000000000000001E-3</v>
      </c>
      <c r="F267" s="39">
        <v>35.229999999999997</v>
      </c>
      <c r="G267" s="40">
        <v>4.254E-3</v>
      </c>
      <c r="H267" s="38"/>
      <c r="I267" s="38"/>
      <c r="J267" s="41">
        <v>4.208645862982535</v>
      </c>
      <c r="K267" s="40">
        <v>4.2296326606981426E-3</v>
      </c>
      <c r="L267" s="38">
        <v>33.65</v>
      </c>
      <c r="N267" s="44"/>
      <c r="O267" s="45"/>
    </row>
    <row r="268" spans="1:15" x14ac:dyDescent="0.2">
      <c r="A268" s="35"/>
      <c r="B268" s="36"/>
      <c r="C268" s="15">
        <v>32.04</v>
      </c>
      <c r="D268" s="37">
        <v>8.7333333333333343E-3</v>
      </c>
      <c r="E268" s="38"/>
      <c r="F268" s="39"/>
      <c r="G268" s="40"/>
      <c r="H268" s="38"/>
      <c r="I268" s="38"/>
      <c r="J268" s="41"/>
      <c r="K268" s="40"/>
      <c r="L268" s="38"/>
      <c r="N268" s="44"/>
      <c r="O268" s="45"/>
    </row>
    <row r="269" spans="1:15" x14ac:dyDescent="0.2">
      <c r="A269" s="35"/>
      <c r="B269" s="36"/>
      <c r="C269" s="15">
        <v>40</v>
      </c>
      <c r="D269" s="37">
        <v>3.2866666666666661E-4</v>
      </c>
      <c r="E269" s="38"/>
      <c r="F269" s="39"/>
      <c r="G269" s="40"/>
      <c r="H269" s="38"/>
      <c r="I269" s="38"/>
      <c r="J269" s="41"/>
      <c r="K269" s="40"/>
      <c r="L269" s="38"/>
      <c r="N269" s="44"/>
      <c r="O269" s="45"/>
    </row>
    <row r="270" spans="1:15" x14ac:dyDescent="0.2">
      <c r="A270" s="35"/>
      <c r="B270" s="36" t="s">
        <v>10</v>
      </c>
      <c r="C270" s="15">
        <v>30.61</v>
      </c>
      <c r="D270" s="37">
        <v>1.3166666666666667E-2</v>
      </c>
      <c r="E270" s="38">
        <v>5.0000000000000001E-3</v>
      </c>
      <c r="F270" s="39">
        <v>31.426666666666666</v>
      </c>
      <c r="G270" s="40">
        <v>8.0111111111111112E-3</v>
      </c>
      <c r="H270" s="38"/>
      <c r="I270" s="38"/>
      <c r="J270" s="41">
        <v>0.72624605564046552</v>
      </c>
      <c r="K270" s="40">
        <v>4.5049766719501222E-3</v>
      </c>
      <c r="L270" s="38">
        <v>31.67</v>
      </c>
      <c r="N270" s="44"/>
      <c r="O270" s="45"/>
    </row>
    <row r="271" spans="1:15" x14ac:dyDescent="0.2">
      <c r="A271" s="35"/>
      <c r="B271" s="36"/>
      <c r="C271" s="15">
        <v>31.67</v>
      </c>
      <c r="D271" s="37">
        <v>6.0333333333333341E-3</v>
      </c>
      <c r="E271" s="38"/>
      <c r="F271" s="39"/>
      <c r="G271" s="40"/>
      <c r="H271" s="38"/>
      <c r="I271" s="38"/>
      <c r="J271" s="41"/>
      <c r="K271" s="40"/>
      <c r="L271" s="38"/>
      <c r="N271" s="44"/>
      <c r="O271" s="45"/>
    </row>
    <row r="272" spans="1:15" x14ac:dyDescent="0.2">
      <c r="A272" s="35"/>
      <c r="B272" s="36"/>
      <c r="C272" s="15">
        <v>32</v>
      </c>
      <c r="D272" s="37">
        <v>4.8333333333333327E-3</v>
      </c>
      <c r="E272" s="38"/>
      <c r="F272" s="39"/>
      <c r="G272" s="40"/>
      <c r="H272" s="38"/>
      <c r="I272" s="38"/>
      <c r="J272" s="41"/>
      <c r="K272" s="40"/>
      <c r="L272" s="38"/>
      <c r="N272" s="44"/>
      <c r="O272" s="45"/>
    </row>
    <row r="273" spans="1:15" x14ac:dyDescent="0.2">
      <c r="A273" s="35"/>
      <c r="B273" s="36" t="s">
        <v>10</v>
      </c>
      <c r="C273" s="15">
        <v>33.81</v>
      </c>
      <c r="D273" s="37">
        <v>4.5999999999999999E-3</v>
      </c>
      <c r="E273" s="38">
        <v>5.0000000000000001E-3</v>
      </c>
      <c r="F273" s="39">
        <v>33.695</v>
      </c>
      <c r="G273" s="40">
        <v>4.816666666666667E-3</v>
      </c>
      <c r="H273" s="38"/>
      <c r="I273" s="38"/>
      <c r="J273" s="41">
        <v>0.16263455967290874</v>
      </c>
      <c r="K273" s="40">
        <v>3.0641293851417061E-4</v>
      </c>
      <c r="L273" s="38">
        <v>33.695</v>
      </c>
      <c r="N273" s="44"/>
      <c r="O273" s="45"/>
    </row>
    <row r="274" spans="1:15" x14ac:dyDescent="0.2">
      <c r="A274" s="35"/>
      <c r="B274" s="36"/>
      <c r="C274" s="47"/>
      <c r="D274" s="48"/>
      <c r="E274" s="38"/>
      <c r="F274" s="39"/>
      <c r="G274" s="40"/>
      <c r="H274" s="38"/>
      <c r="I274" s="38"/>
      <c r="J274" s="41"/>
      <c r="K274" s="40"/>
      <c r="L274" s="38"/>
      <c r="N274" s="44"/>
      <c r="O274" s="45"/>
    </row>
    <row r="275" spans="1:15" x14ac:dyDescent="0.2">
      <c r="A275" s="35"/>
      <c r="B275" s="36"/>
      <c r="C275" s="15">
        <v>33.58</v>
      </c>
      <c r="D275" s="37">
        <v>5.0333333333333332E-3</v>
      </c>
      <c r="E275" s="38"/>
      <c r="F275" s="39"/>
      <c r="G275" s="40"/>
      <c r="H275" s="38"/>
      <c r="I275" s="38"/>
      <c r="J275" s="41"/>
      <c r="K275" s="40"/>
      <c r="L275" s="38"/>
      <c r="N275" s="44"/>
      <c r="O275" s="45"/>
    </row>
    <row r="276" spans="1:15" x14ac:dyDescent="0.2">
      <c r="A276" s="35"/>
      <c r="B276" s="36" t="s">
        <v>10</v>
      </c>
      <c r="C276" s="15">
        <v>31.6</v>
      </c>
      <c r="D276" s="37">
        <v>8.1333333333333344E-3</v>
      </c>
      <c r="E276" s="38">
        <v>5.0000000000000001E-3</v>
      </c>
      <c r="F276" s="39">
        <v>32</v>
      </c>
      <c r="G276" s="40">
        <v>6.4166666666666677E-3</v>
      </c>
      <c r="H276" s="38"/>
      <c r="I276" s="38"/>
      <c r="J276" s="41">
        <v>0.56568542494923602</v>
      </c>
      <c r="K276" s="40">
        <v>2.427733282073814E-3</v>
      </c>
      <c r="L276" s="38">
        <v>32</v>
      </c>
      <c r="N276" s="44"/>
      <c r="O276" s="45"/>
    </row>
    <row r="277" spans="1:15" x14ac:dyDescent="0.2">
      <c r="A277" s="35"/>
      <c r="B277" s="36"/>
      <c r="C277" s="15">
        <v>32.4</v>
      </c>
      <c r="D277" s="37">
        <v>4.7000000000000002E-3</v>
      </c>
      <c r="E277" s="38"/>
      <c r="F277" s="39"/>
      <c r="G277" s="40"/>
      <c r="H277" s="38"/>
      <c r="I277" s="38"/>
      <c r="J277" s="41"/>
      <c r="K277" s="40"/>
      <c r="L277" s="38"/>
      <c r="N277" s="44"/>
      <c r="O277" s="45"/>
    </row>
    <row r="278" spans="1:15" x14ac:dyDescent="0.2">
      <c r="A278" s="35"/>
      <c r="B278" s="36"/>
      <c r="C278" s="47"/>
      <c r="D278" s="48"/>
      <c r="E278" s="38"/>
      <c r="F278" s="39"/>
      <c r="G278" s="40"/>
      <c r="H278" s="38"/>
      <c r="I278" s="38"/>
      <c r="J278" s="41"/>
      <c r="K278" s="40"/>
      <c r="L278" s="38"/>
      <c r="N278" s="44"/>
      <c r="O278" s="45"/>
    </row>
    <row r="279" spans="1:15" x14ac:dyDescent="0.2">
      <c r="A279" s="35"/>
      <c r="B279" s="36" t="s">
        <v>10</v>
      </c>
      <c r="C279" s="15">
        <v>31.03</v>
      </c>
      <c r="D279" s="37">
        <v>9.0333333333333325E-3</v>
      </c>
      <c r="E279" s="38">
        <v>5.0000000000000001E-3</v>
      </c>
      <c r="F279" s="39">
        <v>31.055</v>
      </c>
      <c r="G279" s="40">
        <v>8.8500000000000002E-3</v>
      </c>
      <c r="H279" s="38"/>
      <c r="I279" s="38"/>
      <c r="J279" s="41">
        <v>3.5355339059325371E-2</v>
      </c>
      <c r="K279" s="40">
        <v>2.5927248643506585E-4</v>
      </c>
      <c r="L279" s="38">
        <v>31.055</v>
      </c>
      <c r="N279" s="44"/>
      <c r="O279" s="45"/>
    </row>
    <row r="280" spans="1:15" x14ac:dyDescent="0.2">
      <c r="A280" s="35"/>
      <c r="B280" s="36"/>
      <c r="C280" s="47"/>
      <c r="D280" s="48"/>
      <c r="E280" s="38"/>
      <c r="F280" s="39"/>
      <c r="G280" s="40"/>
      <c r="H280" s="38"/>
      <c r="I280" s="38"/>
      <c r="J280" s="41"/>
      <c r="K280" s="40"/>
      <c r="L280" s="38"/>
      <c r="N280" s="44"/>
      <c r="O280" s="45"/>
    </row>
    <row r="281" spans="1:15" x14ac:dyDescent="0.2">
      <c r="A281" s="35"/>
      <c r="B281" s="36"/>
      <c r="C281" s="15">
        <v>31.08</v>
      </c>
      <c r="D281" s="37">
        <v>8.666666666666668E-3</v>
      </c>
      <c r="E281" s="38"/>
      <c r="F281" s="39"/>
      <c r="G281" s="40"/>
      <c r="H281" s="38"/>
      <c r="I281" s="38"/>
      <c r="J281" s="41"/>
      <c r="K281" s="40"/>
      <c r="L281" s="38"/>
      <c r="N281" s="44"/>
      <c r="O281" s="45"/>
    </row>
    <row r="282" spans="1:15" x14ac:dyDescent="0.2">
      <c r="D282" s="37"/>
      <c r="G282" s="46"/>
      <c r="J282" s="54"/>
      <c r="K282" s="46"/>
      <c r="N282" s="44"/>
      <c r="O282" s="45"/>
    </row>
    <row r="283" spans="1:15" x14ac:dyDescent="0.2">
      <c r="A283" s="35" t="s">
        <v>96</v>
      </c>
      <c r="B283" s="36" t="s">
        <v>10</v>
      </c>
      <c r="C283" s="47"/>
      <c r="D283" s="48"/>
      <c r="E283" s="38">
        <v>2.5999999999999999E-3</v>
      </c>
      <c r="F283" s="39">
        <v>31.93</v>
      </c>
      <c r="G283" s="40">
        <v>9.8453333333333327E-3</v>
      </c>
      <c r="H283" s="39">
        <v>33.003499999999995</v>
      </c>
      <c r="I283" s="38">
        <v>4.3555199999999999E-3</v>
      </c>
      <c r="J283" s="41" t="s">
        <v>98</v>
      </c>
      <c r="K283" s="40" t="s">
        <v>98</v>
      </c>
      <c r="L283" s="38">
        <v>31.93</v>
      </c>
      <c r="N283" s="42">
        <f>I283/0.0026*100</f>
        <v>167.52</v>
      </c>
      <c r="O283" s="43">
        <f>(I283-0.0026)/0.0026*100</f>
        <v>67.52</v>
      </c>
    </row>
    <row r="284" spans="1:15" x14ac:dyDescent="0.2">
      <c r="A284" s="35"/>
      <c r="B284" s="36"/>
      <c r="C284" s="9">
        <v>31.93</v>
      </c>
      <c r="D284" s="37">
        <v>9.8453333333333327E-3</v>
      </c>
      <c r="E284" s="38"/>
      <c r="F284" s="39"/>
      <c r="G284" s="40"/>
      <c r="H284" s="38"/>
      <c r="I284" s="38"/>
      <c r="J284" s="41"/>
      <c r="K284" s="40"/>
      <c r="L284" s="38"/>
      <c r="N284" s="44"/>
      <c r="O284" s="45"/>
    </row>
    <row r="285" spans="1:15" x14ac:dyDescent="0.2">
      <c r="A285" s="35"/>
      <c r="B285" s="36"/>
      <c r="C285" s="47"/>
      <c r="D285" s="48"/>
      <c r="E285" s="38"/>
      <c r="F285" s="39"/>
      <c r="G285" s="40"/>
      <c r="H285" s="38"/>
      <c r="I285" s="38"/>
      <c r="J285" s="41"/>
      <c r="K285" s="40"/>
      <c r="L285" s="38"/>
      <c r="N285" s="44"/>
      <c r="O285" s="45"/>
    </row>
    <row r="286" spans="1:15" x14ac:dyDescent="0.2">
      <c r="A286" s="35"/>
      <c r="B286" s="36" t="s">
        <v>10</v>
      </c>
      <c r="C286" s="47"/>
      <c r="D286" s="48"/>
      <c r="E286" s="38">
        <v>2.5999999999999999E-3</v>
      </c>
      <c r="F286" s="39">
        <v>33.549999999999997</v>
      </c>
      <c r="G286" s="40">
        <v>4.4373333333333331E-3</v>
      </c>
      <c r="H286" s="38"/>
      <c r="I286" s="38"/>
      <c r="J286" s="41" t="s">
        <v>98</v>
      </c>
      <c r="K286" s="40" t="s">
        <v>98</v>
      </c>
      <c r="L286" s="38">
        <v>33.549999999999997</v>
      </c>
      <c r="N286" s="44"/>
      <c r="O286" s="45"/>
    </row>
    <row r="287" spans="1:15" x14ac:dyDescent="0.2">
      <c r="A287" s="35"/>
      <c r="B287" s="36"/>
      <c r="C287" s="15">
        <v>33.549999999999997</v>
      </c>
      <c r="D287" s="37">
        <v>4.4373333333333331E-3</v>
      </c>
      <c r="E287" s="38"/>
      <c r="F287" s="39"/>
      <c r="G287" s="40"/>
      <c r="H287" s="38"/>
      <c r="I287" s="38"/>
      <c r="J287" s="41"/>
      <c r="K287" s="40"/>
      <c r="L287" s="38"/>
      <c r="N287" s="44"/>
      <c r="O287" s="45"/>
    </row>
    <row r="288" spans="1:15" x14ac:dyDescent="0.2">
      <c r="A288" s="35"/>
      <c r="B288" s="36"/>
      <c r="C288" s="47"/>
      <c r="D288" s="48"/>
      <c r="E288" s="38"/>
      <c r="F288" s="39"/>
      <c r="G288" s="40"/>
      <c r="H288" s="38"/>
      <c r="I288" s="38"/>
      <c r="J288" s="41"/>
      <c r="K288" s="40"/>
      <c r="L288" s="38"/>
      <c r="N288" s="44"/>
      <c r="O288" s="45"/>
    </row>
    <row r="289" spans="1:15" x14ac:dyDescent="0.2">
      <c r="A289" s="35"/>
      <c r="B289" s="36" t="s">
        <v>10</v>
      </c>
      <c r="C289" s="15">
        <v>33.630000000000003</v>
      </c>
      <c r="D289" s="37">
        <v>2.6034666666666663E-3</v>
      </c>
      <c r="E289" s="38">
        <v>2.5999999999999999E-3</v>
      </c>
      <c r="F289" s="39">
        <v>33.369999999999997</v>
      </c>
      <c r="G289" s="40">
        <v>3.401955555555555E-3</v>
      </c>
      <c r="H289" s="38"/>
      <c r="I289" s="38"/>
      <c r="J289" s="41">
        <v>0.55749439459065653</v>
      </c>
      <c r="K289" s="40">
        <v>1.5915448670093164E-3</v>
      </c>
      <c r="L289" s="38">
        <v>33.630000000000003</v>
      </c>
      <c r="N289" s="44"/>
      <c r="O289" s="45"/>
    </row>
    <row r="290" spans="1:15" x14ac:dyDescent="0.2">
      <c r="A290" s="35"/>
      <c r="B290" s="36"/>
      <c r="C290" s="15">
        <v>32.729999999999997</v>
      </c>
      <c r="D290" s="37">
        <v>5.2346666666666661E-3</v>
      </c>
      <c r="E290" s="38"/>
      <c r="F290" s="39"/>
      <c r="G290" s="40"/>
      <c r="H290" s="38"/>
      <c r="I290" s="38"/>
      <c r="J290" s="41"/>
      <c r="K290" s="40"/>
      <c r="L290" s="38"/>
      <c r="N290" s="44"/>
      <c r="O290" s="45"/>
    </row>
    <row r="291" spans="1:15" x14ac:dyDescent="0.2">
      <c r="A291" s="35"/>
      <c r="B291" s="36"/>
      <c r="C291" s="15">
        <v>33.75</v>
      </c>
      <c r="D291" s="37">
        <v>2.3677333333333335E-3</v>
      </c>
      <c r="E291" s="38"/>
      <c r="F291" s="39"/>
      <c r="G291" s="40"/>
      <c r="H291" s="38"/>
      <c r="I291" s="38"/>
      <c r="J291" s="41"/>
      <c r="K291" s="40"/>
      <c r="L291" s="38"/>
      <c r="N291" s="44"/>
      <c r="O291" s="45"/>
    </row>
    <row r="292" spans="1:15" x14ac:dyDescent="0.2">
      <c r="A292" s="35"/>
      <c r="B292" s="36" t="s">
        <v>10</v>
      </c>
      <c r="C292" s="15">
        <v>32.909999999999997</v>
      </c>
      <c r="D292" s="37">
        <v>1.7957333333333333E-3</v>
      </c>
      <c r="E292" s="38">
        <v>2.5999999999999999E-3</v>
      </c>
      <c r="F292" s="39">
        <v>32.809999999999995</v>
      </c>
      <c r="G292" s="40">
        <v>2.1828444444444445E-3</v>
      </c>
      <c r="H292" s="38"/>
      <c r="I292" s="38"/>
      <c r="J292" s="41">
        <v>0.17320508075688609</v>
      </c>
      <c r="K292" s="40">
        <v>4.3619888090606532E-4</v>
      </c>
      <c r="L292" s="38">
        <v>32.909999999999997</v>
      </c>
      <c r="N292" s="44"/>
      <c r="O292" s="45"/>
    </row>
    <row r="293" spans="1:15" x14ac:dyDescent="0.2">
      <c r="A293" s="35"/>
      <c r="B293" s="36"/>
      <c r="C293" s="15">
        <v>32.909999999999997</v>
      </c>
      <c r="D293" s="37">
        <v>2.0973333333333334E-3</v>
      </c>
      <c r="E293" s="38"/>
      <c r="F293" s="39"/>
      <c r="G293" s="40"/>
      <c r="H293" s="38"/>
      <c r="I293" s="38"/>
      <c r="J293" s="41"/>
      <c r="K293" s="40"/>
      <c r="L293" s="38"/>
      <c r="N293" s="44"/>
      <c r="O293" s="45"/>
    </row>
    <row r="294" spans="1:15" x14ac:dyDescent="0.2">
      <c r="A294" s="35"/>
      <c r="B294" s="36"/>
      <c r="C294" s="15">
        <v>32.61</v>
      </c>
      <c r="D294" s="37">
        <v>2.6554666666666667E-3</v>
      </c>
      <c r="E294" s="38"/>
      <c r="F294" s="39"/>
      <c r="G294" s="40"/>
      <c r="H294" s="38"/>
      <c r="I294" s="38"/>
      <c r="J294" s="41"/>
      <c r="K294" s="40"/>
      <c r="L294" s="38"/>
      <c r="N294" s="44"/>
      <c r="O294" s="45"/>
    </row>
    <row r="295" spans="1:15" x14ac:dyDescent="0.2">
      <c r="A295" s="35"/>
      <c r="B295" s="36" t="s">
        <v>10</v>
      </c>
      <c r="C295" s="47"/>
      <c r="D295" s="48"/>
      <c r="E295" s="38">
        <v>2.5999999999999999E-3</v>
      </c>
      <c r="F295" s="39">
        <v>32.17</v>
      </c>
      <c r="G295" s="40">
        <v>5.4773333333333323E-3</v>
      </c>
      <c r="H295" s="38"/>
      <c r="I295" s="38"/>
      <c r="J295" s="41">
        <v>0.49497474683058529</v>
      </c>
      <c r="K295" s="40">
        <v>9.8052140324534316E-5</v>
      </c>
      <c r="L295" s="38">
        <v>32.17</v>
      </c>
      <c r="N295" s="44"/>
      <c r="O295" s="45"/>
    </row>
    <row r="296" spans="1:15" x14ac:dyDescent="0.2">
      <c r="A296" s="35"/>
      <c r="B296" s="36"/>
      <c r="C296" s="15">
        <v>32.520000000000003</v>
      </c>
      <c r="D296" s="37">
        <v>5.5466666666666659E-3</v>
      </c>
      <c r="E296" s="38"/>
      <c r="F296" s="39"/>
      <c r="G296" s="40"/>
      <c r="H296" s="38"/>
      <c r="I296" s="38"/>
      <c r="J296" s="41"/>
      <c r="K296" s="40"/>
      <c r="L296" s="38"/>
      <c r="N296" s="44"/>
      <c r="O296" s="45"/>
    </row>
    <row r="297" spans="1:15" x14ac:dyDescent="0.2">
      <c r="A297" s="35"/>
      <c r="B297" s="36"/>
      <c r="C297" s="15">
        <v>31.82</v>
      </c>
      <c r="D297" s="37">
        <v>5.4079999999999996E-3</v>
      </c>
      <c r="E297" s="38"/>
      <c r="F297" s="39"/>
      <c r="G297" s="40"/>
      <c r="H297" s="38"/>
      <c r="I297" s="38"/>
      <c r="J297" s="41"/>
      <c r="K297" s="40"/>
      <c r="L297" s="38"/>
      <c r="N297" s="44"/>
      <c r="O297" s="45"/>
    </row>
    <row r="298" spans="1:15" x14ac:dyDescent="0.2">
      <c r="A298" s="35"/>
      <c r="B298" s="36" t="s">
        <v>10</v>
      </c>
      <c r="C298" s="15">
        <v>33.11</v>
      </c>
      <c r="D298" s="37">
        <v>5.442666666666666E-3</v>
      </c>
      <c r="E298" s="38">
        <v>2.5999999999999999E-3</v>
      </c>
      <c r="F298" s="39">
        <v>33.11</v>
      </c>
      <c r="G298" s="40">
        <v>5.442666666666666E-3</v>
      </c>
      <c r="H298" s="38"/>
      <c r="I298" s="38"/>
      <c r="J298" s="41" t="s">
        <v>98</v>
      </c>
      <c r="K298" s="40" t="s">
        <v>98</v>
      </c>
      <c r="L298" s="38">
        <v>33.11</v>
      </c>
      <c r="N298" s="44"/>
      <c r="O298" s="45"/>
    </row>
    <row r="299" spans="1:15" x14ac:dyDescent="0.2">
      <c r="A299" s="35"/>
      <c r="B299" s="36"/>
      <c r="C299" s="47"/>
      <c r="D299" s="48"/>
      <c r="E299" s="38"/>
      <c r="F299" s="39"/>
      <c r="G299" s="40"/>
      <c r="H299" s="38"/>
      <c r="I299" s="38"/>
      <c r="J299" s="41"/>
      <c r="K299" s="40"/>
      <c r="L299" s="38"/>
      <c r="N299" s="44"/>
      <c r="O299" s="45"/>
    </row>
    <row r="300" spans="1:15" x14ac:dyDescent="0.2">
      <c r="A300" s="35"/>
      <c r="B300" s="36"/>
      <c r="C300" s="47"/>
      <c r="D300" s="48"/>
      <c r="E300" s="38"/>
      <c r="F300" s="39"/>
      <c r="G300" s="40"/>
      <c r="H300" s="38"/>
      <c r="I300" s="38"/>
      <c r="J300" s="41"/>
      <c r="K300" s="40"/>
      <c r="L300" s="38"/>
      <c r="N300" s="44"/>
      <c r="O300" s="45"/>
    </row>
    <row r="301" spans="1:15" x14ac:dyDescent="0.2">
      <c r="A301" s="35"/>
      <c r="B301" s="36" t="s">
        <v>10</v>
      </c>
      <c r="C301" s="15">
        <v>33.75</v>
      </c>
      <c r="D301" s="37">
        <v>2.5999999999999999E-3</v>
      </c>
      <c r="E301" s="38">
        <v>2.5999999999999999E-3</v>
      </c>
      <c r="F301" s="39">
        <v>33.75</v>
      </c>
      <c r="G301" s="40">
        <v>2.5999999999999999E-3</v>
      </c>
      <c r="H301" s="38"/>
      <c r="I301" s="38"/>
      <c r="J301" s="41" t="s">
        <v>98</v>
      </c>
      <c r="K301" s="40" t="s">
        <v>98</v>
      </c>
      <c r="L301" s="38">
        <v>33.75</v>
      </c>
      <c r="N301" s="44"/>
      <c r="O301" s="45"/>
    </row>
    <row r="302" spans="1:15" x14ac:dyDescent="0.2">
      <c r="A302" s="35"/>
      <c r="B302" s="36"/>
      <c r="C302" s="47"/>
      <c r="D302" s="48"/>
      <c r="E302" s="38"/>
      <c r="F302" s="39"/>
      <c r="G302" s="40"/>
      <c r="H302" s="38"/>
      <c r="I302" s="38"/>
      <c r="J302" s="41"/>
      <c r="K302" s="40"/>
      <c r="L302" s="38"/>
      <c r="N302" s="44"/>
      <c r="O302" s="45"/>
    </row>
    <row r="303" spans="1:15" x14ac:dyDescent="0.2">
      <c r="A303" s="35"/>
      <c r="B303" s="36"/>
      <c r="C303" s="47"/>
      <c r="D303" s="48"/>
      <c r="E303" s="38"/>
      <c r="F303" s="39"/>
      <c r="G303" s="40"/>
      <c r="H303" s="38"/>
      <c r="I303" s="38"/>
      <c r="J303" s="41"/>
      <c r="K303" s="40"/>
      <c r="L303" s="38"/>
      <c r="N303" s="44"/>
      <c r="O303" s="45"/>
    </row>
    <row r="304" spans="1:15" x14ac:dyDescent="0.2">
      <c r="A304" s="35"/>
      <c r="B304" s="36" t="s">
        <v>10</v>
      </c>
      <c r="C304" s="47"/>
      <c r="D304" s="48"/>
      <c r="E304" s="38">
        <v>2.5999999999999999E-3</v>
      </c>
      <c r="F304" s="39">
        <v>33.085000000000001</v>
      </c>
      <c r="G304" s="40">
        <v>5.0439999999999999E-3</v>
      </c>
      <c r="H304" s="38"/>
      <c r="I304" s="38"/>
      <c r="J304" s="41">
        <v>0.68589357775095028</v>
      </c>
      <c r="K304" s="40">
        <v>1.2011387189755484E-3</v>
      </c>
      <c r="L304" s="38">
        <v>33.085000000000001</v>
      </c>
      <c r="N304" s="44"/>
      <c r="O304" s="45"/>
    </row>
    <row r="305" spans="1:15" x14ac:dyDescent="0.2">
      <c r="A305" s="35"/>
      <c r="B305" s="36"/>
      <c r="C305" s="15">
        <v>33.57</v>
      </c>
      <c r="D305" s="37">
        <v>4.1946666666666669E-3</v>
      </c>
      <c r="E305" s="38"/>
      <c r="F305" s="39"/>
      <c r="G305" s="40"/>
      <c r="H305" s="38"/>
      <c r="I305" s="38"/>
      <c r="J305" s="41"/>
      <c r="K305" s="40"/>
      <c r="L305" s="38"/>
      <c r="N305" s="44"/>
      <c r="O305" s="45"/>
    </row>
    <row r="306" spans="1:15" x14ac:dyDescent="0.2">
      <c r="A306" s="35"/>
      <c r="B306" s="36"/>
      <c r="C306" s="15">
        <v>32.6</v>
      </c>
      <c r="D306" s="37">
        <v>5.8933333333333329E-3</v>
      </c>
      <c r="E306" s="38"/>
      <c r="F306" s="39"/>
      <c r="G306" s="40"/>
      <c r="H306" s="38"/>
      <c r="I306" s="38"/>
      <c r="J306" s="41"/>
      <c r="K306" s="40"/>
      <c r="L306" s="38"/>
      <c r="N306" s="44"/>
      <c r="O306" s="45"/>
    </row>
    <row r="307" spans="1:15" x14ac:dyDescent="0.2">
      <c r="A307" s="35"/>
      <c r="B307" s="36" t="s">
        <v>10</v>
      </c>
      <c r="C307" s="47"/>
      <c r="D307" s="48"/>
      <c r="E307" s="38">
        <v>2.5999999999999999E-3</v>
      </c>
      <c r="F307" s="39">
        <v>33.58</v>
      </c>
      <c r="G307" s="40">
        <v>2.5999999999999999E-3</v>
      </c>
      <c r="H307" s="38"/>
      <c r="I307" s="38"/>
      <c r="J307" s="41" t="s">
        <v>98</v>
      </c>
      <c r="K307" s="40" t="s">
        <v>98</v>
      </c>
      <c r="L307" s="38">
        <v>33.58</v>
      </c>
      <c r="N307" s="44"/>
      <c r="O307" s="45"/>
    </row>
    <row r="308" spans="1:15" x14ac:dyDescent="0.2">
      <c r="A308" s="35"/>
      <c r="B308" s="36"/>
      <c r="C308" s="47"/>
      <c r="D308" s="48"/>
      <c r="E308" s="38"/>
      <c r="F308" s="39"/>
      <c r="G308" s="40"/>
      <c r="H308" s="38"/>
      <c r="I308" s="38"/>
      <c r="J308" s="41"/>
      <c r="K308" s="40"/>
      <c r="L308" s="38"/>
      <c r="N308" s="44"/>
      <c r="O308" s="45"/>
    </row>
    <row r="309" spans="1:15" x14ac:dyDescent="0.2">
      <c r="A309" s="35"/>
      <c r="B309" s="36"/>
      <c r="C309" s="15">
        <v>33.58</v>
      </c>
      <c r="D309" s="37">
        <v>2.5999999999999999E-3</v>
      </c>
      <c r="E309" s="38"/>
      <c r="F309" s="39"/>
      <c r="G309" s="40"/>
      <c r="H309" s="38"/>
      <c r="I309" s="38"/>
      <c r="J309" s="41"/>
      <c r="K309" s="40"/>
      <c r="L309" s="38"/>
      <c r="N309" s="44"/>
      <c r="O309" s="45"/>
    </row>
    <row r="310" spans="1:15" x14ac:dyDescent="0.2">
      <c r="A310" s="35"/>
      <c r="B310" s="36" t="s">
        <v>10</v>
      </c>
      <c r="C310" s="47"/>
      <c r="D310" s="48"/>
      <c r="E310" s="38">
        <v>2.5999999999999999E-3</v>
      </c>
      <c r="F310" s="39">
        <v>32.68</v>
      </c>
      <c r="G310" s="40">
        <v>2.523733333333333E-3</v>
      </c>
      <c r="H310" s="38"/>
      <c r="I310" s="38"/>
      <c r="J310" s="41" t="s">
        <v>98</v>
      </c>
      <c r="K310" s="40" t="s">
        <v>98</v>
      </c>
      <c r="L310" s="38">
        <v>32.68</v>
      </c>
      <c r="N310" s="44"/>
      <c r="O310" s="45"/>
    </row>
    <row r="311" spans="1:15" x14ac:dyDescent="0.2">
      <c r="A311" s="35"/>
      <c r="B311" s="36"/>
      <c r="C311" s="47"/>
      <c r="D311" s="48"/>
      <c r="E311" s="38"/>
      <c r="F311" s="39"/>
      <c r="G311" s="40"/>
      <c r="H311" s="38"/>
      <c r="I311" s="38"/>
      <c r="J311" s="41"/>
      <c r="K311" s="40"/>
      <c r="L311" s="38"/>
      <c r="N311" s="44"/>
      <c r="O311" s="45"/>
    </row>
    <row r="312" spans="1:15" ht="16" thickBot="1" x14ac:dyDescent="0.25">
      <c r="A312" s="35"/>
      <c r="B312" s="36"/>
      <c r="C312" s="15">
        <v>32.68</v>
      </c>
      <c r="D312" s="37">
        <v>2.523733333333333E-3</v>
      </c>
      <c r="E312" s="38"/>
      <c r="F312" s="39"/>
      <c r="G312" s="40"/>
      <c r="H312" s="38"/>
      <c r="I312" s="38"/>
      <c r="J312" s="41"/>
      <c r="K312" s="40"/>
      <c r="L312" s="38"/>
      <c r="N312" s="52"/>
      <c r="O312" s="53"/>
    </row>
  </sheetData>
  <mergeCells count="730">
    <mergeCell ref="L307:L309"/>
    <mergeCell ref="B310:B312"/>
    <mergeCell ref="E310:E312"/>
    <mergeCell ref="F310:F312"/>
    <mergeCell ref="G310:G312"/>
    <mergeCell ref="J310:J312"/>
    <mergeCell ref="K310:K312"/>
    <mergeCell ref="L310:L312"/>
    <mergeCell ref="B307:B309"/>
    <mergeCell ref="E307:E309"/>
    <mergeCell ref="F307:F309"/>
    <mergeCell ref="G307:G309"/>
    <mergeCell ref="J307:J309"/>
    <mergeCell ref="K307:K309"/>
    <mergeCell ref="L301:L303"/>
    <mergeCell ref="B304:B306"/>
    <mergeCell ref="E304:E306"/>
    <mergeCell ref="F304:F306"/>
    <mergeCell ref="G304:G306"/>
    <mergeCell ref="J304:J306"/>
    <mergeCell ref="K304:K306"/>
    <mergeCell ref="L304:L306"/>
    <mergeCell ref="B301:B303"/>
    <mergeCell ref="E301:E303"/>
    <mergeCell ref="F301:F303"/>
    <mergeCell ref="G301:G303"/>
    <mergeCell ref="J301:J303"/>
    <mergeCell ref="K301:K303"/>
    <mergeCell ref="L295:L297"/>
    <mergeCell ref="B298:B300"/>
    <mergeCell ref="E298:E300"/>
    <mergeCell ref="F298:F300"/>
    <mergeCell ref="G298:G300"/>
    <mergeCell ref="J298:J300"/>
    <mergeCell ref="K298:K300"/>
    <mergeCell ref="L298:L300"/>
    <mergeCell ref="B295:B297"/>
    <mergeCell ref="E295:E297"/>
    <mergeCell ref="F295:F297"/>
    <mergeCell ref="G295:G297"/>
    <mergeCell ref="J295:J297"/>
    <mergeCell ref="K295:K297"/>
    <mergeCell ref="L289:L291"/>
    <mergeCell ref="B292:B294"/>
    <mergeCell ref="E292:E294"/>
    <mergeCell ref="F292:F294"/>
    <mergeCell ref="G292:G294"/>
    <mergeCell ref="J292:J294"/>
    <mergeCell ref="K292:K294"/>
    <mergeCell ref="L292:L294"/>
    <mergeCell ref="B289:B291"/>
    <mergeCell ref="E289:E291"/>
    <mergeCell ref="F289:F291"/>
    <mergeCell ref="G289:G291"/>
    <mergeCell ref="J289:J291"/>
    <mergeCell ref="K289:K291"/>
    <mergeCell ref="L283:L285"/>
    <mergeCell ref="B286:B288"/>
    <mergeCell ref="E286:E288"/>
    <mergeCell ref="F286:F288"/>
    <mergeCell ref="G286:G288"/>
    <mergeCell ref="J286:J288"/>
    <mergeCell ref="K286:K288"/>
    <mergeCell ref="L286:L288"/>
    <mergeCell ref="L279:L281"/>
    <mergeCell ref="A283:A312"/>
    <mergeCell ref="B283:B285"/>
    <mergeCell ref="E283:E285"/>
    <mergeCell ref="F283:F285"/>
    <mergeCell ref="G283:G285"/>
    <mergeCell ref="H283:H312"/>
    <mergeCell ref="I283:I312"/>
    <mergeCell ref="J283:J285"/>
    <mergeCell ref="K283:K285"/>
    <mergeCell ref="B279:B281"/>
    <mergeCell ref="E279:E281"/>
    <mergeCell ref="F279:F281"/>
    <mergeCell ref="G279:G281"/>
    <mergeCell ref="J279:J281"/>
    <mergeCell ref="K279:K281"/>
    <mergeCell ref="L273:L275"/>
    <mergeCell ref="B276:B278"/>
    <mergeCell ref="E276:E278"/>
    <mergeCell ref="F276:F278"/>
    <mergeCell ref="G276:G278"/>
    <mergeCell ref="J276:J278"/>
    <mergeCell ref="K276:K278"/>
    <mergeCell ref="L276:L278"/>
    <mergeCell ref="B273:B275"/>
    <mergeCell ref="E273:E275"/>
    <mergeCell ref="F273:F275"/>
    <mergeCell ref="G273:G275"/>
    <mergeCell ref="J273:J275"/>
    <mergeCell ref="K273:K275"/>
    <mergeCell ref="L267:L269"/>
    <mergeCell ref="B270:B272"/>
    <mergeCell ref="E270:E272"/>
    <mergeCell ref="F270:F272"/>
    <mergeCell ref="G270:G272"/>
    <mergeCell ref="J270:J272"/>
    <mergeCell ref="K270:K272"/>
    <mergeCell ref="L270:L272"/>
    <mergeCell ref="B267:B269"/>
    <mergeCell ref="E267:E269"/>
    <mergeCell ref="F267:F269"/>
    <mergeCell ref="G267:G269"/>
    <mergeCell ref="J267:J269"/>
    <mergeCell ref="K267:K269"/>
    <mergeCell ref="J261:J263"/>
    <mergeCell ref="K261:K263"/>
    <mergeCell ref="L261:L263"/>
    <mergeCell ref="B264:B266"/>
    <mergeCell ref="E264:E266"/>
    <mergeCell ref="F264:F266"/>
    <mergeCell ref="G264:G266"/>
    <mergeCell ref="J264:J266"/>
    <mergeCell ref="K264:K266"/>
    <mergeCell ref="L264:L266"/>
    <mergeCell ref="L255:L257"/>
    <mergeCell ref="B258:B260"/>
    <mergeCell ref="E258:E260"/>
    <mergeCell ref="F258:F260"/>
    <mergeCell ref="G258:G260"/>
    <mergeCell ref="J258:J260"/>
    <mergeCell ref="K258:K260"/>
    <mergeCell ref="L258:L260"/>
    <mergeCell ref="I252:I281"/>
    <mergeCell ref="J252:J254"/>
    <mergeCell ref="K252:K254"/>
    <mergeCell ref="L252:L254"/>
    <mergeCell ref="B255:B257"/>
    <mergeCell ref="E255:E257"/>
    <mergeCell ref="F255:F257"/>
    <mergeCell ref="G255:G257"/>
    <mergeCell ref="J255:J257"/>
    <mergeCell ref="K255:K257"/>
    <mergeCell ref="A252:A281"/>
    <mergeCell ref="B252:B254"/>
    <mergeCell ref="E252:E254"/>
    <mergeCell ref="F252:F254"/>
    <mergeCell ref="G252:G254"/>
    <mergeCell ref="H252:H281"/>
    <mergeCell ref="B261:B263"/>
    <mergeCell ref="E261:E263"/>
    <mergeCell ref="F261:F263"/>
    <mergeCell ref="G261:G263"/>
    <mergeCell ref="L245:L247"/>
    <mergeCell ref="B248:B250"/>
    <mergeCell ref="E248:E250"/>
    <mergeCell ref="F248:F250"/>
    <mergeCell ref="G248:G250"/>
    <mergeCell ref="J248:J250"/>
    <mergeCell ref="K248:K250"/>
    <mergeCell ref="L248:L250"/>
    <mergeCell ref="B245:B247"/>
    <mergeCell ref="E245:E247"/>
    <mergeCell ref="F245:F247"/>
    <mergeCell ref="G245:G247"/>
    <mergeCell ref="J245:J247"/>
    <mergeCell ref="K245:K247"/>
    <mergeCell ref="L239:L241"/>
    <mergeCell ref="B242:B244"/>
    <mergeCell ref="E242:E244"/>
    <mergeCell ref="F242:F244"/>
    <mergeCell ref="G242:G244"/>
    <mergeCell ref="J242:J244"/>
    <mergeCell ref="K242:K244"/>
    <mergeCell ref="L242:L244"/>
    <mergeCell ref="B239:B241"/>
    <mergeCell ref="E239:E241"/>
    <mergeCell ref="F239:F241"/>
    <mergeCell ref="G239:G241"/>
    <mergeCell ref="J239:J241"/>
    <mergeCell ref="K239:K241"/>
    <mergeCell ref="L233:L235"/>
    <mergeCell ref="B236:B238"/>
    <mergeCell ref="E236:E238"/>
    <mergeCell ref="F236:F238"/>
    <mergeCell ref="G236:G238"/>
    <mergeCell ref="J236:J238"/>
    <mergeCell ref="K236:K238"/>
    <mergeCell ref="L236:L238"/>
    <mergeCell ref="B233:B235"/>
    <mergeCell ref="E233:E235"/>
    <mergeCell ref="F233:F235"/>
    <mergeCell ref="G233:G235"/>
    <mergeCell ref="J233:J235"/>
    <mergeCell ref="K233:K235"/>
    <mergeCell ref="L227:L229"/>
    <mergeCell ref="B230:B232"/>
    <mergeCell ref="E230:E232"/>
    <mergeCell ref="F230:F232"/>
    <mergeCell ref="G230:G232"/>
    <mergeCell ref="J230:J232"/>
    <mergeCell ref="K230:K232"/>
    <mergeCell ref="L230:L232"/>
    <mergeCell ref="B227:B229"/>
    <mergeCell ref="E227:E229"/>
    <mergeCell ref="F227:F229"/>
    <mergeCell ref="G227:G229"/>
    <mergeCell ref="J227:J229"/>
    <mergeCell ref="K227:K229"/>
    <mergeCell ref="L221:L223"/>
    <mergeCell ref="B224:B226"/>
    <mergeCell ref="E224:E226"/>
    <mergeCell ref="F224:F226"/>
    <mergeCell ref="G224:G226"/>
    <mergeCell ref="J224:J226"/>
    <mergeCell ref="K224:K226"/>
    <mergeCell ref="L224:L226"/>
    <mergeCell ref="L217:L219"/>
    <mergeCell ref="A221:A250"/>
    <mergeCell ref="B221:B223"/>
    <mergeCell ref="E221:E223"/>
    <mergeCell ref="F221:F223"/>
    <mergeCell ref="G221:G223"/>
    <mergeCell ref="H221:H250"/>
    <mergeCell ref="I221:I250"/>
    <mergeCell ref="J221:J223"/>
    <mergeCell ref="K221:K223"/>
    <mergeCell ref="B217:B219"/>
    <mergeCell ref="E217:E219"/>
    <mergeCell ref="F217:F219"/>
    <mergeCell ref="G217:G219"/>
    <mergeCell ref="J217:J219"/>
    <mergeCell ref="K217:K219"/>
    <mergeCell ref="L211:L213"/>
    <mergeCell ref="B214:B216"/>
    <mergeCell ref="E214:E216"/>
    <mergeCell ref="F214:F216"/>
    <mergeCell ref="G214:G216"/>
    <mergeCell ref="J214:J216"/>
    <mergeCell ref="K214:K216"/>
    <mergeCell ref="L214:L216"/>
    <mergeCell ref="B211:B213"/>
    <mergeCell ref="E211:E213"/>
    <mergeCell ref="F211:F213"/>
    <mergeCell ref="G211:G213"/>
    <mergeCell ref="J211:J213"/>
    <mergeCell ref="K211:K213"/>
    <mergeCell ref="L205:L207"/>
    <mergeCell ref="B208:B210"/>
    <mergeCell ref="E208:E210"/>
    <mergeCell ref="F208:F210"/>
    <mergeCell ref="G208:G210"/>
    <mergeCell ref="J208:J210"/>
    <mergeCell ref="K208:K210"/>
    <mergeCell ref="L208:L210"/>
    <mergeCell ref="B205:B207"/>
    <mergeCell ref="E205:E207"/>
    <mergeCell ref="F205:F207"/>
    <mergeCell ref="G205:G207"/>
    <mergeCell ref="J205:J207"/>
    <mergeCell ref="K205:K207"/>
    <mergeCell ref="J199:J201"/>
    <mergeCell ref="K199:K201"/>
    <mergeCell ref="L199:L201"/>
    <mergeCell ref="B202:B204"/>
    <mergeCell ref="E202:E204"/>
    <mergeCell ref="F202:F204"/>
    <mergeCell ref="G202:G204"/>
    <mergeCell ref="J202:J204"/>
    <mergeCell ref="K202:K204"/>
    <mergeCell ref="L202:L204"/>
    <mergeCell ref="L193:L195"/>
    <mergeCell ref="B196:B198"/>
    <mergeCell ref="E196:E198"/>
    <mergeCell ref="F196:F198"/>
    <mergeCell ref="G196:G198"/>
    <mergeCell ref="J196:J198"/>
    <mergeCell ref="K196:K198"/>
    <mergeCell ref="L196:L198"/>
    <mergeCell ref="I190:I219"/>
    <mergeCell ref="J190:J192"/>
    <mergeCell ref="K190:K192"/>
    <mergeCell ref="L190:L192"/>
    <mergeCell ref="B193:B195"/>
    <mergeCell ref="E193:E195"/>
    <mergeCell ref="F193:F195"/>
    <mergeCell ref="G193:G195"/>
    <mergeCell ref="J193:J195"/>
    <mergeCell ref="K193:K195"/>
    <mergeCell ref="A190:A219"/>
    <mergeCell ref="B190:B192"/>
    <mergeCell ref="E190:E192"/>
    <mergeCell ref="F190:F192"/>
    <mergeCell ref="G190:G192"/>
    <mergeCell ref="H190:H219"/>
    <mergeCell ref="B199:B201"/>
    <mergeCell ref="E199:E201"/>
    <mergeCell ref="F199:F201"/>
    <mergeCell ref="G199:G201"/>
    <mergeCell ref="L183:L185"/>
    <mergeCell ref="B186:B188"/>
    <mergeCell ref="E186:E188"/>
    <mergeCell ref="F186:F188"/>
    <mergeCell ref="G186:G188"/>
    <mergeCell ref="J186:J188"/>
    <mergeCell ref="K186:K188"/>
    <mergeCell ref="L186:L188"/>
    <mergeCell ref="B183:B185"/>
    <mergeCell ref="E183:E185"/>
    <mergeCell ref="F183:F185"/>
    <mergeCell ref="G183:G185"/>
    <mergeCell ref="J183:J185"/>
    <mergeCell ref="K183:K185"/>
    <mergeCell ref="L177:L179"/>
    <mergeCell ref="B180:B182"/>
    <mergeCell ref="E180:E182"/>
    <mergeCell ref="F180:F182"/>
    <mergeCell ref="G180:G182"/>
    <mergeCell ref="J180:J182"/>
    <mergeCell ref="K180:K182"/>
    <mergeCell ref="L180:L182"/>
    <mergeCell ref="B177:B179"/>
    <mergeCell ref="E177:E179"/>
    <mergeCell ref="F177:F179"/>
    <mergeCell ref="G177:G179"/>
    <mergeCell ref="J177:J179"/>
    <mergeCell ref="K177:K179"/>
    <mergeCell ref="L171:L173"/>
    <mergeCell ref="B174:B176"/>
    <mergeCell ref="E174:E176"/>
    <mergeCell ref="F174:F176"/>
    <mergeCell ref="G174:G176"/>
    <mergeCell ref="J174:J176"/>
    <mergeCell ref="K174:K176"/>
    <mergeCell ref="L174:L176"/>
    <mergeCell ref="B171:B173"/>
    <mergeCell ref="E171:E173"/>
    <mergeCell ref="F171:F173"/>
    <mergeCell ref="G171:G173"/>
    <mergeCell ref="J171:J173"/>
    <mergeCell ref="K171:K173"/>
    <mergeCell ref="L165:L167"/>
    <mergeCell ref="B168:B170"/>
    <mergeCell ref="E168:E170"/>
    <mergeCell ref="F168:F170"/>
    <mergeCell ref="G168:G170"/>
    <mergeCell ref="J168:J170"/>
    <mergeCell ref="K168:K170"/>
    <mergeCell ref="L168:L170"/>
    <mergeCell ref="B165:B167"/>
    <mergeCell ref="E165:E167"/>
    <mergeCell ref="F165:F167"/>
    <mergeCell ref="G165:G167"/>
    <mergeCell ref="J165:J167"/>
    <mergeCell ref="K165:K167"/>
    <mergeCell ref="L159:L161"/>
    <mergeCell ref="B162:B164"/>
    <mergeCell ref="E162:E164"/>
    <mergeCell ref="F162:F164"/>
    <mergeCell ref="G162:G164"/>
    <mergeCell ref="J162:J164"/>
    <mergeCell ref="K162:K164"/>
    <mergeCell ref="L162:L164"/>
    <mergeCell ref="L155:L157"/>
    <mergeCell ref="A159:A188"/>
    <mergeCell ref="B159:B161"/>
    <mergeCell ref="E159:E161"/>
    <mergeCell ref="F159:F161"/>
    <mergeCell ref="G159:G161"/>
    <mergeCell ref="H159:H188"/>
    <mergeCell ref="I159:I188"/>
    <mergeCell ref="J159:J161"/>
    <mergeCell ref="K159:K161"/>
    <mergeCell ref="B155:B157"/>
    <mergeCell ref="E155:E157"/>
    <mergeCell ref="F155:F157"/>
    <mergeCell ref="G155:G157"/>
    <mergeCell ref="J155:J157"/>
    <mergeCell ref="K155:K157"/>
    <mergeCell ref="L149:L151"/>
    <mergeCell ref="B152:B154"/>
    <mergeCell ref="E152:E154"/>
    <mergeCell ref="F152:F154"/>
    <mergeCell ref="G152:G154"/>
    <mergeCell ref="J152:J154"/>
    <mergeCell ref="K152:K154"/>
    <mergeCell ref="L152:L154"/>
    <mergeCell ref="B149:B151"/>
    <mergeCell ref="E149:E151"/>
    <mergeCell ref="F149:F151"/>
    <mergeCell ref="G149:G151"/>
    <mergeCell ref="J149:J151"/>
    <mergeCell ref="K149:K151"/>
    <mergeCell ref="L143:L145"/>
    <mergeCell ref="B146:B148"/>
    <mergeCell ref="E146:E148"/>
    <mergeCell ref="F146:F148"/>
    <mergeCell ref="G146:G148"/>
    <mergeCell ref="J146:J148"/>
    <mergeCell ref="K146:K148"/>
    <mergeCell ref="L146:L148"/>
    <mergeCell ref="B143:B145"/>
    <mergeCell ref="E143:E145"/>
    <mergeCell ref="F143:F145"/>
    <mergeCell ref="G143:G145"/>
    <mergeCell ref="J143:J145"/>
    <mergeCell ref="K143:K145"/>
    <mergeCell ref="J137:J139"/>
    <mergeCell ref="K137:K139"/>
    <mergeCell ref="L137:L139"/>
    <mergeCell ref="B140:B142"/>
    <mergeCell ref="E140:E142"/>
    <mergeCell ref="F140:F142"/>
    <mergeCell ref="G140:G142"/>
    <mergeCell ref="J140:J142"/>
    <mergeCell ref="K140:K142"/>
    <mergeCell ref="L140:L142"/>
    <mergeCell ref="L131:L133"/>
    <mergeCell ref="B134:B136"/>
    <mergeCell ref="E134:E136"/>
    <mergeCell ref="F134:F136"/>
    <mergeCell ref="G134:G136"/>
    <mergeCell ref="J134:J136"/>
    <mergeCell ref="K134:K136"/>
    <mergeCell ref="L134:L136"/>
    <mergeCell ref="I128:I157"/>
    <mergeCell ref="J128:J130"/>
    <mergeCell ref="K128:K130"/>
    <mergeCell ref="L128:L130"/>
    <mergeCell ref="B131:B133"/>
    <mergeCell ref="E131:E133"/>
    <mergeCell ref="F131:F133"/>
    <mergeCell ref="G131:G133"/>
    <mergeCell ref="J131:J133"/>
    <mergeCell ref="K131:K133"/>
    <mergeCell ref="A128:A157"/>
    <mergeCell ref="B128:B130"/>
    <mergeCell ref="E128:E130"/>
    <mergeCell ref="F128:F130"/>
    <mergeCell ref="G128:G130"/>
    <mergeCell ref="H128:H157"/>
    <mergeCell ref="B137:B139"/>
    <mergeCell ref="E137:E139"/>
    <mergeCell ref="F137:F139"/>
    <mergeCell ref="G137:G139"/>
    <mergeCell ref="L121:L123"/>
    <mergeCell ref="B124:B126"/>
    <mergeCell ref="E124:E126"/>
    <mergeCell ref="F124:F126"/>
    <mergeCell ref="G124:G126"/>
    <mergeCell ref="J124:J126"/>
    <mergeCell ref="K124:K126"/>
    <mergeCell ref="L124:L126"/>
    <mergeCell ref="B121:B123"/>
    <mergeCell ref="E121:E123"/>
    <mergeCell ref="F121:F123"/>
    <mergeCell ref="G121:G123"/>
    <mergeCell ref="J121:J123"/>
    <mergeCell ref="K121:K123"/>
    <mergeCell ref="L115:L117"/>
    <mergeCell ref="B118:B120"/>
    <mergeCell ref="E118:E120"/>
    <mergeCell ref="F118:F120"/>
    <mergeCell ref="G118:G120"/>
    <mergeCell ref="J118:J120"/>
    <mergeCell ref="K118:K120"/>
    <mergeCell ref="L118:L120"/>
    <mergeCell ref="B115:B117"/>
    <mergeCell ref="E115:E117"/>
    <mergeCell ref="F115:F117"/>
    <mergeCell ref="G115:G117"/>
    <mergeCell ref="J115:J117"/>
    <mergeCell ref="K115:K117"/>
    <mergeCell ref="L109:L111"/>
    <mergeCell ref="B112:B114"/>
    <mergeCell ref="E112:E114"/>
    <mergeCell ref="F112:F114"/>
    <mergeCell ref="G112:G114"/>
    <mergeCell ref="J112:J114"/>
    <mergeCell ref="K112:K114"/>
    <mergeCell ref="L112:L114"/>
    <mergeCell ref="B109:B111"/>
    <mergeCell ref="E109:E111"/>
    <mergeCell ref="F109:F111"/>
    <mergeCell ref="G109:G111"/>
    <mergeCell ref="J109:J111"/>
    <mergeCell ref="K109:K111"/>
    <mergeCell ref="L103:L105"/>
    <mergeCell ref="B106:B108"/>
    <mergeCell ref="E106:E108"/>
    <mergeCell ref="F106:F108"/>
    <mergeCell ref="G106:G108"/>
    <mergeCell ref="J106:J108"/>
    <mergeCell ref="K106:K108"/>
    <mergeCell ref="L106:L108"/>
    <mergeCell ref="B103:B105"/>
    <mergeCell ref="E103:E105"/>
    <mergeCell ref="F103:F105"/>
    <mergeCell ref="G103:G105"/>
    <mergeCell ref="J103:J105"/>
    <mergeCell ref="K103:K105"/>
    <mergeCell ref="L97:L99"/>
    <mergeCell ref="B100:B102"/>
    <mergeCell ref="E100:E102"/>
    <mergeCell ref="F100:F102"/>
    <mergeCell ref="G100:G102"/>
    <mergeCell ref="J100:J102"/>
    <mergeCell ref="K100:K102"/>
    <mergeCell ref="L100:L102"/>
    <mergeCell ref="L93:L95"/>
    <mergeCell ref="A97:A126"/>
    <mergeCell ref="B97:B99"/>
    <mergeCell ref="E97:E99"/>
    <mergeCell ref="F97:F99"/>
    <mergeCell ref="G97:G99"/>
    <mergeCell ref="H97:H126"/>
    <mergeCell ref="I97:I126"/>
    <mergeCell ref="J97:J99"/>
    <mergeCell ref="K97:K99"/>
    <mergeCell ref="B93:B95"/>
    <mergeCell ref="E93:E95"/>
    <mergeCell ref="F93:F95"/>
    <mergeCell ref="G93:G95"/>
    <mergeCell ref="J93:J95"/>
    <mergeCell ref="K93:K95"/>
    <mergeCell ref="L87:L89"/>
    <mergeCell ref="B90:B92"/>
    <mergeCell ref="E90:E92"/>
    <mergeCell ref="F90:F92"/>
    <mergeCell ref="G90:G92"/>
    <mergeCell ref="J90:J92"/>
    <mergeCell ref="K90:K92"/>
    <mergeCell ref="L90:L92"/>
    <mergeCell ref="B87:B89"/>
    <mergeCell ref="E87:E89"/>
    <mergeCell ref="F87:F89"/>
    <mergeCell ref="G87:G89"/>
    <mergeCell ref="J87:J89"/>
    <mergeCell ref="K87:K89"/>
    <mergeCell ref="L81:L83"/>
    <mergeCell ref="B84:B86"/>
    <mergeCell ref="E84:E86"/>
    <mergeCell ref="F84:F86"/>
    <mergeCell ref="G84:G86"/>
    <mergeCell ref="J84:J86"/>
    <mergeCell ref="K84:K86"/>
    <mergeCell ref="L84:L86"/>
    <mergeCell ref="B81:B83"/>
    <mergeCell ref="E81:E83"/>
    <mergeCell ref="F81:F83"/>
    <mergeCell ref="G81:G83"/>
    <mergeCell ref="J81:J83"/>
    <mergeCell ref="K81:K83"/>
    <mergeCell ref="J75:J77"/>
    <mergeCell ref="K75:K77"/>
    <mergeCell ref="L75:L77"/>
    <mergeCell ref="B78:B80"/>
    <mergeCell ref="E78:E80"/>
    <mergeCell ref="F78:F80"/>
    <mergeCell ref="G78:G80"/>
    <mergeCell ref="J78:J80"/>
    <mergeCell ref="K78:K80"/>
    <mergeCell ref="L78:L80"/>
    <mergeCell ref="L69:L71"/>
    <mergeCell ref="B72:B74"/>
    <mergeCell ref="E72:E74"/>
    <mergeCell ref="F72:F74"/>
    <mergeCell ref="G72:G74"/>
    <mergeCell ref="J72:J74"/>
    <mergeCell ref="K72:K74"/>
    <mergeCell ref="L72:L74"/>
    <mergeCell ref="I66:I95"/>
    <mergeCell ref="J66:J68"/>
    <mergeCell ref="K66:K68"/>
    <mergeCell ref="L66:L68"/>
    <mergeCell ref="B69:B71"/>
    <mergeCell ref="E69:E71"/>
    <mergeCell ref="F69:F71"/>
    <mergeCell ref="G69:G71"/>
    <mergeCell ref="J69:J71"/>
    <mergeCell ref="K69:K71"/>
    <mergeCell ref="A66:A95"/>
    <mergeCell ref="B66:B68"/>
    <mergeCell ref="E66:E68"/>
    <mergeCell ref="F66:F68"/>
    <mergeCell ref="G66:G68"/>
    <mergeCell ref="H66:H95"/>
    <mergeCell ref="B75:B77"/>
    <mergeCell ref="E75:E77"/>
    <mergeCell ref="F75:F77"/>
    <mergeCell ref="G75:G77"/>
    <mergeCell ref="L59:L61"/>
    <mergeCell ref="B62:B64"/>
    <mergeCell ref="E62:E64"/>
    <mergeCell ref="F62:F64"/>
    <mergeCell ref="G62:G64"/>
    <mergeCell ref="J62:J64"/>
    <mergeCell ref="K62:K64"/>
    <mergeCell ref="L62:L64"/>
    <mergeCell ref="B59:B61"/>
    <mergeCell ref="E59:E61"/>
    <mergeCell ref="F59:F61"/>
    <mergeCell ref="G59:G61"/>
    <mergeCell ref="J59:J61"/>
    <mergeCell ref="K59:K61"/>
    <mergeCell ref="L53:L55"/>
    <mergeCell ref="B56:B58"/>
    <mergeCell ref="E56:E58"/>
    <mergeCell ref="F56:F58"/>
    <mergeCell ref="G56:G58"/>
    <mergeCell ref="J56:J58"/>
    <mergeCell ref="K56:K58"/>
    <mergeCell ref="L56:L58"/>
    <mergeCell ref="B53:B55"/>
    <mergeCell ref="E53:E55"/>
    <mergeCell ref="F53:F55"/>
    <mergeCell ref="G53:G55"/>
    <mergeCell ref="J53:J55"/>
    <mergeCell ref="K53:K55"/>
    <mergeCell ref="L47:L49"/>
    <mergeCell ref="B50:B52"/>
    <mergeCell ref="E50:E52"/>
    <mergeCell ref="F50:F52"/>
    <mergeCell ref="G50:G52"/>
    <mergeCell ref="J50:J52"/>
    <mergeCell ref="K50:K52"/>
    <mergeCell ref="L50:L52"/>
    <mergeCell ref="B47:B49"/>
    <mergeCell ref="E47:E49"/>
    <mergeCell ref="F47:F49"/>
    <mergeCell ref="G47:G49"/>
    <mergeCell ref="J47:J49"/>
    <mergeCell ref="K47:K49"/>
    <mergeCell ref="L41:L43"/>
    <mergeCell ref="B44:B46"/>
    <mergeCell ref="E44:E46"/>
    <mergeCell ref="F44:F46"/>
    <mergeCell ref="G44:G46"/>
    <mergeCell ref="J44:J46"/>
    <mergeCell ref="K44:K46"/>
    <mergeCell ref="L44:L46"/>
    <mergeCell ref="B41:B43"/>
    <mergeCell ref="E41:E43"/>
    <mergeCell ref="F41:F43"/>
    <mergeCell ref="G41:G43"/>
    <mergeCell ref="J41:J43"/>
    <mergeCell ref="K41:K43"/>
    <mergeCell ref="L35:L37"/>
    <mergeCell ref="B38:B40"/>
    <mergeCell ref="E38:E40"/>
    <mergeCell ref="F38:F40"/>
    <mergeCell ref="G38:G40"/>
    <mergeCell ref="J38:J40"/>
    <mergeCell ref="K38:K40"/>
    <mergeCell ref="L38:L40"/>
    <mergeCell ref="L31:L33"/>
    <mergeCell ref="A35:A64"/>
    <mergeCell ref="B35:B37"/>
    <mergeCell ref="E35:E37"/>
    <mergeCell ref="F35:F37"/>
    <mergeCell ref="G35:G37"/>
    <mergeCell ref="H35:H64"/>
    <mergeCell ref="I35:I64"/>
    <mergeCell ref="J35:J37"/>
    <mergeCell ref="K35:K37"/>
    <mergeCell ref="B31:B33"/>
    <mergeCell ref="E31:E33"/>
    <mergeCell ref="F31:F33"/>
    <mergeCell ref="G31:G33"/>
    <mergeCell ref="J31:J33"/>
    <mergeCell ref="K31:K33"/>
    <mergeCell ref="L25:L27"/>
    <mergeCell ref="B28:B30"/>
    <mergeCell ref="E28:E30"/>
    <mergeCell ref="F28:F30"/>
    <mergeCell ref="G28:G30"/>
    <mergeCell ref="J28:J30"/>
    <mergeCell ref="K28:K30"/>
    <mergeCell ref="L28:L30"/>
    <mergeCell ref="B25:B27"/>
    <mergeCell ref="E25:E27"/>
    <mergeCell ref="F25:F27"/>
    <mergeCell ref="G25:G27"/>
    <mergeCell ref="J25:J27"/>
    <mergeCell ref="K25:K27"/>
    <mergeCell ref="L19:L21"/>
    <mergeCell ref="B22:B24"/>
    <mergeCell ref="E22:E24"/>
    <mergeCell ref="F22:F24"/>
    <mergeCell ref="G22:G24"/>
    <mergeCell ref="J22:J24"/>
    <mergeCell ref="K22:K24"/>
    <mergeCell ref="L22:L24"/>
    <mergeCell ref="B19:B21"/>
    <mergeCell ref="E19:E21"/>
    <mergeCell ref="F19:F21"/>
    <mergeCell ref="G19:G21"/>
    <mergeCell ref="J19:J21"/>
    <mergeCell ref="K19:K21"/>
    <mergeCell ref="J13:J15"/>
    <mergeCell ref="K13:K15"/>
    <mergeCell ref="L13:L15"/>
    <mergeCell ref="B16:B18"/>
    <mergeCell ref="E16:E18"/>
    <mergeCell ref="F16:F18"/>
    <mergeCell ref="G16:G18"/>
    <mergeCell ref="J16:J18"/>
    <mergeCell ref="K16:K18"/>
    <mergeCell ref="L16:L18"/>
    <mergeCell ref="L7:L9"/>
    <mergeCell ref="B10:B12"/>
    <mergeCell ref="E10:E12"/>
    <mergeCell ref="F10:F12"/>
    <mergeCell ref="G10:G12"/>
    <mergeCell ref="J10:J12"/>
    <mergeCell ref="K10:K12"/>
    <mergeCell ref="L10:L12"/>
    <mergeCell ref="I4:I33"/>
    <mergeCell ref="J4:J6"/>
    <mergeCell ref="K4:K6"/>
    <mergeCell ref="L4:L6"/>
    <mergeCell ref="B7:B9"/>
    <mergeCell ref="E7:E9"/>
    <mergeCell ref="F7:F9"/>
    <mergeCell ref="G7:G9"/>
    <mergeCell ref="J7:J9"/>
    <mergeCell ref="K7:K9"/>
    <mergeCell ref="A4:A33"/>
    <mergeCell ref="B4:B6"/>
    <mergeCell ref="E4:E6"/>
    <mergeCell ref="F4:F6"/>
    <mergeCell ref="G4:G6"/>
    <mergeCell ref="H4:H33"/>
    <mergeCell ref="B13:B15"/>
    <mergeCell ref="E13:E15"/>
    <mergeCell ref="F13:F15"/>
    <mergeCell ref="G13:G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21AC8-631F-3944-A599-C4C569A67BD8}">
  <dimension ref="A1:AI312"/>
  <sheetViews>
    <sheetView tabSelected="1" workbookViewId="0">
      <selection activeCell="Q38" sqref="Q38"/>
    </sheetView>
  </sheetViews>
  <sheetFormatPr baseColWidth="10" defaultColWidth="11.5" defaultRowHeight="15" x14ac:dyDescent="0.2"/>
  <cols>
    <col min="1" max="1" width="11.5" style="23"/>
    <col min="2" max="2" width="11.5" style="24"/>
    <col min="3" max="3" width="11.5" style="9"/>
    <col min="4" max="4" width="16.6640625" style="15" customWidth="1"/>
    <col min="5" max="5" width="19" style="23" customWidth="1"/>
    <col min="6" max="6" width="11.5" style="23"/>
    <col min="7" max="10" width="22.33203125" style="23" customWidth="1"/>
    <col min="11" max="11" width="16.5" style="23" customWidth="1"/>
    <col min="12" max="12" width="17.33203125" style="23" customWidth="1"/>
    <col min="13" max="13" width="11.5" style="25"/>
    <col min="14" max="14" width="21.1640625" style="26" customWidth="1"/>
    <col min="15" max="15" width="22.1640625" style="26" customWidth="1"/>
    <col min="31" max="16384" width="11.5" style="23"/>
  </cols>
  <sheetData>
    <row r="1" spans="1:35" x14ac:dyDescent="0.2">
      <c r="A1" s="24" t="s">
        <v>104</v>
      </c>
    </row>
    <row r="2" spans="1:35" ht="15.75" customHeight="1" thickBot="1" x14ac:dyDescent="0.25"/>
    <row r="3" spans="1:35" s="34" customFormat="1" ht="64" x14ac:dyDescent="0.2">
      <c r="A3" s="28" t="s">
        <v>74</v>
      </c>
      <c r="B3" s="28" t="s">
        <v>75</v>
      </c>
      <c r="C3" s="28" t="s">
        <v>76</v>
      </c>
      <c r="D3" s="28" t="s">
        <v>77</v>
      </c>
      <c r="E3" s="28" t="s">
        <v>78</v>
      </c>
      <c r="F3" s="28" t="s">
        <v>79</v>
      </c>
      <c r="G3" s="28" t="s">
        <v>80</v>
      </c>
      <c r="H3" s="28" t="s">
        <v>81</v>
      </c>
      <c r="I3" s="28" t="s">
        <v>80</v>
      </c>
      <c r="J3" s="28" t="s">
        <v>82</v>
      </c>
      <c r="K3" s="28" t="s">
        <v>83</v>
      </c>
      <c r="L3" s="28" t="s">
        <v>84</v>
      </c>
      <c r="M3" s="29"/>
      <c r="N3" s="30" t="s">
        <v>85</v>
      </c>
      <c r="O3" s="31" t="s">
        <v>86</v>
      </c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3"/>
    </row>
    <row r="4" spans="1:35" x14ac:dyDescent="0.2">
      <c r="A4" s="35" t="s">
        <v>87</v>
      </c>
      <c r="B4" s="36" t="s">
        <v>99</v>
      </c>
      <c r="C4" s="9">
        <v>22.48</v>
      </c>
      <c r="D4" s="37">
        <v>4.2763157894736841</v>
      </c>
      <c r="E4" s="38">
        <v>5</v>
      </c>
      <c r="F4" s="39">
        <v>22.456666666666667</v>
      </c>
      <c r="G4" s="40">
        <v>4.3421052631578947</v>
      </c>
      <c r="H4" s="39">
        <v>22.532666666666664</v>
      </c>
      <c r="I4" s="40">
        <v>4.9243421052631575</v>
      </c>
      <c r="J4" s="41">
        <v>8.7368949480541899E-2</v>
      </c>
      <c r="K4" s="40">
        <v>0.26925502539054152</v>
      </c>
      <c r="L4" s="38">
        <v>22.48</v>
      </c>
      <c r="N4" s="42">
        <f>I4/5*100</f>
        <v>98.48684210526315</v>
      </c>
      <c r="O4" s="43">
        <f>(I4-5)/5*100</f>
        <v>-1.5131578947368496</v>
      </c>
    </row>
    <row r="5" spans="1:35" x14ac:dyDescent="0.2">
      <c r="A5" s="35"/>
      <c r="B5" s="36"/>
      <c r="C5" s="9">
        <v>22.36</v>
      </c>
      <c r="D5" s="37">
        <v>4.6381578947368425</v>
      </c>
      <c r="E5" s="38"/>
      <c r="F5" s="39"/>
      <c r="G5" s="40"/>
      <c r="H5" s="38"/>
      <c r="I5" s="40"/>
      <c r="J5" s="41"/>
      <c r="K5" s="40"/>
      <c r="L5" s="38"/>
      <c r="N5" s="44"/>
      <c r="O5" s="45"/>
    </row>
    <row r="6" spans="1:35" x14ac:dyDescent="0.2">
      <c r="A6" s="35"/>
      <c r="B6" s="36"/>
      <c r="C6" s="9">
        <v>22.53</v>
      </c>
      <c r="D6" s="37">
        <v>4.1118421052631575</v>
      </c>
      <c r="E6" s="38"/>
      <c r="F6" s="39"/>
      <c r="G6" s="40"/>
      <c r="H6" s="38"/>
      <c r="I6" s="40"/>
      <c r="J6" s="41"/>
      <c r="K6" s="40"/>
      <c r="L6" s="38"/>
      <c r="N6" s="44"/>
      <c r="O6" s="45"/>
    </row>
    <row r="7" spans="1:35" ht="15" customHeight="1" x14ac:dyDescent="0.2">
      <c r="A7" s="35"/>
      <c r="B7" s="36" t="s">
        <v>99</v>
      </c>
      <c r="C7" s="15">
        <v>22.57</v>
      </c>
      <c r="D7" s="37">
        <v>4.1447368421052628</v>
      </c>
      <c r="E7" s="38">
        <v>5</v>
      </c>
      <c r="F7" s="39">
        <v>22.429999999999996</v>
      </c>
      <c r="G7" s="40">
        <v>4.5614035087719307</v>
      </c>
      <c r="H7" s="38"/>
      <c r="I7" s="40"/>
      <c r="J7" s="41">
        <v>0.12489995996796872</v>
      </c>
      <c r="K7" s="40">
        <v>0.37409478309719274</v>
      </c>
      <c r="L7" s="38">
        <v>22.39</v>
      </c>
      <c r="N7" s="44"/>
      <c r="O7" s="45"/>
    </row>
    <row r="8" spans="1:35" x14ac:dyDescent="0.2">
      <c r="A8" s="35"/>
      <c r="B8" s="36"/>
      <c r="C8" s="15">
        <v>22.33</v>
      </c>
      <c r="D8" s="37">
        <v>4.8684210526315788</v>
      </c>
      <c r="E8" s="38"/>
      <c r="F8" s="39"/>
      <c r="G8" s="40"/>
      <c r="H8" s="38"/>
      <c r="I8" s="40"/>
      <c r="J8" s="41"/>
      <c r="K8" s="40"/>
      <c r="L8" s="38"/>
      <c r="N8" s="44"/>
      <c r="O8" s="45"/>
    </row>
    <row r="9" spans="1:35" x14ac:dyDescent="0.2">
      <c r="A9" s="35"/>
      <c r="B9" s="36"/>
      <c r="C9" s="15">
        <v>22.39</v>
      </c>
      <c r="D9" s="37">
        <v>4.6710526315789478</v>
      </c>
      <c r="E9" s="38"/>
      <c r="F9" s="39"/>
      <c r="G9" s="40"/>
      <c r="H9" s="38"/>
      <c r="I9" s="40"/>
      <c r="J9" s="41"/>
      <c r="K9" s="40"/>
      <c r="L9" s="38"/>
      <c r="N9" s="44"/>
      <c r="O9" s="45"/>
    </row>
    <row r="10" spans="1:35" ht="15" customHeight="1" x14ac:dyDescent="0.2">
      <c r="A10" s="35"/>
      <c r="B10" s="36" t="s">
        <v>99</v>
      </c>
      <c r="C10" s="15">
        <v>22.5</v>
      </c>
      <c r="D10" s="37">
        <v>5.2631578947368425</v>
      </c>
      <c r="E10" s="38">
        <v>5</v>
      </c>
      <c r="F10" s="39">
        <v>22.59</v>
      </c>
      <c r="G10" s="40">
        <v>4.9671052631578947</v>
      </c>
      <c r="H10" s="38"/>
      <c r="I10" s="40"/>
      <c r="J10" s="41">
        <v>0.1153256259467072</v>
      </c>
      <c r="K10" s="40">
        <v>0.37936061166680257</v>
      </c>
      <c r="L10" s="38">
        <v>22.55</v>
      </c>
      <c r="N10" s="44"/>
      <c r="O10" s="45"/>
    </row>
    <row r="11" spans="1:35" x14ac:dyDescent="0.2">
      <c r="A11" s="35"/>
      <c r="B11" s="36"/>
      <c r="C11" s="15">
        <v>22.55</v>
      </c>
      <c r="D11" s="37">
        <v>5.0986842105263159</v>
      </c>
      <c r="E11" s="38"/>
      <c r="F11" s="39"/>
      <c r="G11" s="40"/>
      <c r="H11" s="38"/>
      <c r="I11" s="40"/>
      <c r="J11" s="41"/>
      <c r="K11" s="40"/>
      <c r="L11" s="38"/>
      <c r="N11" s="44"/>
      <c r="O11" s="45"/>
    </row>
    <row r="12" spans="1:35" x14ac:dyDescent="0.2">
      <c r="A12" s="35"/>
      <c r="B12" s="36"/>
      <c r="C12" s="15">
        <v>22.72</v>
      </c>
      <c r="D12" s="37">
        <v>4.5394736842105265</v>
      </c>
      <c r="E12" s="38"/>
      <c r="F12" s="39"/>
      <c r="G12" s="40"/>
      <c r="H12" s="38"/>
      <c r="I12" s="40"/>
      <c r="J12" s="41"/>
      <c r="K12" s="40"/>
      <c r="L12" s="38"/>
      <c r="N12" s="44"/>
      <c r="O12" s="45"/>
    </row>
    <row r="13" spans="1:35" ht="15" customHeight="1" x14ac:dyDescent="0.2">
      <c r="A13" s="35"/>
      <c r="B13" s="36" t="s">
        <v>99</v>
      </c>
      <c r="C13" s="15">
        <v>22.76</v>
      </c>
      <c r="D13" s="37">
        <v>4.8026315789473681</v>
      </c>
      <c r="E13" s="38">
        <v>5</v>
      </c>
      <c r="F13" s="39">
        <v>22.786666666666665</v>
      </c>
      <c r="G13" s="40">
        <v>4.7258771929824563</v>
      </c>
      <c r="H13" s="38"/>
      <c r="I13" s="40"/>
      <c r="J13" s="41">
        <v>3.0550504633038281E-2</v>
      </c>
      <c r="K13" s="40">
        <v>8.2783272316564877E-2</v>
      </c>
      <c r="L13" s="38">
        <v>22.78</v>
      </c>
      <c r="N13" s="44"/>
      <c r="O13" s="45"/>
    </row>
    <row r="14" spans="1:35" x14ac:dyDescent="0.2">
      <c r="A14" s="35"/>
      <c r="B14" s="36"/>
      <c r="C14" s="15">
        <v>22.82</v>
      </c>
      <c r="D14" s="37">
        <v>4.6381578947368425</v>
      </c>
      <c r="E14" s="38"/>
      <c r="F14" s="39"/>
      <c r="G14" s="40"/>
      <c r="H14" s="38"/>
      <c r="I14" s="40"/>
      <c r="J14" s="41"/>
      <c r="K14" s="40"/>
      <c r="L14" s="38"/>
      <c r="N14" s="44"/>
      <c r="O14" s="45"/>
    </row>
    <row r="15" spans="1:35" x14ac:dyDescent="0.2">
      <c r="A15" s="35"/>
      <c r="B15" s="36"/>
      <c r="C15" s="15">
        <v>22.78</v>
      </c>
      <c r="D15" s="37">
        <v>4.7368421052631575</v>
      </c>
      <c r="E15" s="38"/>
      <c r="F15" s="39"/>
      <c r="G15" s="40"/>
      <c r="H15" s="38"/>
      <c r="I15" s="40"/>
      <c r="J15" s="41"/>
      <c r="K15" s="40"/>
      <c r="L15" s="38"/>
      <c r="N15" s="44"/>
      <c r="O15" s="45"/>
    </row>
    <row r="16" spans="1:35" ht="15" customHeight="1" x14ac:dyDescent="0.2">
      <c r="A16" s="35"/>
      <c r="B16" s="36" t="s">
        <v>99</v>
      </c>
      <c r="C16" s="15">
        <v>21.89</v>
      </c>
      <c r="D16" s="37">
        <v>7.8947368421052628</v>
      </c>
      <c r="E16" s="38">
        <v>5</v>
      </c>
      <c r="F16" s="39">
        <v>22.303333333333331</v>
      </c>
      <c r="G16" s="40">
        <v>5.9539473684210522</v>
      </c>
      <c r="H16" s="38"/>
      <c r="I16" s="40"/>
      <c r="J16" s="41">
        <v>0.35809682117177893</v>
      </c>
      <c r="K16" s="40">
        <v>1.6814970946226393</v>
      </c>
      <c r="L16" s="38">
        <v>22.5</v>
      </c>
      <c r="N16" s="44"/>
      <c r="O16" s="45"/>
    </row>
    <row r="17" spans="1:15" x14ac:dyDescent="0.2">
      <c r="A17" s="35"/>
      <c r="B17" s="36"/>
      <c r="C17" s="15">
        <v>22.52</v>
      </c>
      <c r="D17" s="37">
        <v>4.9342105263157894</v>
      </c>
      <c r="E17" s="38"/>
      <c r="F17" s="39"/>
      <c r="G17" s="40"/>
      <c r="H17" s="38"/>
      <c r="I17" s="40"/>
      <c r="J17" s="41"/>
      <c r="K17" s="40"/>
      <c r="L17" s="38"/>
      <c r="N17" s="44"/>
      <c r="O17" s="45"/>
    </row>
    <row r="18" spans="1:15" x14ac:dyDescent="0.2">
      <c r="A18" s="35"/>
      <c r="B18" s="36"/>
      <c r="C18" s="15">
        <v>22.5</v>
      </c>
      <c r="D18" s="37">
        <v>5.0328947368421053</v>
      </c>
      <c r="E18" s="38"/>
      <c r="F18" s="39"/>
      <c r="G18" s="40"/>
      <c r="H18" s="38"/>
      <c r="I18" s="40"/>
      <c r="J18" s="41"/>
      <c r="K18" s="40"/>
      <c r="L18" s="38"/>
      <c r="N18" s="44"/>
      <c r="O18" s="45"/>
    </row>
    <row r="19" spans="1:15" ht="15" customHeight="1" x14ac:dyDescent="0.2">
      <c r="A19" s="35"/>
      <c r="B19" s="36" t="s">
        <v>99</v>
      </c>
      <c r="C19" s="15">
        <v>22.27</v>
      </c>
      <c r="D19" s="37">
        <v>6.2828947368421053</v>
      </c>
      <c r="E19" s="38">
        <v>5</v>
      </c>
      <c r="F19" s="39">
        <v>22.526666666666671</v>
      </c>
      <c r="G19" s="40">
        <v>5.2302631578947372</v>
      </c>
      <c r="H19" s="38"/>
      <c r="I19" s="40"/>
      <c r="J19" s="41">
        <v>0.22898325994127541</v>
      </c>
      <c r="K19" s="40">
        <v>0.93272676833933243</v>
      </c>
      <c r="L19" s="38">
        <v>22.6</v>
      </c>
      <c r="N19" s="44"/>
      <c r="O19" s="45"/>
    </row>
    <row r="20" spans="1:15" x14ac:dyDescent="0.2">
      <c r="A20" s="35"/>
      <c r="B20" s="36"/>
      <c r="C20" s="15">
        <v>22.6</v>
      </c>
      <c r="D20" s="37">
        <v>4.9013157894736841</v>
      </c>
      <c r="E20" s="38"/>
      <c r="F20" s="39"/>
      <c r="G20" s="40"/>
      <c r="H20" s="38"/>
      <c r="I20" s="40"/>
      <c r="J20" s="41"/>
      <c r="K20" s="40"/>
      <c r="L20" s="38"/>
      <c r="N20" s="44"/>
      <c r="O20" s="45"/>
    </row>
    <row r="21" spans="1:15" x14ac:dyDescent="0.2">
      <c r="A21" s="35"/>
      <c r="B21" s="36"/>
      <c r="C21" s="15">
        <v>22.71</v>
      </c>
      <c r="D21" s="37">
        <v>4.5065789473684212</v>
      </c>
      <c r="E21" s="38"/>
      <c r="F21" s="39"/>
      <c r="G21" s="40"/>
      <c r="H21" s="38"/>
      <c r="I21" s="40"/>
      <c r="J21" s="41"/>
      <c r="K21" s="40"/>
      <c r="L21" s="38"/>
      <c r="N21" s="44"/>
      <c r="O21" s="45"/>
    </row>
    <row r="22" spans="1:15" ht="15" customHeight="1" x14ac:dyDescent="0.2">
      <c r="A22" s="35"/>
      <c r="B22" s="36" t="s">
        <v>99</v>
      </c>
      <c r="C22" s="15">
        <v>22.32</v>
      </c>
      <c r="D22" s="37">
        <v>5.7894736842105265</v>
      </c>
      <c r="E22" s="38">
        <v>5</v>
      </c>
      <c r="F22" s="39">
        <v>22.51</v>
      </c>
      <c r="G22" s="40">
        <v>5.0548245614035094</v>
      </c>
      <c r="H22" s="38"/>
      <c r="I22" s="40"/>
      <c r="J22" s="41">
        <v>0.1899999999999995</v>
      </c>
      <c r="K22" s="40">
        <v>0.7088287876707825</v>
      </c>
      <c r="L22" s="38">
        <v>22.51</v>
      </c>
      <c r="N22" s="44"/>
      <c r="O22" s="45"/>
    </row>
    <row r="23" spans="1:15" x14ac:dyDescent="0.2">
      <c r="A23" s="35"/>
      <c r="B23" s="36"/>
      <c r="C23" s="15">
        <v>22.7</v>
      </c>
      <c r="D23" s="37">
        <v>4.375</v>
      </c>
      <c r="E23" s="38"/>
      <c r="F23" s="39"/>
      <c r="G23" s="40"/>
      <c r="H23" s="38"/>
      <c r="I23" s="40"/>
      <c r="J23" s="41"/>
      <c r="K23" s="40"/>
      <c r="L23" s="38"/>
      <c r="N23" s="44"/>
      <c r="O23" s="45"/>
    </row>
    <row r="24" spans="1:15" ht="14.25" customHeight="1" x14ac:dyDescent="0.2">
      <c r="A24" s="35"/>
      <c r="B24" s="36"/>
      <c r="C24" s="15">
        <v>22.51</v>
      </c>
      <c r="D24" s="37">
        <v>5</v>
      </c>
      <c r="E24" s="38"/>
      <c r="F24" s="39"/>
      <c r="G24" s="40"/>
      <c r="H24" s="38"/>
      <c r="I24" s="40"/>
      <c r="J24" s="41"/>
      <c r="K24" s="40"/>
      <c r="L24" s="38"/>
      <c r="N24" s="44"/>
      <c r="O24" s="45"/>
    </row>
    <row r="25" spans="1:15" ht="15" customHeight="1" x14ac:dyDescent="0.2">
      <c r="A25" s="35"/>
      <c r="B25" s="36" t="s">
        <v>99</v>
      </c>
      <c r="C25" s="15">
        <v>22.22</v>
      </c>
      <c r="D25" s="37">
        <v>5.3947368421052628</v>
      </c>
      <c r="E25" s="38">
        <v>5</v>
      </c>
      <c r="F25" s="39">
        <v>22.429999999999996</v>
      </c>
      <c r="G25" s="40">
        <v>4.6929824561403501</v>
      </c>
      <c r="H25" s="38"/>
      <c r="I25" s="40"/>
      <c r="J25" s="41">
        <v>0.18520259177452211</v>
      </c>
      <c r="K25" s="40">
        <v>0.61569715532309821</v>
      </c>
      <c r="L25" s="38">
        <v>22.5</v>
      </c>
      <c r="N25" s="44"/>
      <c r="O25" s="45"/>
    </row>
    <row r="26" spans="1:15" x14ac:dyDescent="0.2">
      <c r="A26" s="35"/>
      <c r="B26" s="36"/>
      <c r="C26" s="15">
        <v>22.5</v>
      </c>
      <c r="D26" s="37">
        <v>4.4407894736842106</v>
      </c>
      <c r="E26" s="38"/>
      <c r="F26" s="39"/>
      <c r="G26" s="40"/>
      <c r="H26" s="38"/>
      <c r="I26" s="40"/>
      <c r="J26" s="41"/>
      <c r="K26" s="40"/>
      <c r="L26" s="38"/>
      <c r="N26" s="44"/>
      <c r="O26" s="45"/>
    </row>
    <row r="27" spans="1:15" x14ac:dyDescent="0.2">
      <c r="A27" s="35"/>
      <c r="B27" s="36"/>
      <c r="C27" s="15">
        <v>22.57</v>
      </c>
      <c r="D27" s="37">
        <v>4.2434210526315788</v>
      </c>
      <c r="E27" s="38"/>
      <c r="F27" s="39"/>
      <c r="G27" s="40"/>
      <c r="H27" s="38"/>
      <c r="I27" s="40"/>
      <c r="J27" s="41"/>
      <c r="K27" s="40"/>
      <c r="L27" s="38"/>
      <c r="N27" s="44"/>
      <c r="O27" s="45"/>
    </row>
    <row r="28" spans="1:15" ht="15" customHeight="1" x14ac:dyDescent="0.2">
      <c r="A28" s="35"/>
      <c r="B28" s="36" t="s">
        <v>99</v>
      </c>
      <c r="C28" s="15">
        <v>22.74</v>
      </c>
      <c r="D28" s="37">
        <v>5.3618421052631575</v>
      </c>
      <c r="E28" s="38">
        <v>5</v>
      </c>
      <c r="F28" s="39">
        <v>22.833333333333332</v>
      </c>
      <c r="G28" s="40">
        <v>5.0219298245614032</v>
      </c>
      <c r="H28" s="38"/>
      <c r="I28" s="40"/>
      <c r="J28" s="41">
        <v>8.0829037686547936E-2</v>
      </c>
      <c r="K28" s="40">
        <v>0.29483179078396377</v>
      </c>
      <c r="L28" s="38">
        <v>22.88</v>
      </c>
      <c r="N28" s="44"/>
      <c r="O28" s="45"/>
    </row>
    <row r="29" spans="1:15" x14ac:dyDescent="0.2">
      <c r="A29" s="35"/>
      <c r="B29" s="36"/>
      <c r="C29" s="15">
        <v>22.88</v>
      </c>
      <c r="D29" s="37">
        <v>4.8684210526315788</v>
      </c>
      <c r="E29" s="38"/>
      <c r="F29" s="39"/>
      <c r="G29" s="40"/>
      <c r="H29" s="38"/>
      <c r="I29" s="40"/>
      <c r="J29" s="41"/>
      <c r="K29" s="40"/>
      <c r="L29" s="38"/>
      <c r="N29" s="44"/>
      <c r="O29" s="45"/>
    </row>
    <row r="30" spans="1:15" x14ac:dyDescent="0.2">
      <c r="A30" s="35"/>
      <c r="B30" s="36"/>
      <c r="C30" s="15">
        <v>22.88</v>
      </c>
      <c r="D30" s="37">
        <v>4.8355263157894735</v>
      </c>
      <c r="E30" s="38"/>
      <c r="F30" s="39"/>
      <c r="G30" s="40"/>
      <c r="H30" s="38"/>
      <c r="I30" s="40"/>
      <c r="J30" s="41"/>
      <c r="K30" s="40"/>
      <c r="L30" s="38"/>
      <c r="N30" s="44"/>
      <c r="O30" s="45"/>
    </row>
    <row r="31" spans="1:15" ht="15" customHeight="1" x14ac:dyDescent="0.2">
      <c r="A31" s="35"/>
      <c r="B31" s="36" t="s">
        <v>99</v>
      </c>
      <c r="C31" s="15">
        <v>22.57</v>
      </c>
      <c r="D31" s="37">
        <v>4.3421052631578947</v>
      </c>
      <c r="E31" s="38">
        <v>5</v>
      </c>
      <c r="F31" s="39">
        <v>22.459999999999997</v>
      </c>
      <c r="G31" s="40">
        <v>4.6929824561403501</v>
      </c>
      <c r="H31" s="38"/>
      <c r="I31" s="40"/>
      <c r="J31" s="41">
        <v>0.12124355652982249</v>
      </c>
      <c r="K31" s="40">
        <v>0.40198032411893342</v>
      </c>
      <c r="L31" s="38">
        <v>22.48</v>
      </c>
      <c r="N31" s="44"/>
      <c r="O31" s="45"/>
    </row>
    <row r="32" spans="1:15" x14ac:dyDescent="0.2">
      <c r="A32" s="35"/>
      <c r="B32" s="36"/>
      <c r="C32" s="15">
        <v>22.33</v>
      </c>
      <c r="D32" s="37">
        <v>5.1315789473684212</v>
      </c>
      <c r="E32" s="38"/>
      <c r="F32" s="39"/>
      <c r="G32" s="40"/>
      <c r="H32" s="38"/>
      <c r="I32" s="40"/>
      <c r="J32" s="41"/>
      <c r="K32" s="40"/>
      <c r="L32" s="38"/>
      <c r="N32" s="44"/>
      <c r="O32" s="45"/>
    </row>
    <row r="33" spans="1:15" x14ac:dyDescent="0.2">
      <c r="A33" s="35"/>
      <c r="B33" s="36"/>
      <c r="C33" s="15">
        <v>22.48</v>
      </c>
      <c r="D33" s="37">
        <v>4.6052631578947372</v>
      </c>
      <c r="E33" s="38"/>
      <c r="F33" s="39"/>
      <c r="G33" s="40"/>
      <c r="H33" s="38"/>
      <c r="I33" s="40"/>
      <c r="J33" s="41"/>
      <c r="K33" s="40"/>
      <c r="L33" s="38"/>
      <c r="N33" s="44"/>
      <c r="O33" s="45"/>
    </row>
    <row r="34" spans="1:15" x14ac:dyDescent="0.2">
      <c r="D34" s="37"/>
      <c r="G34" s="46"/>
      <c r="I34" s="46"/>
      <c r="J34" s="54"/>
      <c r="K34" s="46"/>
      <c r="N34" s="44"/>
      <c r="O34" s="45"/>
    </row>
    <row r="35" spans="1:15" x14ac:dyDescent="0.2">
      <c r="A35" s="35" t="s">
        <v>88</v>
      </c>
      <c r="B35" s="36" t="s">
        <v>99</v>
      </c>
      <c r="C35" s="9">
        <v>25.29</v>
      </c>
      <c r="D35" s="37">
        <v>0.61513157894736847</v>
      </c>
      <c r="E35" s="38">
        <v>0.5</v>
      </c>
      <c r="F35" s="39">
        <v>25.543333333333333</v>
      </c>
      <c r="G35" s="40">
        <v>0.52302631578947378</v>
      </c>
      <c r="H35" s="39">
        <v>25.660666666666668</v>
      </c>
      <c r="I35" s="40">
        <v>0.5357456140350878</v>
      </c>
      <c r="J35" s="41">
        <v>0.22300971578237033</v>
      </c>
      <c r="K35" s="40">
        <v>8.0843458733187268E-2</v>
      </c>
      <c r="L35" s="38">
        <v>25.63</v>
      </c>
      <c r="N35" s="42">
        <f>I35/0.5*100</f>
        <v>107.14912280701756</v>
      </c>
      <c r="O35" s="43">
        <f>(I35-0.5)/0.5*100</f>
        <v>7.1491228070175605</v>
      </c>
    </row>
    <row r="36" spans="1:15" x14ac:dyDescent="0.2">
      <c r="A36" s="35"/>
      <c r="B36" s="36"/>
      <c r="C36" s="9">
        <v>25.63</v>
      </c>
      <c r="D36" s="37">
        <v>0.49013157894736842</v>
      </c>
      <c r="E36" s="38"/>
      <c r="F36" s="39"/>
      <c r="G36" s="40"/>
      <c r="H36" s="38"/>
      <c r="I36" s="40"/>
      <c r="J36" s="41"/>
      <c r="K36" s="40"/>
      <c r="L36" s="38"/>
      <c r="N36" s="44"/>
      <c r="O36" s="45"/>
    </row>
    <row r="37" spans="1:15" x14ac:dyDescent="0.2">
      <c r="A37" s="35"/>
      <c r="B37" s="36"/>
      <c r="C37" s="9">
        <v>25.71</v>
      </c>
      <c r="D37" s="37">
        <v>0.46381578947368424</v>
      </c>
      <c r="E37" s="38"/>
      <c r="F37" s="39"/>
      <c r="G37" s="40"/>
      <c r="H37" s="38"/>
      <c r="I37" s="40"/>
      <c r="J37" s="41"/>
      <c r="K37" s="40"/>
      <c r="L37" s="38"/>
      <c r="N37" s="44"/>
      <c r="O37" s="45"/>
    </row>
    <row r="38" spans="1:15" ht="15" customHeight="1" x14ac:dyDescent="0.2">
      <c r="A38" s="35"/>
      <c r="B38" s="36" t="s">
        <v>99</v>
      </c>
      <c r="C38" s="15">
        <v>25.72</v>
      </c>
      <c r="D38" s="37">
        <v>0.51644736842105265</v>
      </c>
      <c r="E38" s="38">
        <v>0.5</v>
      </c>
      <c r="F38" s="39">
        <v>25.72</v>
      </c>
      <c r="G38" s="40">
        <v>0.51754385964912286</v>
      </c>
      <c r="H38" s="38"/>
      <c r="I38" s="40"/>
      <c r="J38" s="41">
        <v>0.10999999999999943</v>
      </c>
      <c r="K38" s="40">
        <v>3.784086387442414E-2</v>
      </c>
      <c r="L38" s="38">
        <v>25.72</v>
      </c>
      <c r="N38" s="44"/>
      <c r="O38" s="45"/>
    </row>
    <row r="39" spans="1:15" x14ac:dyDescent="0.2">
      <c r="A39" s="35"/>
      <c r="B39" s="36"/>
      <c r="C39" s="15">
        <v>25.61</v>
      </c>
      <c r="D39" s="37">
        <v>0.55592105263157898</v>
      </c>
      <c r="E39" s="38"/>
      <c r="F39" s="39"/>
      <c r="G39" s="40"/>
      <c r="H39" s="38"/>
      <c r="I39" s="40"/>
      <c r="J39" s="41"/>
      <c r="K39" s="40"/>
      <c r="L39" s="38"/>
      <c r="N39" s="44"/>
      <c r="O39" s="45"/>
    </row>
    <row r="40" spans="1:15" x14ac:dyDescent="0.2">
      <c r="A40" s="35"/>
      <c r="B40" s="36"/>
      <c r="C40" s="15">
        <v>25.83</v>
      </c>
      <c r="D40" s="37">
        <v>0.48026315789473684</v>
      </c>
      <c r="E40" s="38"/>
      <c r="F40" s="39"/>
      <c r="G40" s="40"/>
      <c r="H40" s="38"/>
      <c r="I40" s="40"/>
      <c r="J40" s="41"/>
      <c r="K40" s="40"/>
      <c r="L40" s="38"/>
      <c r="N40" s="44"/>
      <c r="O40" s="45"/>
    </row>
    <row r="41" spans="1:15" ht="15" customHeight="1" x14ac:dyDescent="0.2">
      <c r="A41" s="35"/>
      <c r="B41" s="36" t="s">
        <v>99</v>
      </c>
      <c r="C41" s="15">
        <v>25.88</v>
      </c>
      <c r="D41" s="37">
        <v>0.50986842105263153</v>
      </c>
      <c r="E41" s="38">
        <v>0.5</v>
      </c>
      <c r="F41" s="39">
        <v>25.74</v>
      </c>
      <c r="G41" s="40">
        <v>0.56578947368421051</v>
      </c>
      <c r="H41" s="38"/>
      <c r="I41" s="40"/>
      <c r="J41" s="41">
        <v>0.20880613017821065</v>
      </c>
      <c r="K41" s="40">
        <v>8.5715883031548507E-2</v>
      </c>
      <c r="L41" s="38">
        <v>25.84</v>
      </c>
      <c r="N41" s="44"/>
      <c r="O41" s="45"/>
    </row>
    <row r="42" spans="1:15" x14ac:dyDescent="0.2">
      <c r="A42" s="35"/>
      <c r="B42" s="36"/>
      <c r="C42" s="15">
        <v>25.5</v>
      </c>
      <c r="D42" s="37">
        <v>0.66447368421052633</v>
      </c>
      <c r="E42" s="38"/>
      <c r="F42" s="39"/>
      <c r="G42" s="40"/>
      <c r="H42" s="38"/>
      <c r="I42" s="40"/>
      <c r="J42" s="41"/>
      <c r="K42" s="40"/>
      <c r="L42" s="38"/>
      <c r="N42" s="44"/>
      <c r="O42" s="45"/>
    </row>
    <row r="43" spans="1:15" x14ac:dyDescent="0.2">
      <c r="A43" s="35"/>
      <c r="B43" s="36"/>
      <c r="C43" s="15">
        <v>25.84</v>
      </c>
      <c r="D43" s="37">
        <v>0.52302631578947367</v>
      </c>
      <c r="E43" s="38"/>
      <c r="F43" s="39"/>
      <c r="G43" s="40"/>
      <c r="H43" s="38"/>
      <c r="I43" s="40"/>
      <c r="J43" s="41"/>
      <c r="K43" s="40"/>
      <c r="L43" s="38"/>
      <c r="N43" s="44"/>
      <c r="O43" s="45"/>
    </row>
    <row r="44" spans="1:15" ht="15" customHeight="1" x14ac:dyDescent="0.2">
      <c r="A44" s="35"/>
      <c r="B44" s="36" t="s">
        <v>99</v>
      </c>
      <c r="C44" s="15">
        <v>25.8</v>
      </c>
      <c r="D44" s="37">
        <v>0.56907894736842102</v>
      </c>
      <c r="E44" s="38">
        <v>0.5</v>
      </c>
      <c r="F44" s="39">
        <v>25.856666666666666</v>
      </c>
      <c r="G44" s="40">
        <v>0.54495614035087714</v>
      </c>
      <c r="H44" s="38"/>
      <c r="I44" s="40"/>
      <c r="J44" s="41">
        <v>5.1316014394467979E-2</v>
      </c>
      <c r="K44" s="40">
        <v>2.1902395126576941E-2</v>
      </c>
      <c r="L44" s="38">
        <v>25.87</v>
      </c>
      <c r="N44" s="44"/>
      <c r="O44" s="45"/>
    </row>
    <row r="45" spans="1:15" x14ac:dyDescent="0.2">
      <c r="A45" s="35"/>
      <c r="B45" s="36"/>
      <c r="C45" s="15">
        <v>25.87</v>
      </c>
      <c r="D45" s="37">
        <v>0.53947368421052633</v>
      </c>
      <c r="E45" s="38"/>
      <c r="F45" s="39"/>
      <c r="G45" s="40"/>
      <c r="H45" s="38"/>
      <c r="I45" s="40"/>
      <c r="J45" s="41"/>
      <c r="K45" s="40"/>
      <c r="L45" s="38"/>
      <c r="N45" s="44"/>
      <c r="O45" s="45"/>
    </row>
    <row r="46" spans="1:15" x14ac:dyDescent="0.2">
      <c r="A46" s="35"/>
      <c r="B46" s="36"/>
      <c r="C46" s="15">
        <v>25.9</v>
      </c>
      <c r="D46" s="37">
        <v>0.52631578947368418</v>
      </c>
      <c r="E46" s="38"/>
      <c r="F46" s="39"/>
      <c r="G46" s="40"/>
      <c r="H46" s="38"/>
      <c r="I46" s="40"/>
      <c r="J46" s="41"/>
      <c r="K46" s="40"/>
      <c r="L46" s="38"/>
      <c r="N46" s="44"/>
      <c r="O46" s="45"/>
    </row>
    <row r="47" spans="1:15" ht="15" customHeight="1" x14ac:dyDescent="0.2">
      <c r="A47" s="35"/>
      <c r="B47" s="36" t="s">
        <v>99</v>
      </c>
      <c r="C47" s="15">
        <v>25.68</v>
      </c>
      <c r="D47" s="37">
        <v>0.48026315789473684</v>
      </c>
      <c r="E47" s="38">
        <v>0.5</v>
      </c>
      <c r="F47" s="39">
        <v>25.64</v>
      </c>
      <c r="G47" s="40">
        <v>0.49890350877192985</v>
      </c>
      <c r="H47" s="38"/>
      <c r="I47" s="40"/>
      <c r="J47" s="41">
        <v>0.21283796653792678</v>
      </c>
      <c r="K47" s="40">
        <v>7.8970208684345497E-2</v>
      </c>
      <c r="L47" s="38">
        <v>25.68</v>
      </c>
      <c r="N47" s="44"/>
      <c r="O47" s="45"/>
    </row>
    <row r="48" spans="1:15" x14ac:dyDescent="0.2">
      <c r="A48" s="35"/>
      <c r="B48" s="36"/>
      <c r="C48" s="15">
        <v>25.41</v>
      </c>
      <c r="D48" s="37">
        <v>0.58552631578947367</v>
      </c>
      <c r="E48" s="38"/>
      <c r="F48" s="39"/>
      <c r="G48" s="40"/>
      <c r="H48" s="38"/>
      <c r="I48" s="40"/>
      <c r="J48" s="41"/>
      <c r="K48" s="40"/>
      <c r="L48" s="38"/>
      <c r="N48" s="44"/>
      <c r="O48" s="45"/>
    </row>
    <row r="49" spans="1:15" x14ac:dyDescent="0.2">
      <c r="A49" s="35"/>
      <c r="B49" s="36"/>
      <c r="C49" s="15">
        <v>25.83</v>
      </c>
      <c r="D49" s="37">
        <v>0.43092105263157893</v>
      </c>
      <c r="E49" s="38"/>
      <c r="F49" s="39"/>
      <c r="G49" s="40"/>
      <c r="H49" s="38"/>
      <c r="I49" s="40"/>
      <c r="J49" s="41"/>
      <c r="K49" s="40"/>
      <c r="L49" s="38"/>
      <c r="N49" s="44"/>
      <c r="O49" s="45"/>
    </row>
    <row r="50" spans="1:15" ht="15" customHeight="1" x14ac:dyDescent="0.2">
      <c r="A50" s="35"/>
      <c r="B50" s="36" t="s">
        <v>99</v>
      </c>
      <c r="C50" s="15">
        <v>25.71</v>
      </c>
      <c r="D50" s="37">
        <v>0.49342105263157893</v>
      </c>
      <c r="E50" s="38">
        <v>0.5</v>
      </c>
      <c r="F50" s="39">
        <v>25.653333333333336</v>
      </c>
      <c r="G50" s="40">
        <v>0.51315789473684215</v>
      </c>
      <c r="H50" s="38"/>
      <c r="I50" s="40"/>
      <c r="J50" s="41">
        <v>9.8149545762237361E-2</v>
      </c>
      <c r="K50" s="40">
        <v>3.707048575521267E-2</v>
      </c>
      <c r="L50" s="38">
        <v>25.71</v>
      </c>
      <c r="N50" s="44"/>
      <c r="O50" s="45"/>
    </row>
    <row r="51" spans="1:15" x14ac:dyDescent="0.2">
      <c r="A51" s="35"/>
      <c r="B51" s="36"/>
      <c r="C51" s="15">
        <v>25.54</v>
      </c>
      <c r="D51" s="37">
        <v>0.55592105263157898</v>
      </c>
      <c r="E51" s="38"/>
      <c r="F51" s="39"/>
      <c r="G51" s="40"/>
      <c r="H51" s="38"/>
      <c r="I51" s="40"/>
      <c r="J51" s="41"/>
      <c r="K51" s="40"/>
      <c r="L51" s="38"/>
      <c r="N51" s="44"/>
      <c r="O51" s="45"/>
    </row>
    <row r="52" spans="1:15" x14ac:dyDescent="0.2">
      <c r="A52" s="35"/>
      <c r="B52" s="36"/>
      <c r="C52" s="15">
        <v>25.71</v>
      </c>
      <c r="D52" s="37">
        <v>0.49013157894736842</v>
      </c>
      <c r="E52" s="38"/>
      <c r="F52" s="39"/>
      <c r="G52" s="40"/>
      <c r="H52" s="38"/>
      <c r="I52" s="40"/>
      <c r="J52" s="41"/>
      <c r="K52" s="40"/>
      <c r="L52" s="38"/>
      <c r="N52" s="44"/>
      <c r="O52" s="45"/>
    </row>
    <row r="53" spans="1:15" ht="15" customHeight="1" x14ac:dyDescent="0.2">
      <c r="A53" s="35"/>
      <c r="B53" s="36" t="s">
        <v>99</v>
      </c>
      <c r="C53" s="15">
        <v>25.57</v>
      </c>
      <c r="D53" s="37">
        <v>0.51973684210526316</v>
      </c>
      <c r="E53" s="38">
        <v>0.5</v>
      </c>
      <c r="F53" s="39">
        <v>25.66</v>
      </c>
      <c r="G53" s="40">
        <v>0.48574561403508776</v>
      </c>
      <c r="H53" s="38"/>
      <c r="I53" s="40"/>
      <c r="J53" s="41">
        <v>0.10148891565092179</v>
      </c>
      <c r="K53" s="40">
        <v>3.6383026366309336E-2</v>
      </c>
      <c r="L53" s="38">
        <v>25.64</v>
      </c>
      <c r="N53" s="44"/>
      <c r="O53" s="45"/>
    </row>
    <row r="54" spans="1:15" x14ac:dyDescent="0.2">
      <c r="A54" s="35"/>
      <c r="B54" s="36"/>
      <c r="C54" s="15">
        <v>25.64</v>
      </c>
      <c r="D54" s="37">
        <v>0.49013157894736842</v>
      </c>
      <c r="E54" s="38"/>
      <c r="F54" s="39"/>
      <c r="G54" s="40"/>
      <c r="H54" s="38"/>
      <c r="I54" s="40"/>
      <c r="J54" s="41"/>
      <c r="K54" s="40"/>
      <c r="L54" s="38"/>
      <c r="N54" s="44"/>
      <c r="O54" s="45"/>
    </row>
    <row r="55" spans="1:15" x14ac:dyDescent="0.2">
      <c r="A55" s="35"/>
      <c r="B55" s="36"/>
      <c r="C55" s="15">
        <v>25.77</v>
      </c>
      <c r="D55" s="37">
        <v>0.44736842105263158</v>
      </c>
      <c r="E55" s="38"/>
      <c r="F55" s="39"/>
      <c r="G55" s="40"/>
      <c r="H55" s="38"/>
      <c r="I55" s="40"/>
      <c r="J55" s="41"/>
      <c r="K55" s="40"/>
      <c r="L55" s="38"/>
      <c r="N55" s="44"/>
      <c r="O55" s="45"/>
    </row>
    <row r="56" spans="1:15" ht="15" customHeight="1" x14ac:dyDescent="0.2">
      <c r="A56" s="35"/>
      <c r="B56" s="36" t="s">
        <v>99</v>
      </c>
      <c r="C56" s="15">
        <v>25.4</v>
      </c>
      <c r="D56" s="37">
        <v>0.60855263157894735</v>
      </c>
      <c r="E56" s="38">
        <v>0.5</v>
      </c>
      <c r="F56" s="39">
        <v>25.563333333333333</v>
      </c>
      <c r="G56" s="40">
        <v>0.54824561403508765</v>
      </c>
      <c r="H56" s="38"/>
      <c r="I56" s="40"/>
      <c r="J56" s="41">
        <v>0.15567059238447595</v>
      </c>
      <c r="K56" s="40">
        <v>5.7761259609938262E-2</v>
      </c>
      <c r="L56" s="38">
        <v>25.58</v>
      </c>
      <c r="N56" s="44"/>
      <c r="O56" s="45"/>
    </row>
    <row r="57" spans="1:15" x14ac:dyDescent="0.2">
      <c r="A57" s="35"/>
      <c r="B57" s="36"/>
      <c r="C57" s="15">
        <v>25.58</v>
      </c>
      <c r="D57" s="37">
        <v>0.54276315789473684</v>
      </c>
      <c r="E57" s="38"/>
      <c r="F57" s="39"/>
      <c r="G57" s="40"/>
      <c r="H57" s="38"/>
      <c r="I57" s="40"/>
      <c r="J57" s="41"/>
      <c r="K57" s="40"/>
      <c r="L57" s="38"/>
      <c r="N57" s="44"/>
      <c r="O57" s="45"/>
    </row>
    <row r="58" spans="1:15" x14ac:dyDescent="0.2">
      <c r="A58" s="35"/>
      <c r="B58" s="36"/>
      <c r="C58" s="15">
        <v>25.71</v>
      </c>
      <c r="D58" s="37">
        <v>0.49342105263157893</v>
      </c>
      <c r="E58" s="38"/>
      <c r="F58" s="39"/>
      <c r="G58" s="40"/>
      <c r="H58" s="38"/>
      <c r="I58" s="40"/>
      <c r="J58" s="41"/>
      <c r="K58" s="40"/>
      <c r="L58" s="38"/>
      <c r="N58" s="44"/>
      <c r="O58" s="45"/>
    </row>
    <row r="59" spans="1:15" ht="15" customHeight="1" x14ac:dyDescent="0.2">
      <c r="A59" s="35"/>
      <c r="B59" s="36" t="s">
        <v>99</v>
      </c>
      <c r="C59" s="15">
        <v>25.89</v>
      </c>
      <c r="D59" s="37">
        <v>0.54276315789473684</v>
      </c>
      <c r="E59" s="38">
        <v>0.5</v>
      </c>
      <c r="F59" s="39">
        <v>25.913333333333338</v>
      </c>
      <c r="G59" s="40">
        <v>0.53399122807017541</v>
      </c>
      <c r="H59" s="38"/>
      <c r="I59" s="40"/>
      <c r="J59" s="41">
        <v>7.7674534651539631E-2</v>
      </c>
      <c r="K59" s="40">
        <v>3.0564385668347273E-2</v>
      </c>
      <c r="L59" s="38">
        <v>25.89</v>
      </c>
      <c r="N59" s="44"/>
      <c r="O59" s="45"/>
    </row>
    <row r="60" spans="1:15" x14ac:dyDescent="0.2">
      <c r="A60" s="35"/>
      <c r="B60" s="36"/>
      <c r="C60" s="15">
        <v>25.85</v>
      </c>
      <c r="D60" s="37">
        <v>0.55921052631578949</v>
      </c>
      <c r="E60" s="38"/>
      <c r="F60" s="39"/>
      <c r="G60" s="40"/>
      <c r="H60" s="38"/>
      <c r="I60" s="40"/>
      <c r="J60" s="41"/>
      <c r="K60" s="40"/>
      <c r="L60" s="38"/>
      <c r="N60" s="44"/>
      <c r="O60" s="45"/>
    </row>
    <row r="61" spans="1:15" x14ac:dyDescent="0.2">
      <c r="A61" s="35"/>
      <c r="B61" s="36"/>
      <c r="C61" s="15">
        <v>26</v>
      </c>
      <c r="D61" s="37">
        <v>0.5</v>
      </c>
      <c r="E61" s="38"/>
      <c r="F61" s="39"/>
      <c r="G61" s="40"/>
      <c r="H61" s="38"/>
      <c r="I61" s="40"/>
      <c r="J61" s="41"/>
      <c r="K61" s="40"/>
      <c r="L61" s="38"/>
      <c r="N61" s="44"/>
      <c r="O61" s="45"/>
    </row>
    <row r="62" spans="1:15" ht="15" customHeight="1" x14ac:dyDescent="0.2">
      <c r="A62" s="35"/>
      <c r="B62" s="36" t="s">
        <v>99</v>
      </c>
      <c r="C62" s="15">
        <v>25.13</v>
      </c>
      <c r="D62" s="37">
        <v>0.71052631578947367</v>
      </c>
      <c r="E62" s="38">
        <v>0.5</v>
      </c>
      <c r="F62" s="39">
        <v>25.316666666666666</v>
      </c>
      <c r="G62" s="40">
        <v>0.62609649122807021</v>
      </c>
      <c r="H62" s="38"/>
      <c r="I62" s="40"/>
      <c r="J62" s="41">
        <v>0.16165807537309587</v>
      </c>
      <c r="K62" s="40">
        <v>7.313686905987847E-2</v>
      </c>
      <c r="L62" s="38">
        <v>25.41</v>
      </c>
      <c r="N62" s="44"/>
      <c r="O62" s="45"/>
    </row>
    <row r="63" spans="1:15" x14ac:dyDescent="0.2">
      <c r="A63" s="35"/>
      <c r="B63" s="36"/>
      <c r="C63" s="15">
        <v>25.41</v>
      </c>
      <c r="D63" s="37">
        <v>0.58552631578947367</v>
      </c>
      <c r="E63" s="38"/>
      <c r="F63" s="39"/>
      <c r="G63" s="40"/>
      <c r="H63" s="38"/>
      <c r="I63" s="40"/>
      <c r="J63" s="41"/>
      <c r="K63" s="40"/>
      <c r="L63" s="38"/>
      <c r="N63" s="44"/>
      <c r="O63" s="45"/>
    </row>
    <row r="64" spans="1:15" x14ac:dyDescent="0.2">
      <c r="A64" s="35"/>
      <c r="B64" s="36"/>
      <c r="C64" s="15">
        <v>25.41</v>
      </c>
      <c r="D64" s="37">
        <v>0.58223684210526316</v>
      </c>
      <c r="E64" s="38"/>
      <c r="F64" s="39"/>
      <c r="G64" s="40"/>
      <c r="H64" s="38"/>
      <c r="I64" s="40"/>
      <c r="J64" s="41"/>
      <c r="K64" s="40"/>
      <c r="L64" s="38"/>
      <c r="N64" s="44"/>
      <c r="O64" s="45"/>
    </row>
    <row r="65" spans="1:15" x14ac:dyDescent="0.2">
      <c r="B65" s="23"/>
      <c r="D65" s="37"/>
      <c r="E65" s="9"/>
      <c r="G65" s="46"/>
      <c r="I65" s="46"/>
      <c r="J65" s="54"/>
      <c r="K65" s="46"/>
      <c r="N65" s="44"/>
      <c r="O65" s="45"/>
    </row>
    <row r="66" spans="1:15" x14ac:dyDescent="0.2">
      <c r="A66" s="35" t="s">
        <v>89</v>
      </c>
      <c r="B66" s="36" t="s">
        <v>99</v>
      </c>
      <c r="C66" s="9">
        <v>25.91</v>
      </c>
      <c r="D66" s="37">
        <v>0.40344554455445547</v>
      </c>
      <c r="E66" s="38">
        <v>0.33400000000000002</v>
      </c>
      <c r="F66" s="39">
        <v>25.99</v>
      </c>
      <c r="G66" s="40">
        <v>0.38360396039603967</v>
      </c>
      <c r="H66" s="39">
        <v>26.199666666666666</v>
      </c>
      <c r="I66" s="40">
        <v>0.36784092409240932</v>
      </c>
      <c r="J66" s="41">
        <v>0.10583005244258338</v>
      </c>
      <c r="K66" s="40">
        <v>2.6247948650363586E-2</v>
      </c>
      <c r="L66" s="38">
        <v>25.95</v>
      </c>
      <c r="N66" s="42">
        <f>I66/0.334*100</f>
        <v>110.13201320132015</v>
      </c>
      <c r="O66" s="43">
        <f>(I66-0.334)/0.334*100</f>
        <v>10.132013201320149</v>
      </c>
    </row>
    <row r="67" spans="1:15" x14ac:dyDescent="0.2">
      <c r="A67" s="35"/>
      <c r="B67" s="36"/>
      <c r="C67" s="9">
        <v>25.95</v>
      </c>
      <c r="D67" s="37">
        <v>0.39352475247524754</v>
      </c>
      <c r="E67" s="38"/>
      <c r="F67" s="39"/>
      <c r="G67" s="40"/>
      <c r="H67" s="38"/>
      <c r="I67" s="40"/>
      <c r="J67" s="41"/>
      <c r="K67" s="40"/>
      <c r="L67" s="38"/>
      <c r="N67" s="44"/>
      <c r="O67" s="45"/>
    </row>
    <row r="68" spans="1:15" x14ac:dyDescent="0.2">
      <c r="A68" s="35"/>
      <c r="B68" s="36"/>
      <c r="C68" s="9">
        <v>26.11</v>
      </c>
      <c r="D68" s="37">
        <v>0.35384158415841582</v>
      </c>
      <c r="E68" s="38"/>
      <c r="F68" s="39"/>
      <c r="G68" s="40"/>
      <c r="H68" s="38"/>
      <c r="I68" s="40"/>
      <c r="J68" s="41"/>
      <c r="K68" s="40"/>
      <c r="L68" s="38"/>
      <c r="N68" s="44"/>
      <c r="O68" s="45"/>
    </row>
    <row r="69" spans="1:15" ht="15" customHeight="1" x14ac:dyDescent="0.2">
      <c r="A69" s="35"/>
      <c r="B69" s="36" t="s">
        <v>99</v>
      </c>
      <c r="C69" s="15">
        <v>26.1</v>
      </c>
      <c r="D69" s="37">
        <v>0.40344554455445547</v>
      </c>
      <c r="E69" s="38">
        <v>0.33400000000000002</v>
      </c>
      <c r="F69" s="39">
        <v>26.130000000000006</v>
      </c>
      <c r="G69" s="40">
        <v>0.39572937293729371</v>
      </c>
      <c r="H69" s="38"/>
      <c r="I69" s="40"/>
      <c r="J69" s="41">
        <v>5.1961524227066236E-2</v>
      </c>
      <c r="K69" s="40">
        <v>1.336480128084498E-2</v>
      </c>
      <c r="L69" s="38">
        <v>26.1</v>
      </c>
      <c r="N69" s="44"/>
      <c r="O69" s="45"/>
    </row>
    <row r="70" spans="1:15" x14ac:dyDescent="0.2">
      <c r="A70" s="35"/>
      <c r="B70" s="36"/>
      <c r="C70" s="15">
        <v>26.19</v>
      </c>
      <c r="D70" s="37">
        <v>0.38029702970297036</v>
      </c>
      <c r="E70" s="38"/>
      <c r="F70" s="39"/>
      <c r="G70" s="40"/>
      <c r="H70" s="38"/>
      <c r="I70" s="40"/>
      <c r="J70" s="41"/>
      <c r="K70" s="40"/>
      <c r="L70" s="38"/>
      <c r="N70" s="44"/>
      <c r="O70" s="45"/>
    </row>
    <row r="71" spans="1:15" x14ac:dyDescent="0.2">
      <c r="A71" s="35"/>
      <c r="B71" s="36"/>
      <c r="C71" s="15">
        <v>26.1</v>
      </c>
      <c r="D71" s="37">
        <v>0.40344554455445547</v>
      </c>
      <c r="E71" s="38"/>
      <c r="F71" s="39"/>
      <c r="G71" s="40"/>
      <c r="H71" s="38"/>
      <c r="I71" s="40"/>
      <c r="J71" s="41"/>
      <c r="K71" s="40"/>
      <c r="L71" s="38"/>
      <c r="N71" s="44"/>
      <c r="O71" s="45"/>
    </row>
    <row r="72" spans="1:15" ht="15" customHeight="1" x14ac:dyDescent="0.2">
      <c r="A72" s="35"/>
      <c r="B72" s="36" t="s">
        <v>99</v>
      </c>
      <c r="C72" s="15">
        <v>26.37</v>
      </c>
      <c r="D72" s="37">
        <v>0.36706930693069312</v>
      </c>
      <c r="E72" s="38">
        <v>0.33400000000000002</v>
      </c>
      <c r="F72" s="39">
        <v>26.209999999999997</v>
      </c>
      <c r="G72" s="40">
        <v>0.41116171617161718</v>
      </c>
      <c r="H72" s="38"/>
      <c r="I72" s="40"/>
      <c r="J72" s="41">
        <v>0.21931712199461309</v>
      </c>
      <c r="K72" s="40">
        <v>6.2599187706181572E-2</v>
      </c>
      <c r="L72" s="38">
        <v>26.3</v>
      </c>
      <c r="N72" s="44"/>
      <c r="O72" s="45"/>
    </row>
    <row r="73" spans="1:15" x14ac:dyDescent="0.2">
      <c r="A73" s="35"/>
      <c r="B73" s="36"/>
      <c r="C73" s="15">
        <v>25.96</v>
      </c>
      <c r="D73" s="37">
        <v>0.48281188118811885</v>
      </c>
      <c r="E73" s="38"/>
      <c r="F73" s="39"/>
      <c r="G73" s="40"/>
      <c r="H73" s="38"/>
      <c r="I73" s="40"/>
      <c r="J73" s="41"/>
      <c r="K73" s="40"/>
      <c r="L73" s="38"/>
      <c r="N73" s="44"/>
      <c r="O73" s="45"/>
    </row>
    <row r="74" spans="1:15" x14ac:dyDescent="0.2">
      <c r="A74" s="35"/>
      <c r="B74" s="36"/>
      <c r="C74" s="15">
        <v>26.3</v>
      </c>
      <c r="D74" s="37">
        <v>0.38360396039603961</v>
      </c>
      <c r="E74" s="38"/>
      <c r="F74" s="39"/>
      <c r="G74" s="40"/>
      <c r="H74" s="38"/>
      <c r="I74" s="40"/>
      <c r="J74" s="41"/>
      <c r="K74" s="40"/>
      <c r="L74" s="38"/>
      <c r="N74" s="44"/>
      <c r="O74" s="45"/>
    </row>
    <row r="75" spans="1:15" ht="15" customHeight="1" x14ac:dyDescent="0.2">
      <c r="A75" s="35"/>
      <c r="B75" s="36" t="s">
        <v>99</v>
      </c>
      <c r="C75" s="15">
        <v>26.3</v>
      </c>
      <c r="D75" s="37">
        <v>0.40013861386138616</v>
      </c>
      <c r="E75" s="38">
        <v>0.33400000000000002</v>
      </c>
      <c r="F75" s="39">
        <v>26.306666666666668</v>
      </c>
      <c r="G75" s="40">
        <v>0.4012409240924093</v>
      </c>
      <c r="H75" s="38"/>
      <c r="I75" s="40"/>
      <c r="J75" s="41">
        <v>0.17009801096230756</v>
      </c>
      <c r="K75" s="40">
        <v>4.7959996782492215E-2</v>
      </c>
      <c r="L75" s="38">
        <v>26.3</v>
      </c>
      <c r="N75" s="44"/>
      <c r="O75" s="45"/>
    </row>
    <row r="76" spans="1:15" x14ac:dyDescent="0.2">
      <c r="A76" s="35"/>
      <c r="B76" s="36"/>
      <c r="C76" s="15">
        <v>26.14</v>
      </c>
      <c r="D76" s="37">
        <v>0.44974257425742575</v>
      </c>
      <c r="E76" s="38"/>
      <c r="F76" s="39"/>
      <c r="G76" s="40"/>
      <c r="H76" s="38"/>
      <c r="I76" s="40"/>
      <c r="J76" s="41"/>
      <c r="K76" s="40"/>
      <c r="L76" s="38"/>
      <c r="N76" s="44"/>
      <c r="O76" s="45"/>
    </row>
    <row r="77" spans="1:15" x14ac:dyDescent="0.2">
      <c r="A77" s="35"/>
      <c r="B77" s="36"/>
      <c r="C77" s="15">
        <v>26.48</v>
      </c>
      <c r="D77" s="37">
        <v>0.35384158415841582</v>
      </c>
      <c r="E77" s="38"/>
      <c r="F77" s="39"/>
      <c r="G77" s="40"/>
      <c r="H77" s="38"/>
      <c r="I77" s="40"/>
      <c r="J77" s="41"/>
      <c r="K77" s="40"/>
      <c r="L77" s="38"/>
      <c r="N77" s="44"/>
      <c r="O77" s="45"/>
    </row>
    <row r="78" spans="1:15" ht="15" customHeight="1" x14ac:dyDescent="0.2">
      <c r="A78" s="35"/>
      <c r="B78" s="36" t="s">
        <v>99</v>
      </c>
      <c r="C78" s="15">
        <v>25.96</v>
      </c>
      <c r="D78" s="37">
        <v>0.39021782178217823</v>
      </c>
      <c r="E78" s="38">
        <v>0.33400000000000002</v>
      </c>
      <c r="F78" s="39">
        <v>26.12</v>
      </c>
      <c r="G78" s="40">
        <v>0.3495425742574258</v>
      </c>
      <c r="H78" s="38"/>
      <c r="I78" s="40"/>
      <c r="J78" s="41">
        <v>0.15524174696259954</v>
      </c>
      <c r="K78" s="40">
        <v>3.9568638357374897E-2</v>
      </c>
      <c r="L78" s="38">
        <v>26.13</v>
      </c>
      <c r="N78" s="44"/>
      <c r="O78" s="45"/>
    </row>
    <row r="79" spans="1:15" x14ac:dyDescent="0.2">
      <c r="A79" s="35"/>
      <c r="B79" s="36"/>
      <c r="C79" s="15">
        <v>26.13</v>
      </c>
      <c r="D79" s="37">
        <v>0.3472277227722772</v>
      </c>
      <c r="E79" s="38"/>
      <c r="F79" s="39"/>
      <c r="G79" s="40"/>
      <c r="H79" s="38"/>
      <c r="I79" s="40"/>
      <c r="J79" s="41"/>
      <c r="K79" s="40"/>
      <c r="L79" s="38"/>
      <c r="N79" s="44"/>
      <c r="O79" s="45"/>
    </row>
    <row r="80" spans="1:15" x14ac:dyDescent="0.2">
      <c r="A80" s="35"/>
      <c r="B80" s="36"/>
      <c r="C80" s="15">
        <v>26.27</v>
      </c>
      <c r="D80" s="37">
        <v>0.31118217821782179</v>
      </c>
      <c r="E80" s="38"/>
      <c r="F80" s="39"/>
      <c r="G80" s="40"/>
      <c r="H80" s="38"/>
      <c r="I80" s="40"/>
      <c r="J80" s="41"/>
      <c r="K80" s="40"/>
      <c r="L80" s="38"/>
      <c r="N80" s="44"/>
      <c r="O80" s="45"/>
    </row>
    <row r="81" spans="1:15" ht="15" customHeight="1" x14ac:dyDescent="0.2">
      <c r="A81" s="35"/>
      <c r="B81" s="36" t="s">
        <v>99</v>
      </c>
      <c r="C81" s="15">
        <v>25.88</v>
      </c>
      <c r="D81" s="37">
        <v>0.43651485148514851</v>
      </c>
      <c r="E81" s="38">
        <v>0.33400000000000002</v>
      </c>
      <c r="F81" s="39">
        <v>26.090000000000003</v>
      </c>
      <c r="G81" s="40">
        <v>0.37599801980198017</v>
      </c>
      <c r="H81" s="38"/>
      <c r="I81" s="40"/>
      <c r="J81" s="41">
        <v>0.20518284528683203</v>
      </c>
      <c r="K81" s="40">
        <v>5.7910956700693655E-2</v>
      </c>
      <c r="L81" s="38">
        <v>26.1</v>
      </c>
      <c r="N81" s="44"/>
      <c r="O81" s="45"/>
    </row>
    <row r="82" spans="1:15" x14ac:dyDescent="0.2">
      <c r="A82" s="35"/>
      <c r="B82" s="36"/>
      <c r="C82" s="15">
        <v>26.1</v>
      </c>
      <c r="D82" s="37">
        <v>0.37037623762376237</v>
      </c>
      <c r="E82" s="38"/>
      <c r="F82" s="39"/>
      <c r="G82" s="40"/>
      <c r="H82" s="38"/>
      <c r="I82" s="40"/>
      <c r="J82" s="41"/>
      <c r="K82" s="40"/>
      <c r="L82" s="38"/>
      <c r="N82" s="44"/>
      <c r="O82" s="45"/>
    </row>
    <row r="83" spans="1:15" x14ac:dyDescent="0.2">
      <c r="A83" s="35"/>
      <c r="B83" s="36"/>
      <c r="C83" s="15">
        <v>26.29</v>
      </c>
      <c r="D83" s="37">
        <v>0.32110297029702967</v>
      </c>
      <c r="E83" s="38"/>
      <c r="F83" s="39"/>
      <c r="G83" s="40"/>
      <c r="H83" s="38"/>
      <c r="I83" s="40"/>
      <c r="J83" s="41"/>
      <c r="K83" s="40"/>
      <c r="L83" s="38"/>
      <c r="N83" s="44"/>
      <c r="O83" s="45"/>
    </row>
    <row r="84" spans="1:15" ht="15" customHeight="1" x14ac:dyDescent="0.2">
      <c r="A84" s="35"/>
      <c r="B84" s="36" t="s">
        <v>99</v>
      </c>
      <c r="C84" s="15">
        <v>26.15</v>
      </c>
      <c r="D84" s="37">
        <v>0.33730693069306933</v>
      </c>
      <c r="E84" s="38">
        <v>0.33400000000000002</v>
      </c>
      <c r="F84" s="39">
        <v>26.16333333333333</v>
      </c>
      <c r="G84" s="40">
        <v>0.3346613861386139</v>
      </c>
      <c r="H84" s="38"/>
      <c r="I84" s="40"/>
      <c r="J84" s="41">
        <v>0.11060440015358167</v>
      </c>
      <c r="K84" s="40">
        <v>2.7213447779094204E-2</v>
      </c>
      <c r="L84" s="38">
        <v>26.15</v>
      </c>
      <c r="N84" s="44"/>
      <c r="O84" s="45"/>
    </row>
    <row r="85" spans="1:15" x14ac:dyDescent="0.2">
      <c r="A85" s="35"/>
      <c r="B85" s="36"/>
      <c r="C85" s="15">
        <v>26.28</v>
      </c>
      <c r="D85" s="37">
        <v>0.30622178217821783</v>
      </c>
      <c r="E85" s="38"/>
      <c r="F85" s="39"/>
      <c r="G85" s="40"/>
      <c r="H85" s="38"/>
      <c r="I85" s="40"/>
      <c r="J85" s="41"/>
      <c r="K85" s="40"/>
      <c r="L85" s="38"/>
      <c r="N85" s="44"/>
      <c r="O85" s="45"/>
    </row>
    <row r="86" spans="1:15" x14ac:dyDescent="0.2">
      <c r="A86" s="35"/>
      <c r="B86" s="36"/>
      <c r="C86" s="15">
        <v>26.06</v>
      </c>
      <c r="D86" s="37">
        <v>0.36045544554455444</v>
      </c>
      <c r="E86" s="38"/>
      <c r="F86" s="39"/>
      <c r="G86" s="40"/>
      <c r="H86" s="38"/>
      <c r="I86" s="40"/>
      <c r="J86" s="41"/>
      <c r="K86" s="40"/>
      <c r="L86" s="38"/>
      <c r="N86" s="44"/>
      <c r="O86" s="45"/>
    </row>
    <row r="87" spans="1:15" ht="15" customHeight="1" x14ac:dyDescent="0.2">
      <c r="A87" s="35"/>
      <c r="B87" s="36" t="s">
        <v>99</v>
      </c>
      <c r="C87" s="15">
        <v>25.97</v>
      </c>
      <c r="D87" s="37">
        <v>0.41667326732673271</v>
      </c>
      <c r="E87" s="38">
        <v>0.33400000000000002</v>
      </c>
      <c r="F87" s="39">
        <v>26.196666666666669</v>
      </c>
      <c r="G87" s="40">
        <v>0.35825082508250827</v>
      </c>
      <c r="H87" s="38"/>
      <c r="I87" s="40"/>
      <c r="J87" s="41">
        <v>0.20033305601755735</v>
      </c>
      <c r="K87" s="40">
        <v>5.1266314570481322E-2</v>
      </c>
      <c r="L87" s="38">
        <v>26.27</v>
      </c>
      <c r="N87" s="44"/>
      <c r="O87" s="45"/>
    </row>
    <row r="88" spans="1:15" x14ac:dyDescent="0.2">
      <c r="A88" s="35"/>
      <c r="B88" s="36"/>
      <c r="C88" s="15">
        <v>26.35</v>
      </c>
      <c r="D88" s="37">
        <v>0.32077227722772278</v>
      </c>
      <c r="E88" s="38"/>
      <c r="F88" s="39"/>
      <c r="G88" s="40"/>
      <c r="H88" s="38"/>
      <c r="I88" s="40"/>
      <c r="J88" s="41"/>
      <c r="K88" s="40"/>
      <c r="L88" s="38"/>
      <c r="N88" s="44"/>
      <c r="O88" s="45"/>
    </row>
    <row r="89" spans="1:15" x14ac:dyDescent="0.2">
      <c r="A89" s="35"/>
      <c r="B89" s="36"/>
      <c r="C89" s="15">
        <v>26.27</v>
      </c>
      <c r="D89" s="37">
        <v>0.33730693069306933</v>
      </c>
      <c r="E89" s="38"/>
      <c r="F89" s="39"/>
      <c r="G89" s="40"/>
      <c r="H89" s="38"/>
      <c r="I89" s="40"/>
      <c r="J89" s="41"/>
      <c r="K89" s="40"/>
      <c r="L89" s="38"/>
      <c r="N89" s="44"/>
      <c r="O89" s="45"/>
    </row>
    <row r="90" spans="1:15" ht="15" customHeight="1" x14ac:dyDescent="0.2">
      <c r="A90" s="35"/>
      <c r="B90" s="36" t="s">
        <v>99</v>
      </c>
      <c r="C90" s="15">
        <v>26.56</v>
      </c>
      <c r="D90" s="37">
        <v>0.33400000000000002</v>
      </c>
      <c r="E90" s="38">
        <v>0.33400000000000002</v>
      </c>
      <c r="F90" s="39">
        <v>26.556666666666668</v>
      </c>
      <c r="G90" s="40">
        <v>0.33499207920792079</v>
      </c>
      <c r="H90" s="38"/>
      <c r="I90" s="40"/>
      <c r="J90" s="41">
        <v>5.5075705472860705E-2</v>
      </c>
      <c r="K90" s="40">
        <v>1.1771001104962866E-2</v>
      </c>
      <c r="L90" s="38">
        <v>26.56</v>
      </c>
      <c r="N90" s="44"/>
      <c r="O90" s="45"/>
    </row>
    <row r="91" spans="1:15" x14ac:dyDescent="0.2">
      <c r="A91" s="35"/>
      <c r="B91" s="36"/>
      <c r="C91" s="15">
        <v>26.5</v>
      </c>
      <c r="D91" s="37">
        <v>0.3472277227722772</v>
      </c>
      <c r="E91" s="38"/>
      <c r="F91" s="39"/>
      <c r="G91" s="40"/>
      <c r="H91" s="38"/>
      <c r="I91" s="40"/>
      <c r="J91" s="41"/>
      <c r="K91" s="40"/>
      <c r="L91" s="38"/>
      <c r="N91" s="44"/>
      <c r="O91" s="45"/>
    </row>
    <row r="92" spans="1:15" x14ac:dyDescent="0.2">
      <c r="A92" s="35"/>
      <c r="B92" s="36"/>
      <c r="C92" s="15">
        <v>26.61</v>
      </c>
      <c r="D92" s="37">
        <v>0.3237485148514852</v>
      </c>
      <c r="E92" s="38"/>
      <c r="F92" s="39"/>
      <c r="G92" s="40"/>
      <c r="H92" s="38"/>
      <c r="I92" s="40"/>
      <c r="J92" s="41"/>
      <c r="K92" s="40"/>
      <c r="L92" s="38"/>
      <c r="N92" s="44"/>
      <c r="O92" s="45"/>
    </row>
    <row r="93" spans="1:15" ht="15" customHeight="1" x14ac:dyDescent="0.2">
      <c r="A93" s="35"/>
      <c r="B93" s="36" t="s">
        <v>99</v>
      </c>
      <c r="C93" s="15">
        <v>25.91</v>
      </c>
      <c r="D93" s="37">
        <v>0.41336633663366334</v>
      </c>
      <c r="E93" s="38">
        <v>0.33400000000000002</v>
      </c>
      <c r="F93" s="39">
        <v>26.233333333333331</v>
      </c>
      <c r="G93" s="40">
        <v>0.33322838283828388</v>
      </c>
      <c r="H93" s="38"/>
      <c r="I93" s="40"/>
      <c r="J93" s="41">
        <v>0.28988503468329135</v>
      </c>
      <c r="K93" s="40">
        <v>7.1230652555465304E-2</v>
      </c>
      <c r="L93" s="38">
        <v>26.32</v>
      </c>
      <c r="N93" s="44"/>
      <c r="O93" s="45"/>
    </row>
    <row r="94" spans="1:15" x14ac:dyDescent="0.2">
      <c r="A94" s="35"/>
      <c r="B94" s="36"/>
      <c r="C94" s="15">
        <v>26.47</v>
      </c>
      <c r="D94" s="37">
        <v>0.27712079207920792</v>
      </c>
      <c r="E94" s="38"/>
      <c r="F94" s="39"/>
      <c r="G94" s="40"/>
      <c r="H94" s="38"/>
      <c r="I94" s="40"/>
      <c r="J94" s="41"/>
      <c r="K94" s="40"/>
      <c r="L94" s="38"/>
      <c r="N94" s="44"/>
      <c r="O94" s="45"/>
    </row>
    <row r="95" spans="1:15" x14ac:dyDescent="0.2">
      <c r="A95" s="35"/>
      <c r="B95" s="36"/>
      <c r="C95" s="15">
        <v>26.32</v>
      </c>
      <c r="D95" s="37">
        <v>0.30919801980198025</v>
      </c>
      <c r="E95" s="38"/>
      <c r="F95" s="39"/>
      <c r="G95" s="40"/>
      <c r="H95" s="38"/>
      <c r="I95" s="40"/>
      <c r="J95" s="41"/>
      <c r="K95" s="40"/>
      <c r="L95" s="38"/>
      <c r="N95" s="44"/>
      <c r="O95" s="45"/>
    </row>
    <row r="96" spans="1:15" x14ac:dyDescent="0.2">
      <c r="B96" s="23"/>
      <c r="D96" s="37"/>
      <c r="E96" s="9"/>
      <c r="G96" s="46"/>
      <c r="I96" s="46"/>
      <c r="J96" s="54"/>
      <c r="K96" s="46"/>
      <c r="N96" s="42">
        <f>I97/0.167*100</f>
        <v>91.353135313531354</v>
      </c>
      <c r="O96" s="43">
        <f>(I97-0.167)/0.167*100</f>
        <v>-8.6468646864686463</v>
      </c>
    </row>
    <row r="97" spans="1:15" x14ac:dyDescent="0.2">
      <c r="A97" s="35" t="s">
        <v>90</v>
      </c>
      <c r="B97" s="36" t="s">
        <v>99</v>
      </c>
      <c r="C97" s="9">
        <v>27.31</v>
      </c>
      <c r="D97" s="37">
        <v>0.15443366336633665</v>
      </c>
      <c r="E97" s="38">
        <v>0.16700000000000001</v>
      </c>
      <c r="F97" s="39">
        <v>27.373333333333335</v>
      </c>
      <c r="G97" s="40">
        <v>0.14826072607260726</v>
      </c>
      <c r="H97" s="39">
        <v>27.458666666666666</v>
      </c>
      <c r="I97" s="40">
        <v>0.15255973597359737</v>
      </c>
      <c r="J97" s="41">
        <v>8.5049005481153683E-2</v>
      </c>
      <c r="K97" s="40">
        <v>8.5042359186050173E-3</v>
      </c>
      <c r="L97" s="38">
        <v>27.34</v>
      </c>
      <c r="N97" s="44"/>
      <c r="O97" s="45"/>
    </row>
    <row r="98" spans="1:15" x14ac:dyDescent="0.2">
      <c r="A98" s="35"/>
      <c r="B98" s="36"/>
      <c r="C98" s="9">
        <v>27.34</v>
      </c>
      <c r="D98" s="37">
        <v>0.1517881188118812</v>
      </c>
      <c r="E98" s="38"/>
      <c r="F98" s="39"/>
      <c r="G98" s="40"/>
      <c r="H98" s="38"/>
      <c r="I98" s="40"/>
      <c r="J98" s="41"/>
      <c r="K98" s="40"/>
      <c r="L98" s="38"/>
      <c r="N98" s="44"/>
      <c r="O98" s="45"/>
    </row>
    <row r="99" spans="1:15" x14ac:dyDescent="0.2">
      <c r="A99" s="35"/>
      <c r="B99" s="36"/>
      <c r="C99" s="9">
        <v>27.47</v>
      </c>
      <c r="D99" s="37">
        <v>0.13856039603960396</v>
      </c>
      <c r="E99" s="38"/>
      <c r="F99" s="39"/>
      <c r="G99" s="40"/>
      <c r="H99" s="38"/>
      <c r="I99" s="40"/>
      <c r="J99" s="41"/>
      <c r="K99" s="40"/>
      <c r="L99" s="38"/>
      <c r="N99" s="44"/>
      <c r="O99" s="45"/>
    </row>
    <row r="100" spans="1:15" ht="15" customHeight="1" x14ac:dyDescent="0.2">
      <c r="A100" s="35"/>
      <c r="B100" s="36" t="s">
        <v>99</v>
      </c>
      <c r="C100" s="15">
        <v>27.4</v>
      </c>
      <c r="D100" s="37">
        <v>0.17096831683168318</v>
      </c>
      <c r="E100" s="38">
        <v>0.16700000000000001</v>
      </c>
      <c r="F100" s="39">
        <v>27.706666666666667</v>
      </c>
      <c r="G100" s="40">
        <v>0.14186732673267327</v>
      </c>
      <c r="H100" s="38"/>
      <c r="I100" s="40"/>
      <c r="J100" s="41">
        <v>0.32654759734736061</v>
      </c>
      <c r="K100" s="40">
        <v>2.9784414283026011E-2</v>
      </c>
      <c r="L100" s="38">
        <v>27.67</v>
      </c>
      <c r="N100" s="44"/>
      <c r="O100" s="45"/>
    </row>
    <row r="101" spans="1:15" x14ac:dyDescent="0.2">
      <c r="A101" s="35"/>
      <c r="B101" s="36"/>
      <c r="C101" s="15">
        <v>27.67</v>
      </c>
      <c r="D101" s="37">
        <v>0.14319009900990098</v>
      </c>
      <c r="E101" s="38"/>
      <c r="F101" s="39"/>
      <c r="G101" s="40"/>
      <c r="H101" s="38"/>
      <c r="I101" s="40"/>
      <c r="J101" s="41"/>
      <c r="K101" s="40"/>
      <c r="L101" s="38"/>
      <c r="N101" s="44"/>
      <c r="O101" s="45"/>
    </row>
    <row r="102" spans="1:15" x14ac:dyDescent="0.2">
      <c r="A102" s="35"/>
      <c r="B102" s="36"/>
      <c r="C102" s="15">
        <v>28.05</v>
      </c>
      <c r="D102" s="37">
        <v>0.11144356435643567</v>
      </c>
      <c r="E102" s="38"/>
      <c r="F102" s="39"/>
      <c r="G102" s="40"/>
      <c r="H102" s="38"/>
      <c r="I102" s="40"/>
      <c r="J102" s="41"/>
      <c r="K102" s="40"/>
      <c r="L102" s="38"/>
      <c r="N102" s="44"/>
      <c r="O102" s="45"/>
    </row>
    <row r="103" spans="1:15" ht="15" customHeight="1" x14ac:dyDescent="0.2">
      <c r="A103" s="35"/>
      <c r="B103" s="36" t="s">
        <v>99</v>
      </c>
      <c r="C103" s="15">
        <v>28.17</v>
      </c>
      <c r="D103" s="37">
        <v>0.10516039603960396</v>
      </c>
      <c r="E103" s="38">
        <v>0.16700000000000001</v>
      </c>
      <c r="F103" s="39">
        <v>27.97666666666667</v>
      </c>
      <c r="G103" s="40">
        <v>0.12114389438943896</v>
      </c>
      <c r="H103" s="38"/>
      <c r="I103" s="40"/>
      <c r="J103" s="41">
        <v>0.19008769905844466</v>
      </c>
      <c r="K103" s="40">
        <v>1.6038897959444832E-2</v>
      </c>
      <c r="L103" s="38">
        <v>27.97</v>
      </c>
      <c r="N103" s="44"/>
      <c r="O103" s="45"/>
    </row>
    <row r="104" spans="1:15" x14ac:dyDescent="0.2">
      <c r="A104" s="35"/>
      <c r="B104" s="36"/>
      <c r="C104" s="15">
        <v>27.79</v>
      </c>
      <c r="D104" s="37">
        <v>0.13723762376237625</v>
      </c>
      <c r="E104" s="38"/>
      <c r="F104" s="39"/>
      <c r="G104" s="40"/>
      <c r="H104" s="38"/>
      <c r="I104" s="40"/>
      <c r="J104" s="41"/>
      <c r="K104" s="40"/>
      <c r="L104" s="38"/>
      <c r="N104" s="44"/>
      <c r="O104" s="45"/>
    </row>
    <row r="105" spans="1:15" x14ac:dyDescent="0.2">
      <c r="A105" s="35"/>
      <c r="B105" s="36"/>
      <c r="C105" s="15">
        <v>27.97</v>
      </c>
      <c r="D105" s="37">
        <v>0.12103366336633664</v>
      </c>
      <c r="E105" s="38"/>
      <c r="F105" s="39"/>
      <c r="G105" s="40"/>
      <c r="H105" s="38"/>
      <c r="I105" s="40"/>
      <c r="J105" s="41"/>
      <c r="K105" s="40"/>
      <c r="L105" s="38"/>
      <c r="N105" s="44"/>
      <c r="O105" s="45"/>
    </row>
    <row r="106" spans="1:15" ht="15" customHeight="1" x14ac:dyDescent="0.2">
      <c r="A106" s="35"/>
      <c r="B106" s="36" t="s">
        <v>99</v>
      </c>
      <c r="C106" s="15">
        <v>28.11</v>
      </c>
      <c r="D106" s="37">
        <v>0.11243564356435644</v>
      </c>
      <c r="E106" s="38">
        <v>0.16700000000000001</v>
      </c>
      <c r="F106" s="39">
        <v>27.916666666666668</v>
      </c>
      <c r="G106" s="40">
        <v>0.13018283828382837</v>
      </c>
      <c r="H106" s="38"/>
      <c r="I106" s="40"/>
      <c r="J106" s="41">
        <v>0.26083200212652757</v>
      </c>
      <c r="K106" s="40">
        <v>2.4449678265989559E-2</v>
      </c>
      <c r="L106" s="38">
        <v>28.02</v>
      </c>
      <c r="N106" s="44"/>
      <c r="O106" s="45"/>
    </row>
    <row r="107" spans="1:15" x14ac:dyDescent="0.2">
      <c r="A107" s="35"/>
      <c r="B107" s="36"/>
      <c r="C107" s="15">
        <v>27.62</v>
      </c>
      <c r="D107" s="37">
        <v>0.15807128712871288</v>
      </c>
      <c r="E107" s="38"/>
      <c r="F107" s="39"/>
      <c r="G107" s="40"/>
      <c r="H107" s="38"/>
      <c r="I107" s="40"/>
      <c r="J107" s="41"/>
      <c r="K107" s="40"/>
      <c r="L107" s="38"/>
      <c r="N107" s="44"/>
      <c r="O107" s="45"/>
    </row>
    <row r="108" spans="1:15" x14ac:dyDescent="0.2">
      <c r="A108" s="35"/>
      <c r="B108" s="36"/>
      <c r="C108" s="15">
        <v>28.02</v>
      </c>
      <c r="D108" s="37">
        <v>0.12004158415841584</v>
      </c>
      <c r="E108" s="38"/>
      <c r="F108" s="39"/>
      <c r="G108" s="40"/>
      <c r="H108" s="38"/>
      <c r="I108" s="40"/>
      <c r="J108" s="41"/>
      <c r="K108" s="40"/>
      <c r="L108" s="38"/>
      <c r="N108" s="44"/>
      <c r="O108" s="45"/>
    </row>
    <row r="109" spans="1:15" ht="15" customHeight="1" x14ac:dyDescent="0.2">
      <c r="A109" s="35"/>
      <c r="B109" s="36" t="s">
        <v>99</v>
      </c>
      <c r="C109" s="15">
        <v>26.89</v>
      </c>
      <c r="D109" s="37">
        <v>0.19742376237623765</v>
      </c>
      <c r="E109" s="38">
        <v>0.16700000000000001</v>
      </c>
      <c r="F109" s="39">
        <v>27.143333333333334</v>
      </c>
      <c r="G109" s="40">
        <v>0.16920462046204623</v>
      </c>
      <c r="H109" s="38"/>
      <c r="I109" s="40"/>
      <c r="J109" s="41">
        <v>0.45621632295801717</v>
      </c>
      <c r="K109" s="40">
        <v>5.1475999428265959E-2</v>
      </c>
      <c r="L109" s="38">
        <v>26.89</v>
      </c>
      <c r="N109" s="44"/>
      <c r="O109" s="45"/>
    </row>
    <row r="110" spans="1:15" x14ac:dyDescent="0.2">
      <c r="A110" s="35"/>
      <c r="B110" s="36"/>
      <c r="C110" s="15">
        <v>26.87</v>
      </c>
      <c r="D110" s="37">
        <v>0.20040000000000002</v>
      </c>
      <c r="E110" s="38"/>
      <c r="F110" s="39"/>
      <c r="G110" s="40"/>
      <c r="H110" s="38"/>
      <c r="I110" s="40"/>
      <c r="J110" s="41"/>
      <c r="K110" s="40"/>
      <c r="L110" s="38"/>
      <c r="N110" s="44"/>
      <c r="O110" s="45"/>
    </row>
    <row r="111" spans="1:15" x14ac:dyDescent="0.2">
      <c r="A111" s="35"/>
      <c r="B111" s="36"/>
      <c r="C111" s="15">
        <v>27.67</v>
      </c>
      <c r="D111" s="37">
        <v>0.109790099009901</v>
      </c>
      <c r="E111" s="38"/>
      <c r="F111" s="39"/>
      <c r="G111" s="40"/>
      <c r="H111" s="38"/>
      <c r="I111" s="40"/>
      <c r="J111" s="41"/>
      <c r="K111" s="40"/>
      <c r="L111" s="38"/>
      <c r="N111" s="44"/>
      <c r="O111" s="45"/>
    </row>
    <row r="112" spans="1:15" ht="15" customHeight="1" x14ac:dyDescent="0.2">
      <c r="A112" s="35"/>
      <c r="B112" s="36" t="s">
        <v>99</v>
      </c>
      <c r="C112" s="15">
        <v>27.26</v>
      </c>
      <c r="D112" s="37">
        <v>0.15608712871287131</v>
      </c>
      <c r="E112" s="38">
        <v>0.16700000000000001</v>
      </c>
      <c r="F112" s="39">
        <v>27.320000000000004</v>
      </c>
      <c r="G112" s="40">
        <v>0.15035511551155115</v>
      </c>
      <c r="H112" s="38"/>
      <c r="I112" s="40"/>
      <c r="J112" s="41">
        <v>0.2163330765278382</v>
      </c>
      <c r="K112" s="40">
        <v>2.3351551819704216E-2</v>
      </c>
      <c r="L112" s="38">
        <v>27.26</v>
      </c>
      <c r="N112" s="44"/>
      <c r="O112" s="45"/>
    </row>
    <row r="113" spans="1:15" x14ac:dyDescent="0.2">
      <c r="A113" s="35"/>
      <c r="B113" s="36"/>
      <c r="C113" s="15">
        <v>27.56</v>
      </c>
      <c r="D113" s="37">
        <v>0.12467128712871288</v>
      </c>
      <c r="E113" s="38"/>
      <c r="F113" s="39"/>
      <c r="G113" s="40"/>
      <c r="H113" s="38"/>
      <c r="I113" s="40"/>
      <c r="J113" s="41"/>
      <c r="K113" s="40"/>
      <c r="L113" s="38"/>
      <c r="N113" s="44"/>
      <c r="O113" s="45"/>
    </row>
    <row r="114" spans="1:15" x14ac:dyDescent="0.2">
      <c r="A114" s="35"/>
      <c r="B114" s="36"/>
      <c r="C114" s="15">
        <v>27.14</v>
      </c>
      <c r="D114" s="37">
        <v>0.17030693069306932</v>
      </c>
      <c r="E114" s="38"/>
      <c r="F114" s="39"/>
      <c r="G114" s="40"/>
      <c r="H114" s="38"/>
      <c r="I114" s="40"/>
      <c r="J114" s="41"/>
      <c r="K114" s="40"/>
      <c r="L114" s="38"/>
      <c r="N114" s="44"/>
      <c r="O114" s="45"/>
    </row>
    <row r="115" spans="1:15" ht="15" customHeight="1" x14ac:dyDescent="0.2">
      <c r="A115" s="35"/>
      <c r="B115" s="36" t="s">
        <v>99</v>
      </c>
      <c r="C115" s="15">
        <v>27.39</v>
      </c>
      <c r="D115" s="37">
        <v>0.13393069306930694</v>
      </c>
      <c r="E115" s="38">
        <v>0.16700000000000001</v>
      </c>
      <c r="F115" s="39">
        <v>27.23</v>
      </c>
      <c r="G115" s="40">
        <v>0.15134719471947197</v>
      </c>
      <c r="H115" s="38"/>
      <c r="I115" s="40"/>
      <c r="J115" s="41">
        <v>0.13856406460551132</v>
      </c>
      <c r="K115" s="40">
        <v>1.5083132874096508E-2</v>
      </c>
      <c r="L115" s="38">
        <v>27.15</v>
      </c>
      <c r="N115" s="44"/>
      <c r="O115" s="45"/>
    </row>
    <row r="116" spans="1:15" x14ac:dyDescent="0.2">
      <c r="A116" s="35"/>
      <c r="B116" s="36"/>
      <c r="C116" s="15">
        <v>27.15</v>
      </c>
      <c r="D116" s="37">
        <v>0.16005544554455448</v>
      </c>
      <c r="E116" s="38"/>
      <c r="F116" s="39"/>
      <c r="G116" s="40"/>
      <c r="H116" s="38"/>
      <c r="I116" s="40"/>
      <c r="J116" s="41"/>
      <c r="K116" s="40"/>
      <c r="L116" s="38"/>
      <c r="N116" s="44"/>
      <c r="O116" s="45"/>
    </row>
    <row r="117" spans="1:15" x14ac:dyDescent="0.2">
      <c r="A117" s="35"/>
      <c r="B117" s="36"/>
      <c r="C117" s="15">
        <v>27.15</v>
      </c>
      <c r="D117" s="37">
        <v>0.16005544554455448</v>
      </c>
      <c r="E117" s="38"/>
      <c r="F117" s="39"/>
      <c r="G117" s="40"/>
      <c r="H117" s="38"/>
      <c r="I117" s="40"/>
      <c r="J117" s="41"/>
      <c r="K117" s="40"/>
      <c r="L117" s="38"/>
      <c r="N117" s="44"/>
      <c r="O117" s="45"/>
    </row>
    <row r="118" spans="1:15" ht="15" customHeight="1" x14ac:dyDescent="0.2">
      <c r="A118" s="35"/>
      <c r="B118" s="36" t="s">
        <v>99</v>
      </c>
      <c r="C118" s="15">
        <v>27.36</v>
      </c>
      <c r="D118" s="37">
        <v>0.16038613861386139</v>
      </c>
      <c r="E118" s="38">
        <v>0.16700000000000001</v>
      </c>
      <c r="F118" s="39">
        <v>27.193333333333332</v>
      </c>
      <c r="G118" s="40">
        <v>0.18066864686468645</v>
      </c>
      <c r="H118" s="38"/>
      <c r="I118" s="40"/>
      <c r="J118" s="41">
        <v>0.14468356276140368</v>
      </c>
      <c r="K118" s="40">
        <v>1.759316136637698E-2</v>
      </c>
      <c r="L118" s="38">
        <v>27.12</v>
      </c>
      <c r="N118" s="44"/>
      <c r="O118" s="45"/>
    </row>
    <row r="119" spans="1:15" x14ac:dyDescent="0.2">
      <c r="A119" s="35"/>
      <c r="B119" s="36"/>
      <c r="C119" s="15">
        <v>27.1</v>
      </c>
      <c r="D119" s="37">
        <v>0.19180198019801981</v>
      </c>
      <c r="E119" s="38"/>
      <c r="F119" s="39"/>
      <c r="G119" s="40"/>
      <c r="H119" s="38"/>
      <c r="I119" s="40"/>
      <c r="J119" s="41"/>
      <c r="K119" s="40"/>
      <c r="L119" s="38"/>
      <c r="N119" s="44"/>
      <c r="O119" s="45"/>
    </row>
    <row r="120" spans="1:15" x14ac:dyDescent="0.2">
      <c r="A120" s="35"/>
      <c r="B120" s="36"/>
      <c r="C120" s="15">
        <v>27.12</v>
      </c>
      <c r="D120" s="37">
        <v>0.18981782178217824</v>
      </c>
      <c r="E120" s="38"/>
      <c r="F120" s="39"/>
      <c r="G120" s="40"/>
      <c r="H120" s="38"/>
      <c r="I120" s="40"/>
      <c r="J120" s="41"/>
      <c r="K120" s="40"/>
      <c r="L120" s="38"/>
      <c r="N120" s="44"/>
      <c r="O120" s="45"/>
    </row>
    <row r="121" spans="1:15" ht="15" customHeight="1" x14ac:dyDescent="0.2">
      <c r="A121" s="35"/>
      <c r="B121" s="36" t="s">
        <v>99</v>
      </c>
      <c r="C121" s="15">
        <v>27.59</v>
      </c>
      <c r="D121" s="37">
        <v>0.15873267326732673</v>
      </c>
      <c r="E121" s="38">
        <v>0.16700000000000001</v>
      </c>
      <c r="F121" s="39">
        <v>27.586666666666662</v>
      </c>
      <c r="G121" s="40">
        <v>0.15895313531353136</v>
      </c>
      <c r="H121" s="38"/>
      <c r="I121" s="40"/>
      <c r="J121" s="41">
        <v>6.5064070986476638E-2</v>
      </c>
      <c r="K121" s="40">
        <v>7.2777523440812116E-3</v>
      </c>
      <c r="L121" s="38">
        <v>27.59</v>
      </c>
      <c r="N121" s="44"/>
      <c r="O121" s="45"/>
    </row>
    <row r="122" spans="1:15" x14ac:dyDescent="0.2">
      <c r="A122" s="35"/>
      <c r="B122" s="36"/>
      <c r="C122" s="15">
        <v>27.65</v>
      </c>
      <c r="D122" s="37">
        <v>0.1517881188118812</v>
      </c>
      <c r="E122" s="38"/>
      <c r="F122" s="39"/>
      <c r="G122" s="40"/>
      <c r="H122" s="38"/>
      <c r="I122" s="40"/>
      <c r="J122" s="41"/>
      <c r="K122" s="40"/>
      <c r="L122" s="38"/>
      <c r="N122" s="44"/>
      <c r="O122" s="45"/>
    </row>
    <row r="123" spans="1:15" x14ac:dyDescent="0.2">
      <c r="A123" s="35"/>
      <c r="B123" s="36"/>
      <c r="C123" s="15">
        <v>27.52</v>
      </c>
      <c r="D123" s="37">
        <v>0.16633861386138615</v>
      </c>
      <c r="E123" s="38"/>
      <c r="F123" s="39"/>
      <c r="G123" s="40"/>
      <c r="H123" s="38"/>
      <c r="I123" s="40"/>
      <c r="J123" s="41"/>
      <c r="K123" s="40"/>
      <c r="L123" s="38"/>
      <c r="N123" s="44"/>
      <c r="O123" s="45"/>
    </row>
    <row r="124" spans="1:15" ht="15" customHeight="1" x14ac:dyDescent="0.2">
      <c r="A124" s="35"/>
      <c r="B124" s="36" t="s">
        <v>99</v>
      </c>
      <c r="C124" s="15">
        <v>27.23</v>
      </c>
      <c r="D124" s="37">
        <v>0.16237029702970296</v>
      </c>
      <c r="E124" s="38">
        <v>0.16700000000000001</v>
      </c>
      <c r="F124" s="39">
        <v>27.14</v>
      </c>
      <c r="G124" s="40">
        <v>0.17361386138613863</v>
      </c>
      <c r="H124" s="38"/>
      <c r="I124" s="40"/>
      <c r="J124" s="41">
        <v>8.9999999999999858E-2</v>
      </c>
      <c r="K124" s="40">
        <v>1.1081918991601507E-2</v>
      </c>
      <c r="L124" s="38">
        <v>27.14</v>
      </c>
      <c r="N124" s="44"/>
      <c r="O124" s="45"/>
    </row>
    <row r="125" spans="1:15" x14ac:dyDescent="0.2">
      <c r="A125" s="35"/>
      <c r="B125" s="36"/>
      <c r="C125" s="15">
        <v>27.14</v>
      </c>
      <c r="D125" s="37">
        <v>0.17394455445544554</v>
      </c>
      <c r="E125" s="38"/>
      <c r="F125" s="39"/>
      <c r="G125" s="40"/>
      <c r="H125" s="38"/>
      <c r="I125" s="40"/>
      <c r="J125" s="41"/>
      <c r="K125" s="40"/>
      <c r="L125" s="38"/>
      <c r="N125" s="44"/>
      <c r="O125" s="45"/>
    </row>
    <row r="126" spans="1:15" x14ac:dyDescent="0.2">
      <c r="A126" s="35"/>
      <c r="B126" s="36"/>
      <c r="C126" s="15">
        <v>27.05</v>
      </c>
      <c r="D126" s="37">
        <v>0.18452673267326733</v>
      </c>
      <c r="E126" s="38"/>
      <c r="F126" s="39"/>
      <c r="G126" s="40"/>
      <c r="H126" s="38"/>
      <c r="I126" s="40"/>
      <c r="J126" s="41"/>
      <c r="K126" s="40"/>
      <c r="L126" s="38"/>
      <c r="N126" s="44"/>
      <c r="O126" s="45"/>
    </row>
    <row r="127" spans="1:15" x14ac:dyDescent="0.2">
      <c r="B127" s="23"/>
      <c r="D127" s="37"/>
      <c r="E127" s="9"/>
      <c r="G127" s="46"/>
      <c r="I127" s="46"/>
      <c r="J127" s="54"/>
      <c r="K127" s="46"/>
      <c r="N127" s="44"/>
      <c r="O127" s="45"/>
    </row>
    <row r="128" spans="1:15" x14ac:dyDescent="0.2">
      <c r="A128" s="35" t="s">
        <v>91</v>
      </c>
      <c r="B128" s="36" t="s">
        <v>99</v>
      </c>
      <c r="C128" s="9">
        <v>28.03</v>
      </c>
      <c r="D128" s="37">
        <v>9.4855999999999996E-2</v>
      </c>
      <c r="E128" s="38">
        <v>8.3500000000000005E-2</v>
      </c>
      <c r="F128" s="39">
        <v>28.133333333333336</v>
      </c>
      <c r="G128" s="40">
        <v>8.8955333333333331E-2</v>
      </c>
      <c r="H128" s="39">
        <v>28.402333333333331</v>
      </c>
      <c r="I128" s="40">
        <v>7.9569933333333329E-2</v>
      </c>
      <c r="J128" s="41">
        <v>0.18770544300401515</v>
      </c>
      <c r="K128" s="40">
        <v>1.1099324724204508E-2</v>
      </c>
      <c r="L128" s="38">
        <v>28.03</v>
      </c>
      <c r="N128" s="42">
        <f>I128/0.0835*100</f>
        <v>95.293333333333322</v>
      </c>
      <c r="O128" s="43">
        <f>(I128-0.0835)/0.0835*100</f>
        <v>-4.7066666666666777</v>
      </c>
    </row>
    <row r="129" spans="1:15" x14ac:dyDescent="0.2">
      <c r="A129" s="35"/>
      <c r="B129" s="36"/>
      <c r="C129" s="9">
        <v>28.35</v>
      </c>
      <c r="D129" s="37">
        <v>7.6152000000000011E-2</v>
      </c>
      <c r="E129" s="38"/>
      <c r="F129" s="39"/>
      <c r="G129" s="40"/>
      <c r="H129" s="38"/>
      <c r="I129" s="40"/>
      <c r="J129" s="41"/>
      <c r="K129" s="40"/>
      <c r="L129" s="38"/>
      <c r="N129" s="44"/>
      <c r="O129" s="45"/>
    </row>
    <row r="130" spans="1:15" x14ac:dyDescent="0.2">
      <c r="A130" s="35"/>
      <c r="B130" s="36"/>
      <c r="C130" s="9">
        <v>28.02</v>
      </c>
      <c r="D130" s="37">
        <v>9.5858000000000013E-2</v>
      </c>
      <c r="E130" s="38"/>
      <c r="F130" s="39"/>
      <c r="G130" s="40"/>
      <c r="H130" s="38"/>
      <c r="I130" s="40"/>
      <c r="J130" s="41"/>
      <c r="K130" s="40"/>
      <c r="L130" s="38"/>
      <c r="N130" s="44"/>
      <c r="O130" s="45"/>
    </row>
    <row r="131" spans="1:15" ht="15" customHeight="1" x14ac:dyDescent="0.2">
      <c r="A131" s="35"/>
      <c r="B131" s="36" t="s">
        <v>99</v>
      </c>
      <c r="C131" s="15">
        <v>29.11</v>
      </c>
      <c r="D131" s="37">
        <v>5.4775999999999998E-2</v>
      </c>
      <c r="E131" s="38">
        <v>8.3500000000000005E-2</v>
      </c>
      <c r="F131" s="39">
        <v>29.12</v>
      </c>
      <c r="G131" s="40">
        <v>5.4998666666666661E-2</v>
      </c>
      <c r="H131" s="38"/>
      <c r="I131" s="40"/>
      <c r="J131" s="41">
        <v>0.26514147167125762</v>
      </c>
      <c r="K131" s="40">
        <v>9.6879193500634293E-3</v>
      </c>
      <c r="L131" s="38">
        <v>29.11</v>
      </c>
      <c r="N131" s="44"/>
      <c r="O131" s="45"/>
    </row>
    <row r="132" spans="1:15" x14ac:dyDescent="0.2">
      <c r="A132" s="35"/>
      <c r="B132" s="36"/>
      <c r="C132" s="15">
        <v>28.86</v>
      </c>
      <c r="D132" s="37">
        <v>6.4795999999999992E-2</v>
      </c>
      <c r="E132" s="38"/>
      <c r="F132" s="39"/>
      <c r="G132" s="40"/>
      <c r="H132" s="38"/>
      <c r="I132" s="40"/>
      <c r="J132" s="41"/>
      <c r="K132" s="40"/>
      <c r="L132" s="38"/>
      <c r="N132" s="44"/>
      <c r="O132" s="45"/>
    </row>
    <row r="133" spans="1:15" x14ac:dyDescent="0.2">
      <c r="A133" s="35"/>
      <c r="B133" s="36"/>
      <c r="C133" s="15">
        <v>29.39</v>
      </c>
      <c r="D133" s="37">
        <v>4.5423999999999999E-2</v>
      </c>
      <c r="E133" s="38"/>
      <c r="F133" s="39"/>
      <c r="G133" s="40"/>
      <c r="H133" s="38"/>
      <c r="I133" s="40"/>
      <c r="J133" s="41"/>
      <c r="K133" s="40"/>
      <c r="L133" s="38"/>
      <c r="N133" s="44"/>
      <c r="O133" s="45"/>
    </row>
    <row r="134" spans="1:15" ht="15" customHeight="1" x14ac:dyDescent="0.2">
      <c r="A134" s="35"/>
      <c r="B134" s="36" t="s">
        <v>99</v>
      </c>
      <c r="C134" s="15">
        <v>28.35</v>
      </c>
      <c r="D134" s="37">
        <v>9.4188000000000008E-2</v>
      </c>
      <c r="E134" s="38">
        <v>8.3500000000000005E-2</v>
      </c>
      <c r="F134" s="39">
        <v>28.58666666666667</v>
      </c>
      <c r="G134" s="40">
        <v>8.0382666666666672E-2</v>
      </c>
      <c r="H134" s="38"/>
      <c r="I134" s="40"/>
      <c r="J134" s="41">
        <v>0.21825062046494434</v>
      </c>
      <c r="K134" s="40">
        <v>1.2609698066699827E-2</v>
      </c>
      <c r="L134" s="38">
        <v>28.63</v>
      </c>
      <c r="N134" s="44"/>
      <c r="O134" s="45"/>
    </row>
    <row r="135" spans="1:15" x14ac:dyDescent="0.2">
      <c r="A135" s="35"/>
      <c r="B135" s="36"/>
      <c r="C135" s="15">
        <v>28.63</v>
      </c>
      <c r="D135" s="37">
        <v>7.7488000000000001E-2</v>
      </c>
      <c r="E135" s="38"/>
      <c r="F135" s="39"/>
      <c r="G135" s="40"/>
      <c r="H135" s="38"/>
      <c r="I135" s="40"/>
      <c r="J135" s="41"/>
      <c r="K135" s="40"/>
      <c r="L135" s="38"/>
      <c r="N135" s="44"/>
      <c r="O135" s="45"/>
    </row>
    <row r="136" spans="1:15" x14ac:dyDescent="0.2">
      <c r="A136" s="35"/>
      <c r="B136" s="36"/>
      <c r="C136" s="15">
        <v>28.78</v>
      </c>
      <c r="D136" s="37">
        <v>6.9472000000000006E-2</v>
      </c>
      <c r="E136" s="38"/>
      <c r="F136" s="39"/>
      <c r="G136" s="40"/>
      <c r="H136" s="38"/>
      <c r="I136" s="40"/>
      <c r="J136" s="41"/>
      <c r="K136" s="40"/>
      <c r="L136" s="38"/>
      <c r="N136" s="44"/>
      <c r="O136" s="45"/>
    </row>
    <row r="137" spans="1:15" ht="15" customHeight="1" x14ac:dyDescent="0.2">
      <c r="A137" s="35"/>
      <c r="B137" s="36" t="s">
        <v>99</v>
      </c>
      <c r="C137" s="15">
        <v>28.79</v>
      </c>
      <c r="D137" s="37">
        <v>7.0140000000000008E-2</v>
      </c>
      <c r="E137" s="38">
        <v>8.3500000000000005E-2</v>
      </c>
      <c r="F137" s="39">
        <v>28.72</v>
      </c>
      <c r="G137" s="40">
        <v>7.425933333333333E-2</v>
      </c>
      <c r="H137" s="38"/>
      <c r="I137" s="40"/>
      <c r="J137" s="41">
        <v>0.17578395831247007</v>
      </c>
      <c r="K137" s="40">
        <v>9.5428969046791653E-3</v>
      </c>
      <c r="L137" s="38">
        <v>28.79</v>
      </c>
      <c r="N137" s="44"/>
      <c r="O137" s="45"/>
    </row>
    <row r="138" spans="1:15" x14ac:dyDescent="0.2">
      <c r="A138" s="35"/>
      <c r="B138" s="36"/>
      <c r="C138" s="15">
        <v>28.52</v>
      </c>
      <c r="D138" s="37">
        <v>8.517000000000001E-2</v>
      </c>
      <c r="E138" s="38"/>
      <c r="F138" s="39"/>
      <c r="G138" s="40"/>
      <c r="H138" s="38"/>
      <c r="I138" s="40"/>
      <c r="J138" s="41"/>
      <c r="K138" s="40"/>
      <c r="L138" s="38"/>
      <c r="N138" s="44"/>
      <c r="O138" s="45"/>
    </row>
    <row r="139" spans="1:15" x14ac:dyDescent="0.2">
      <c r="A139" s="35"/>
      <c r="B139" s="36"/>
      <c r="C139" s="15">
        <v>28.85</v>
      </c>
      <c r="D139" s="37">
        <v>6.7468E-2</v>
      </c>
      <c r="E139" s="38"/>
      <c r="F139" s="39"/>
      <c r="G139" s="40"/>
      <c r="H139" s="38"/>
      <c r="I139" s="40"/>
      <c r="J139" s="41"/>
      <c r="K139" s="40"/>
      <c r="L139" s="38"/>
      <c r="N139" s="44"/>
      <c r="O139" s="45"/>
    </row>
    <row r="140" spans="1:15" ht="15" customHeight="1" x14ac:dyDescent="0.2">
      <c r="A140" s="35"/>
      <c r="B140" s="36" t="s">
        <v>99</v>
      </c>
      <c r="C140" s="15">
        <v>28.34</v>
      </c>
      <c r="D140" s="37">
        <v>6.7468E-2</v>
      </c>
      <c r="E140" s="38">
        <v>8.3500000000000005E-2</v>
      </c>
      <c r="F140" s="39">
        <v>28.14</v>
      </c>
      <c r="G140" s="40">
        <v>7.848999999999999E-2</v>
      </c>
      <c r="H140" s="38"/>
      <c r="I140" s="40"/>
      <c r="J140" s="41">
        <v>0.17578395831246874</v>
      </c>
      <c r="K140" s="40">
        <v>9.7204903168513299E-3</v>
      </c>
      <c r="L140" s="38">
        <v>28.07</v>
      </c>
      <c r="N140" s="44"/>
      <c r="O140" s="45"/>
    </row>
    <row r="141" spans="1:15" x14ac:dyDescent="0.2">
      <c r="A141" s="35"/>
      <c r="B141" s="36"/>
      <c r="C141" s="15">
        <v>28.07</v>
      </c>
      <c r="D141" s="37">
        <v>8.2164000000000001E-2</v>
      </c>
      <c r="E141" s="38"/>
      <c r="F141" s="39"/>
      <c r="G141" s="40"/>
      <c r="H141" s="38"/>
      <c r="I141" s="40"/>
      <c r="J141" s="41"/>
      <c r="K141" s="40"/>
      <c r="L141" s="38"/>
      <c r="N141" s="44"/>
      <c r="O141" s="45"/>
    </row>
    <row r="142" spans="1:15" x14ac:dyDescent="0.2">
      <c r="A142" s="35"/>
      <c r="B142" s="36"/>
      <c r="C142" s="15">
        <v>28.01</v>
      </c>
      <c r="D142" s="37">
        <v>8.5837999999999998E-2</v>
      </c>
      <c r="E142" s="38"/>
      <c r="F142" s="39"/>
      <c r="G142" s="40"/>
      <c r="H142" s="38"/>
      <c r="I142" s="40"/>
      <c r="J142" s="41"/>
      <c r="K142" s="40"/>
      <c r="L142" s="38"/>
      <c r="N142" s="44"/>
      <c r="O142" s="45"/>
    </row>
    <row r="143" spans="1:15" ht="15" customHeight="1" x14ac:dyDescent="0.2">
      <c r="A143" s="35"/>
      <c r="B143" s="36" t="s">
        <v>99</v>
      </c>
      <c r="C143" s="15">
        <v>27.66</v>
      </c>
      <c r="D143" s="37">
        <v>0.11723400000000002</v>
      </c>
      <c r="E143" s="38">
        <v>8.3500000000000005E-2</v>
      </c>
      <c r="F143" s="39">
        <v>27.953333333333333</v>
      </c>
      <c r="G143" s="40">
        <v>9.5189999999999997E-2</v>
      </c>
      <c r="H143" s="38"/>
      <c r="I143" s="40"/>
      <c r="J143" s="41">
        <v>0.28095076674273911</v>
      </c>
      <c r="K143" s="40">
        <v>2.0578303525801239E-2</v>
      </c>
      <c r="L143" s="38">
        <v>27.98</v>
      </c>
      <c r="N143" s="44"/>
      <c r="O143" s="45"/>
    </row>
    <row r="144" spans="1:15" x14ac:dyDescent="0.2">
      <c r="A144" s="35"/>
      <c r="B144" s="36"/>
      <c r="C144" s="15">
        <v>27.98</v>
      </c>
      <c r="D144" s="37">
        <v>9.1850000000000001E-2</v>
      </c>
      <c r="E144" s="38"/>
      <c r="F144" s="39"/>
      <c r="G144" s="40"/>
      <c r="H144" s="38"/>
      <c r="I144" s="40"/>
      <c r="J144" s="41"/>
      <c r="K144" s="40"/>
      <c r="L144" s="38"/>
      <c r="N144" s="44"/>
      <c r="O144" s="45"/>
    </row>
    <row r="145" spans="1:15" x14ac:dyDescent="0.2">
      <c r="A145" s="35"/>
      <c r="B145" s="36"/>
      <c r="C145" s="15">
        <v>28.22</v>
      </c>
      <c r="D145" s="37">
        <v>7.6485999999999998E-2</v>
      </c>
      <c r="E145" s="38"/>
      <c r="F145" s="39"/>
      <c r="G145" s="40"/>
      <c r="H145" s="38"/>
      <c r="I145" s="40"/>
      <c r="J145" s="41"/>
      <c r="K145" s="40"/>
      <c r="L145" s="38"/>
      <c r="N145" s="44"/>
      <c r="O145" s="45"/>
    </row>
    <row r="146" spans="1:15" ht="15" customHeight="1" x14ac:dyDescent="0.2">
      <c r="A146" s="35"/>
      <c r="B146" s="36" t="s">
        <v>99</v>
      </c>
      <c r="C146" s="15">
        <v>28</v>
      </c>
      <c r="D146" s="37">
        <v>8.4835999999999995E-2</v>
      </c>
      <c r="E146" s="38">
        <v>8.3500000000000005E-2</v>
      </c>
      <c r="F146" s="39">
        <v>28.063333333333333</v>
      </c>
      <c r="G146" s="40">
        <v>8.1941333333333324E-2</v>
      </c>
      <c r="H146" s="38"/>
      <c r="I146" s="40"/>
      <c r="J146" s="41">
        <v>0.27061657993059768</v>
      </c>
      <c r="K146" s="40">
        <v>1.6226809462532511E-2</v>
      </c>
      <c r="L146" s="38">
        <v>28</v>
      </c>
      <c r="N146" s="44"/>
      <c r="O146" s="45"/>
    </row>
    <row r="147" spans="1:15" x14ac:dyDescent="0.2">
      <c r="A147" s="35"/>
      <c r="B147" s="36"/>
      <c r="C147" s="15">
        <v>27.83</v>
      </c>
      <c r="D147" s="37">
        <v>9.6526000000000001E-2</v>
      </c>
      <c r="E147" s="38"/>
      <c r="F147" s="39"/>
      <c r="G147" s="40"/>
      <c r="H147" s="38"/>
      <c r="I147" s="40"/>
      <c r="J147" s="41"/>
      <c r="K147" s="40"/>
      <c r="L147" s="38"/>
      <c r="N147" s="44"/>
      <c r="O147" s="45"/>
    </row>
    <row r="148" spans="1:15" x14ac:dyDescent="0.2">
      <c r="A148" s="35"/>
      <c r="B148" s="36"/>
      <c r="C148" s="15">
        <v>28.36</v>
      </c>
      <c r="D148" s="37">
        <v>6.4462000000000005E-2</v>
      </c>
      <c r="E148" s="38"/>
      <c r="F148" s="39"/>
      <c r="G148" s="40"/>
      <c r="H148" s="38"/>
      <c r="I148" s="40"/>
      <c r="J148" s="41"/>
      <c r="K148" s="40"/>
      <c r="L148" s="38"/>
      <c r="N148" s="44"/>
      <c r="O148" s="45"/>
    </row>
    <row r="149" spans="1:15" ht="15" customHeight="1" x14ac:dyDescent="0.2">
      <c r="A149" s="35"/>
      <c r="B149" s="36" t="s">
        <v>99</v>
      </c>
      <c r="C149" s="15">
        <v>28.21</v>
      </c>
      <c r="D149" s="37">
        <v>9.0847999999999998E-2</v>
      </c>
      <c r="E149" s="38">
        <v>8.3500000000000005E-2</v>
      </c>
      <c r="F149" s="39">
        <v>28.27333333333333</v>
      </c>
      <c r="G149" s="40">
        <v>8.7507999999999989E-2</v>
      </c>
      <c r="H149" s="38"/>
      <c r="I149" s="40"/>
      <c r="J149" s="41">
        <v>0.23158871590242452</v>
      </c>
      <c r="K149" s="40">
        <v>1.3669539129027106E-2</v>
      </c>
      <c r="L149" s="38">
        <v>28.21</v>
      </c>
      <c r="N149" s="44"/>
      <c r="O149" s="45"/>
    </row>
    <row r="150" spans="1:15" x14ac:dyDescent="0.2">
      <c r="A150" s="35"/>
      <c r="B150" s="36"/>
      <c r="C150" s="15">
        <v>28.53</v>
      </c>
      <c r="D150" s="37">
        <v>7.2478000000000001E-2</v>
      </c>
      <c r="E150" s="38"/>
      <c r="F150" s="39"/>
      <c r="G150" s="40"/>
      <c r="H150" s="38"/>
      <c r="I150" s="40"/>
      <c r="J150" s="41"/>
      <c r="K150" s="40"/>
      <c r="L150" s="38"/>
      <c r="N150" s="44"/>
      <c r="O150" s="45"/>
    </row>
    <row r="151" spans="1:15" x14ac:dyDescent="0.2">
      <c r="A151" s="35"/>
      <c r="B151" s="36"/>
      <c r="C151" s="15">
        <v>28.08</v>
      </c>
      <c r="D151" s="37">
        <v>9.9198000000000008E-2</v>
      </c>
      <c r="E151" s="38"/>
      <c r="F151" s="39"/>
      <c r="G151" s="40"/>
      <c r="H151" s="38"/>
      <c r="I151" s="40"/>
      <c r="J151" s="41"/>
      <c r="K151" s="40"/>
      <c r="L151" s="38"/>
      <c r="N151" s="44"/>
      <c r="O151" s="45"/>
    </row>
    <row r="152" spans="1:15" ht="15" customHeight="1" x14ac:dyDescent="0.2">
      <c r="A152" s="35"/>
      <c r="B152" s="36" t="s">
        <v>99</v>
      </c>
      <c r="C152" s="15">
        <v>28.98</v>
      </c>
      <c r="D152" s="37">
        <v>6.1790000000000005E-2</v>
      </c>
      <c r="E152" s="38">
        <v>8.3500000000000005E-2</v>
      </c>
      <c r="F152" s="39">
        <v>28.803333333333331</v>
      </c>
      <c r="G152" s="40">
        <v>6.9472000000000006E-2</v>
      </c>
      <c r="H152" s="38"/>
      <c r="I152" s="40"/>
      <c r="J152" s="41">
        <v>0.15373136743466978</v>
      </c>
      <c r="K152" s="40">
        <v>6.6716447747163544E-3</v>
      </c>
      <c r="L152" s="38">
        <v>28.73</v>
      </c>
      <c r="N152" s="44"/>
      <c r="O152" s="45"/>
    </row>
    <row r="153" spans="1:15" x14ac:dyDescent="0.2">
      <c r="A153" s="35"/>
      <c r="B153" s="36"/>
      <c r="C153" s="15">
        <v>28.7</v>
      </c>
      <c r="D153" s="37">
        <v>7.3814000000000005E-2</v>
      </c>
      <c r="E153" s="38"/>
      <c r="F153" s="39"/>
      <c r="G153" s="40"/>
      <c r="H153" s="38"/>
      <c r="I153" s="40"/>
      <c r="J153" s="41"/>
      <c r="K153" s="40"/>
      <c r="L153" s="38"/>
      <c r="N153" s="44"/>
      <c r="O153" s="45"/>
    </row>
    <row r="154" spans="1:15" x14ac:dyDescent="0.2">
      <c r="A154" s="35"/>
      <c r="B154" s="36"/>
      <c r="C154" s="15">
        <v>28.73</v>
      </c>
      <c r="D154" s="37">
        <v>7.2812000000000016E-2</v>
      </c>
      <c r="E154" s="38"/>
      <c r="F154" s="39"/>
      <c r="G154" s="40"/>
      <c r="H154" s="38"/>
      <c r="I154" s="40"/>
      <c r="J154" s="41"/>
      <c r="K154" s="40"/>
      <c r="L154" s="38"/>
      <c r="N154" s="44"/>
      <c r="O154" s="45"/>
    </row>
    <row r="155" spans="1:15" ht="15" customHeight="1" x14ac:dyDescent="0.2">
      <c r="A155" s="35"/>
      <c r="B155" s="36" t="s">
        <v>99</v>
      </c>
      <c r="C155" s="15">
        <v>27.7</v>
      </c>
      <c r="D155" s="37">
        <v>0.11823600000000001</v>
      </c>
      <c r="E155" s="38">
        <v>8.3500000000000005E-2</v>
      </c>
      <c r="F155" s="39">
        <v>28.23</v>
      </c>
      <c r="G155" s="40">
        <v>8.4502000000000008E-2</v>
      </c>
      <c r="H155" s="38"/>
      <c r="I155" s="40"/>
      <c r="J155" s="41">
        <v>0.47843494855622737</v>
      </c>
      <c r="K155" s="40">
        <v>2.9931692835521304E-2</v>
      </c>
      <c r="L155" s="38">
        <v>28.36</v>
      </c>
      <c r="N155" s="44"/>
      <c r="O155" s="45"/>
    </row>
    <row r="156" spans="1:15" x14ac:dyDescent="0.2">
      <c r="A156" s="35"/>
      <c r="B156" s="36"/>
      <c r="C156" s="15">
        <v>28.36</v>
      </c>
      <c r="D156" s="37">
        <v>7.4148000000000006E-2</v>
      </c>
      <c r="E156" s="38"/>
      <c r="F156" s="39"/>
      <c r="G156" s="40"/>
      <c r="H156" s="38"/>
      <c r="I156" s="40"/>
      <c r="J156" s="41"/>
      <c r="K156" s="40"/>
      <c r="L156" s="38"/>
      <c r="N156" s="44"/>
      <c r="O156" s="45"/>
    </row>
    <row r="157" spans="1:15" x14ac:dyDescent="0.2">
      <c r="A157" s="35"/>
      <c r="B157" s="36"/>
      <c r="C157" s="15">
        <v>28.63</v>
      </c>
      <c r="D157" s="37">
        <v>6.1122000000000003E-2</v>
      </c>
      <c r="E157" s="38"/>
      <c r="F157" s="39"/>
      <c r="G157" s="40"/>
      <c r="H157" s="38"/>
      <c r="I157" s="40"/>
      <c r="J157" s="41"/>
      <c r="K157" s="40"/>
      <c r="L157" s="38"/>
      <c r="N157" s="44"/>
      <c r="O157" s="45"/>
    </row>
    <row r="158" spans="1:15" x14ac:dyDescent="0.2">
      <c r="D158" s="37"/>
      <c r="G158" s="46"/>
      <c r="I158" s="46"/>
      <c r="J158" s="54"/>
      <c r="K158" s="46"/>
      <c r="N158" s="44"/>
      <c r="O158" s="45"/>
    </row>
    <row r="159" spans="1:15" x14ac:dyDescent="0.2">
      <c r="A159" s="35" t="s">
        <v>92</v>
      </c>
      <c r="B159" s="36" t="s">
        <v>99</v>
      </c>
      <c r="C159" s="9">
        <v>28.78</v>
      </c>
      <c r="D159" s="37">
        <v>5.6779999999999997E-2</v>
      </c>
      <c r="E159" s="38">
        <v>4.1750000000000002E-2</v>
      </c>
      <c r="F159" s="39">
        <v>28.973333333333333</v>
      </c>
      <c r="G159" s="40">
        <v>5.0434E-2</v>
      </c>
      <c r="H159" s="39">
        <v>29.391333333333336</v>
      </c>
      <c r="I159" s="40">
        <v>3.9812799999999995E-2</v>
      </c>
      <c r="J159" s="41">
        <v>0.33486315612998196</v>
      </c>
      <c r="K159" s="40">
        <v>1.0703644799786688E-2</v>
      </c>
      <c r="L159" s="38">
        <v>28.78</v>
      </c>
      <c r="N159" s="42">
        <f>I159/0.04175*100</f>
        <v>95.359999999999985</v>
      </c>
      <c r="O159" s="43">
        <f>(I159-0.04175)/0.04175*100</f>
        <v>-4.6400000000000166</v>
      </c>
    </row>
    <row r="160" spans="1:15" x14ac:dyDescent="0.2">
      <c r="A160" s="35"/>
      <c r="B160" s="36"/>
      <c r="C160" s="9">
        <v>28.78</v>
      </c>
      <c r="D160" s="37">
        <v>5.6445999999999996E-2</v>
      </c>
      <c r="E160" s="38"/>
      <c r="F160" s="39"/>
      <c r="G160" s="40"/>
      <c r="H160" s="38"/>
      <c r="I160" s="40"/>
      <c r="J160" s="41"/>
      <c r="K160" s="40"/>
      <c r="L160" s="38"/>
      <c r="N160" s="44"/>
      <c r="O160" s="45"/>
    </row>
    <row r="161" spans="1:15" x14ac:dyDescent="0.2">
      <c r="A161" s="35"/>
      <c r="B161" s="36"/>
      <c r="C161" s="9">
        <v>29.36</v>
      </c>
      <c r="D161" s="37">
        <v>3.8076000000000006E-2</v>
      </c>
      <c r="E161" s="38"/>
      <c r="F161" s="39"/>
      <c r="G161" s="40"/>
      <c r="H161" s="38"/>
      <c r="I161" s="40"/>
      <c r="J161" s="41"/>
      <c r="K161" s="40"/>
      <c r="L161" s="38"/>
      <c r="N161" s="44"/>
      <c r="O161" s="45"/>
    </row>
    <row r="162" spans="1:15" ht="15" customHeight="1" x14ac:dyDescent="0.2">
      <c r="A162" s="35"/>
      <c r="B162" s="36" t="s">
        <v>99</v>
      </c>
      <c r="C162" s="15">
        <v>29.93</v>
      </c>
      <c r="D162" s="37">
        <v>3.1128800000000002E-2</v>
      </c>
      <c r="E162" s="38">
        <v>4.1750000000000002E-2</v>
      </c>
      <c r="F162" s="39">
        <v>29.643333333333331</v>
      </c>
      <c r="G162" s="40">
        <v>3.8432266666666666E-2</v>
      </c>
      <c r="H162" s="38"/>
      <c r="I162" s="40"/>
      <c r="J162" s="41">
        <v>0.24906491790963503</v>
      </c>
      <c r="K162" s="40">
        <v>6.3601645429449171E-3</v>
      </c>
      <c r="L162" s="38">
        <v>29.52</v>
      </c>
      <c r="N162" s="44"/>
      <c r="O162" s="45"/>
    </row>
    <row r="163" spans="1:15" x14ac:dyDescent="0.2">
      <c r="A163" s="35"/>
      <c r="B163" s="36"/>
      <c r="C163" s="15">
        <v>29.48</v>
      </c>
      <c r="D163" s="37">
        <v>4.2752000000000005E-2</v>
      </c>
      <c r="E163" s="38"/>
      <c r="F163" s="39"/>
      <c r="G163" s="40"/>
      <c r="H163" s="38"/>
      <c r="I163" s="40"/>
      <c r="J163" s="41"/>
      <c r="K163" s="40"/>
      <c r="L163" s="38"/>
      <c r="N163" s="44"/>
      <c r="O163" s="45"/>
    </row>
    <row r="164" spans="1:15" x14ac:dyDescent="0.2">
      <c r="A164" s="35"/>
      <c r="B164" s="36"/>
      <c r="C164" s="15">
        <v>29.52</v>
      </c>
      <c r="D164" s="37">
        <v>4.1416000000000001E-2</v>
      </c>
      <c r="E164" s="38"/>
      <c r="F164" s="39"/>
      <c r="G164" s="40"/>
      <c r="H164" s="38"/>
      <c r="I164" s="40"/>
      <c r="J164" s="41"/>
      <c r="K164" s="40"/>
      <c r="L164" s="38"/>
      <c r="N164" s="44"/>
      <c r="O164" s="45"/>
    </row>
    <row r="165" spans="1:15" ht="15" customHeight="1" x14ac:dyDescent="0.2">
      <c r="A165" s="35"/>
      <c r="B165" s="36" t="s">
        <v>99</v>
      </c>
      <c r="C165" s="15">
        <v>29.02</v>
      </c>
      <c r="D165" s="37">
        <v>5.9118000000000004E-2</v>
      </c>
      <c r="E165" s="38">
        <v>4.1750000000000002E-2</v>
      </c>
      <c r="F165" s="39">
        <v>29.47</v>
      </c>
      <c r="G165" s="40">
        <v>4.4421999999999996E-2</v>
      </c>
      <c r="H165" s="38"/>
      <c r="I165" s="40"/>
      <c r="J165" s="41">
        <v>0.39686269665968882</v>
      </c>
      <c r="K165" s="40">
        <v>1.2883917416686602E-2</v>
      </c>
      <c r="L165" s="38">
        <v>29.62</v>
      </c>
      <c r="N165" s="44"/>
      <c r="O165" s="45"/>
    </row>
    <row r="166" spans="1:15" x14ac:dyDescent="0.2">
      <c r="A166" s="35"/>
      <c r="B166" s="36"/>
      <c r="C166" s="15">
        <v>29.77</v>
      </c>
      <c r="D166" s="37">
        <v>3.5070000000000004E-2</v>
      </c>
      <c r="E166" s="38"/>
      <c r="F166" s="39"/>
      <c r="G166" s="40"/>
      <c r="H166" s="38"/>
      <c r="I166" s="40"/>
      <c r="J166" s="41"/>
      <c r="K166" s="40"/>
      <c r="L166" s="38"/>
      <c r="N166" s="44"/>
      <c r="O166" s="45"/>
    </row>
    <row r="167" spans="1:15" x14ac:dyDescent="0.2">
      <c r="A167" s="35"/>
      <c r="B167" s="36"/>
      <c r="C167" s="15">
        <v>29.62</v>
      </c>
      <c r="D167" s="37">
        <v>3.9078000000000002E-2</v>
      </c>
      <c r="E167" s="38"/>
      <c r="F167" s="39"/>
      <c r="G167" s="40"/>
      <c r="H167" s="38"/>
      <c r="I167" s="40"/>
      <c r="J167" s="41"/>
      <c r="K167" s="40"/>
      <c r="L167" s="38"/>
      <c r="N167" s="44"/>
      <c r="O167" s="45"/>
    </row>
    <row r="168" spans="1:15" ht="15" customHeight="1" x14ac:dyDescent="0.2">
      <c r="A168" s="35"/>
      <c r="B168" s="36" t="s">
        <v>99</v>
      </c>
      <c r="C168" s="15">
        <v>29.54</v>
      </c>
      <c r="D168" s="37">
        <v>4.1416000000000001E-2</v>
      </c>
      <c r="E168" s="38">
        <v>4.1750000000000002E-2</v>
      </c>
      <c r="F168" s="39">
        <v>29.72</v>
      </c>
      <c r="G168" s="40">
        <v>3.8565866666666671E-2</v>
      </c>
      <c r="H168" s="38"/>
      <c r="I168" s="40"/>
      <c r="J168" s="41">
        <v>0.58129166517334541</v>
      </c>
      <c r="K168" s="40">
        <v>1.4177713160214997E-2</v>
      </c>
      <c r="L168" s="38">
        <v>29.54</v>
      </c>
      <c r="N168" s="44"/>
      <c r="O168" s="45"/>
    </row>
    <row r="169" spans="1:15" x14ac:dyDescent="0.2">
      <c r="A169" s="35"/>
      <c r="B169" s="36"/>
      <c r="C169" s="15">
        <v>30.37</v>
      </c>
      <c r="D169" s="37">
        <v>2.3179600000000002E-2</v>
      </c>
      <c r="E169" s="38"/>
      <c r="F169" s="39"/>
      <c r="G169" s="40"/>
      <c r="H169" s="38"/>
      <c r="I169" s="40"/>
      <c r="J169" s="41"/>
      <c r="K169" s="40"/>
      <c r="L169" s="38"/>
      <c r="N169" s="44"/>
      <c r="O169" s="45"/>
    </row>
    <row r="170" spans="1:15" x14ac:dyDescent="0.2">
      <c r="A170" s="35"/>
      <c r="B170" s="36"/>
      <c r="C170" s="15">
        <v>29.25</v>
      </c>
      <c r="D170" s="37">
        <v>5.1102000000000009E-2</v>
      </c>
      <c r="E170" s="38"/>
      <c r="F170" s="39"/>
      <c r="G170" s="40"/>
      <c r="H170" s="38"/>
      <c r="I170" s="40"/>
      <c r="J170" s="41"/>
      <c r="K170" s="40"/>
      <c r="L170" s="38"/>
      <c r="N170" s="44"/>
      <c r="O170" s="45"/>
    </row>
    <row r="171" spans="1:15" ht="15" customHeight="1" x14ac:dyDescent="0.2">
      <c r="A171" s="35"/>
      <c r="B171" s="36" t="s">
        <v>99</v>
      </c>
      <c r="C171" s="15">
        <v>28.48</v>
      </c>
      <c r="D171" s="37">
        <v>6.0788000000000002E-2</v>
      </c>
      <c r="E171" s="38">
        <v>4.1750000000000002E-2</v>
      </c>
      <c r="F171" s="39">
        <v>29.183333333333334</v>
      </c>
      <c r="G171" s="40">
        <v>3.8755133333333337E-2</v>
      </c>
      <c r="H171" s="38"/>
      <c r="I171" s="40"/>
      <c r="J171" s="41">
        <v>0.66425396749536503</v>
      </c>
      <c r="K171" s="40">
        <v>1.9874889770092639E-2</v>
      </c>
      <c r="L171" s="38">
        <v>29.27</v>
      </c>
      <c r="N171" s="44"/>
      <c r="O171" s="45"/>
    </row>
    <row r="172" spans="1:15" x14ac:dyDescent="0.2">
      <c r="A172" s="35"/>
      <c r="B172" s="36"/>
      <c r="C172" s="15">
        <v>29.8</v>
      </c>
      <c r="D172" s="37">
        <v>2.2177600000000002E-2</v>
      </c>
      <c r="E172" s="38"/>
      <c r="F172" s="39"/>
      <c r="G172" s="40"/>
      <c r="H172" s="38"/>
      <c r="I172" s="40"/>
      <c r="J172" s="41"/>
      <c r="K172" s="40"/>
      <c r="L172" s="38"/>
      <c r="N172" s="44"/>
      <c r="O172" s="45"/>
    </row>
    <row r="173" spans="1:15" x14ac:dyDescent="0.2">
      <c r="A173" s="35"/>
      <c r="B173" s="36"/>
      <c r="C173" s="15">
        <v>29.27</v>
      </c>
      <c r="D173" s="37">
        <v>3.3299800000000004E-2</v>
      </c>
      <c r="E173" s="38"/>
      <c r="F173" s="39"/>
      <c r="G173" s="40"/>
      <c r="H173" s="38"/>
      <c r="I173" s="40"/>
      <c r="J173" s="41"/>
      <c r="K173" s="40"/>
      <c r="L173" s="38"/>
      <c r="N173" s="44"/>
      <c r="O173" s="45"/>
    </row>
    <row r="174" spans="1:15" ht="15" customHeight="1" x14ac:dyDescent="0.2">
      <c r="A174" s="35"/>
      <c r="B174" s="36" t="s">
        <v>99</v>
      </c>
      <c r="C174" s="15">
        <v>29.58</v>
      </c>
      <c r="D174" s="37">
        <v>2.6152200000000004E-2</v>
      </c>
      <c r="E174" s="38">
        <v>4.1750000000000002E-2</v>
      </c>
      <c r="F174" s="39">
        <v>29.483333333333331</v>
      </c>
      <c r="G174" s="40">
        <v>2.9135933333333336E-2</v>
      </c>
      <c r="H174" s="38"/>
      <c r="I174" s="40"/>
      <c r="J174" s="41">
        <v>0.36473734842120792</v>
      </c>
      <c r="K174" s="40">
        <v>8.836451691337047E-3</v>
      </c>
      <c r="L174" s="38">
        <v>29.58</v>
      </c>
      <c r="N174" s="44"/>
      <c r="O174" s="45"/>
    </row>
    <row r="175" spans="1:15" x14ac:dyDescent="0.2">
      <c r="A175" s="35"/>
      <c r="B175" s="36"/>
      <c r="C175" s="15">
        <v>29.08</v>
      </c>
      <c r="D175" s="37">
        <v>3.9078000000000002E-2</v>
      </c>
      <c r="E175" s="38"/>
      <c r="F175" s="39"/>
      <c r="G175" s="40"/>
      <c r="H175" s="38"/>
      <c r="I175" s="40"/>
      <c r="J175" s="41"/>
      <c r="K175" s="40"/>
      <c r="L175" s="38"/>
      <c r="N175" s="44"/>
      <c r="O175" s="45"/>
    </row>
    <row r="176" spans="1:15" x14ac:dyDescent="0.2">
      <c r="A176" s="35"/>
      <c r="B176" s="36"/>
      <c r="C176" s="15">
        <v>29.79</v>
      </c>
      <c r="D176" s="37">
        <v>2.2177600000000002E-2</v>
      </c>
      <c r="E176" s="38"/>
      <c r="F176" s="39"/>
      <c r="G176" s="40"/>
      <c r="H176" s="38"/>
      <c r="I176" s="40"/>
      <c r="J176" s="41"/>
      <c r="K176" s="40"/>
      <c r="L176" s="38"/>
      <c r="N176" s="44"/>
      <c r="O176" s="45"/>
    </row>
    <row r="177" spans="1:15" ht="15" customHeight="1" x14ac:dyDescent="0.2">
      <c r="A177" s="35"/>
      <c r="B177" s="36" t="s">
        <v>99</v>
      </c>
      <c r="C177" s="15">
        <v>28.94</v>
      </c>
      <c r="D177" s="37">
        <v>4.1082E-2</v>
      </c>
      <c r="E177" s="38">
        <v>4.1750000000000002E-2</v>
      </c>
      <c r="F177" s="39">
        <v>29.09</v>
      </c>
      <c r="G177" s="40">
        <v>3.6784533333333334E-2</v>
      </c>
      <c r="H177" s="38"/>
      <c r="I177" s="40"/>
      <c r="J177" s="41">
        <v>0.20999999999999858</v>
      </c>
      <c r="K177" s="40">
        <v>5.7951967743410885E-3</v>
      </c>
      <c r="L177" s="38">
        <v>29</v>
      </c>
      <c r="N177" s="44"/>
      <c r="O177" s="45"/>
    </row>
    <row r="178" spans="1:15" x14ac:dyDescent="0.2">
      <c r="A178" s="35"/>
      <c r="B178" s="36"/>
      <c r="C178" s="15">
        <v>29.33</v>
      </c>
      <c r="D178" s="37">
        <v>3.0193599999999998E-2</v>
      </c>
      <c r="E178" s="38"/>
      <c r="F178" s="39"/>
      <c r="G178" s="40"/>
      <c r="H178" s="38"/>
      <c r="I178" s="40"/>
      <c r="J178" s="41"/>
      <c r="K178" s="40"/>
      <c r="L178" s="38"/>
      <c r="N178" s="44"/>
      <c r="O178" s="45"/>
    </row>
    <row r="179" spans="1:15" x14ac:dyDescent="0.2">
      <c r="A179" s="35"/>
      <c r="B179" s="36"/>
      <c r="C179" s="15">
        <v>29</v>
      </c>
      <c r="D179" s="37">
        <v>3.9078000000000002E-2</v>
      </c>
      <c r="E179" s="38"/>
      <c r="F179" s="39"/>
      <c r="G179" s="40"/>
      <c r="H179" s="38"/>
      <c r="I179" s="40"/>
      <c r="J179" s="41"/>
      <c r="K179" s="40"/>
      <c r="L179" s="38"/>
      <c r="N179" s="44"/>
      <c r="O179" s="45"/>
    </row>
    <row r="180" spans="1:15" ht="15" customHeight="1" x14ac:dyDescent="0.2">
      <c r="A180" s="35"/>
      <c r="B180" s="36" t="s">
        <v>99</v>
      </c>
      <c r="C180" s="15">
        <v>29.34</v>
      </c>
      <c r="D180" s="37">
        <v>4.1749999999999995E-2</v>
      </c>
      <c r="E180" s="38">
        <v>4.1750000000000002E-2</v>
      </c>
      <c r="F180" s="39">
        <v>29.713333333333335</v>
      </c>
      <c r="G180" s="40">
        <v>3.2976933333333333E-2</v>
      </c>
      <c r="H180" s="38"/>
      <c r="I180" s="40"/>
      <c r="J180" s="41">
        <v>0.34486712417006832</v>
      </c>
      <c r="K180" s="40">
        <v>7.9299037505718428E-3</v>
      </c>
      <c r="L180" s="38">
        <v>29.78</v>
      </c>
      <c r="N180" s="44"/>
      <c r="O180" s="45"/>
    </row>
    <row r="181" spans="1:15" x14ac:dyDescent="0.2">
      <c r="A181" s="35"/>
      <c r="B181" s="36"/>
      <c r="C181" s="15">
        <v>30.02</v>
      </c>
      <c r="D181" s="37">
        <v>2.6319200000000001E-2</v>
      </c>
      <c r="E181" s="38"/>
      <c r="F181" s="39"/>
      <c r="G181" s="40"/>
      <c r="H181" s="38"/>
      <c r="I181" s="40"/>
      <c r="J181" s="41"/>
      <c r="K181" s="40"/>
      <c r="L181" s="38"/>
      <c r="N181" s="44"/>
      <c r="O181" s="45"/>
    </row>
    <row r="182" spans="1:15" x14ac:dyDescent="0.2">
      <c r="A182" s="35"/>
      <c r="B182" s="36"/>
      <c r="C182" s="15">
        <v>29.78</v>
      </c>
      <c r="D182" s="37">
        <v>3.0861600000000003E-2</v>
      </c>
      <c r="E182" s="38"/>
      <c r="F182" s="39"/>
      <c r="G182" s="40"/>
      <c r="H182" s="38"/>
      <c r="I182" s="40"/>
      <c r="J182" s="41"/>
      <c r="K182" s="40"/>
      <c r="L182" s="38"/>
      <c r="N182" s="44"/>
      <c r="O182" s="45"/>
    </row>
    <row r="183" spans="1:15" ht="15" customHeight="1" x14ac:dyDescent="0.2">
      <c r="A183" s="35"/>
      <c r="B183" s="36" t="s">
        <v>99</v>
      </c>
      <c r="C183" s="15">
        <v>29.63</v>
      </c>
      <c r="D183" s="37">
        <v>4.1082E-2</v>
      </c>
      <c r="E183" s="38">
        <v>4.1750000000000002E-2</v>
      </c>
      <c r="F183" s="39">
        <v>29.663333333333338</v>
      </c>
      <c r="G183" s="40">
        <v>4.0302666666666667E-2</v>
      </c>
      <c r="H183" s="38"/>
      <c r="I183" s="40"/>
      <c r="J183" s="41">
        <v>4.1633319989323757E-2</v>
      </c>
      <c r="K183" s="40">
        <v>1.0736597847238814E-3</v>
      </c>
      <c r="L183" s="38">
        <v>29.65</v>
      </c>
      <c r="N183" s="44"/>
      <c r="O183" s="45"/>
    </row>
    <row r="184" spans="1:15" x14ac:dyDescent="0.2">
      <c r="A184" s="35"/>
      <c r="B184" s="36"/>
      <c r="C184" s="15">
        <v>29.65</v>
      </c>
      <c r="D184" s="37">
        <v>4.0747999999999999E-2</v>
      </c>
      <c r="E184" s="38"/>
      <c r="F184" s="39"/>
      <c r="G184" s="40"/>
      <c r="H184" s="38"/>
      <c r="I184" s="40"/>
      <c r="J184" s="41"/>
      <c r="K184" s="40"/>
      <c r="L184" s="38"/>
      <c r="N184" s="44"/>
      <c r="O184" s="45"/>
    </row>
    <row r="185" spans="1:15" x14ac:dyDescent="0.2">
      <c r="A185" s="35"/>
      <c r="B185" s="36"/>
      <c r="C185" s="15">
        <v>29.71</v>
      </c>
      <c r="D185" s="37">
        <v>3.9078000000000002E-2</v>
      </c>
      <c r="E185" s="38"/>
      <c r="F185" s="39"/>
      <c r="G185" s="40"/>
      <c r="H185" s="38"/>
      <c r="I185" s="40"/>
      <c r="J185" s="41"/>
      <c r="K185" s="40"/>
      <c r="L185" s="38"/>
      <c r="N185" s="44"/>
      <c r="O185" s="45"/>
    </row>
    <row r="186" spans="1:15" ht="15" customHeight="1" x14ac:dyDescent="0.2">
      <c r="A186" s="35"/>
      <c r="B186" s="36" t="s">
        <v>99</v>
      </c>
      <c r="C186" s="15">
        <v>28.89</v>
      </c>
      <c r="D186" s="37">
        <v>5.1102000000000009E-2</v>
      </c>
      <c r="E186" s="38">
        <v>4.1750000000000002E-2</v>
      </c>
      <c r="F186" s="39">
        <v>28.973333333333333</v>
      </c>
      <c r="G186" s="40">
        <v>4.8318666666666676E-2</v>
      </c>
      <c r="H186" s="38"/>
      <c r="I186" s="40"/>
      <c r="J186" s="41">
        <v>0.18009256878986721</v>
      </c>
      <c r="K186" s="40">
        <v>6.0150917975815938E-3</v>
      </c>
      <c r="L186" s="38">
        <v>28.89</v>
      </c>
      <c r="N186" s="44"/>
      <c r="O186" s="45"/>
    </row>
    <row r="187" spans="1:15" x14ac:dyDescent="0.2">
      <c r="A187" s="35"/>
      <c r="B187" s="36"/>
      <c r="C187" s="15">
        <v>28.85</v>
      </c>
      <c r="D187" s="37">
        <v>5.2438000000000005E-2</v>
      </c>
      <c r="E187" s="38"/>
      <c r="F187" s="39"/>
      <c r="G187" s="40"/>
      <c r="H187" s="38"/>
      <c r="I187" s="40"/>
      <c r="J187" s="41"/>
      <c r="K187" s="40"/>
      <c r="L187" s="38"/>
      <c r="N187" s="44"/>
      <c r="O187" s="45"/>
    </row>
    <row r="188" spans="1:15" x14ac:dyDescent="0.2">
      <c r="A188" s="35"/>
      <c r="B188" s="36"/>
      <c r="C188" s="15">
        <v>29.18</v>
      </c>
      <c r="D188" s="37">
        <v>4.1416000000000001E-2</v>
      </c>
      <c r="E188" s="38"/>
      <c r="F188" s="39"/>
      <c r="G188" s="40"/>
      <c r="H188" s="38"/>
      <c r="I188" s="40"/>
      <c r="J188" s="41"/>
      <c r="K188" s="40"/>
      <c r="L188" s="38"/>
      <c r="N188" s="44"/>
      <c r="O188" s="45"/>
    </row>
    <row r="189" spans="1:15" x14ac:dyDescent="0.2">
      <c r="D189" s="37"/>
      <c r="G189" s="46"/>
      <c r="I189" s="46"/>
      <c r="J189" s="54"/>
      <c r="K189" s="46"/>
      <c r="N189" s="44"/>
      <c r="O189" s="45"/>
    </row>
    <row r="190" spans="1:15" x14ac:dyDescent="0.2">
      <c r="A190" s="35" t="s">
        <v>93</v>
      </c>
      <c r="B190" s="36" t="s">
        <v>99</v>
      </c>
      <c r="C190" s="9">
        <v>30.04</v>
      </c>
      <c r="D190" s="37">
        <v>2.3800000000000002E-2</v>
      </c>
      <c r="E190" s="38">
        <v>0.02</v>
      </c>
      <c r="F190" s="39">
        <v>30.703333333333333</v>
      </c>
      <c r="G190" s="40">
        <v>1.6155555555555558E-2</v>
      </c>
      <c r="H190" s="39">
        <v>30.69616666666667</v>
      </c>
      <c r="I190" s="40">
        <v>1.7084999999999999E-2</v>
      </c>
      <c r="J190" s="41">
        <v>0.67530240139757702</v>
      </c>
      <c r="K190" s="40">
        <v>7.2546026258685763E-3</v>
      </c>
      <c r="L190" s="38">
        <v>30.68</v>
      </c>
      <c r="N190" s="42">
        <f>I190/0.02*100</f>
        <v>85.424999999999997</v>
      </c>
      <c r="O190" s="43">
        <f>(I190-0.02)/0.02*100</f>
        <v>-14.575000000000005</v>
      </c>
    </row>
    <row r="191" spans="1:15" x14ac:dyDescent="0.2">
      <c r="A191" s="35"/>
      <c r="B191" s="36"/>
      <c r="C191" s="9">
        <v>31.39</v>
      </c>
      <c r="D191" s="37">
        <v>9.3666666666666672E-3</v>
      </c>
      <c r="E191" s="38"/>
      <c r="F191" s="39"/>
      <c r="G191" s="40"/>
      <c r="H191" s="38"/>
      <c r="I191" s="40"/>
      <c r="J191" s="41"/>
      <c r="K191" s="40"/>
      <c r="L191" s="38"/>
      <c r="N191" s="44"/>
      <c r="O191" s="45"/>
    </row>
    <row r="192" spans="1:15" x14ac:dyDescent="0.2">
      <c r="A192" s="35"/>
      <c r="B192" s="36"/>
      <c r="C192" s="9">
        <v>30.68</v>
      </c>
      <c r="D192" s="37">
        <v>1.5299999999999999E-2</v>
      </c>
      <c r="E192" s="38"/>
      <c r="F192" s="39"/>
      <c r="G192" s="40"/>
      <c r="H192" s="38"/>
      <c r="I192" s="40"/>
      <c r="J192" s="41"/>
      <c r="K192" s="40"/>
      <c r="L192" s="38"/>
      <c r="N192" s="44"/>
      <c r="O192" s="45"/>
    </row>
    <row r="193" spans="1:15" ht="15" customHeight="1" x14ac:dyDescent="0.2">
      <c r="A193" s="35"/>
      <c r="B193" s="36" t="s">
        <v>99</v>
      </c>
      <c r="C193" s="15">
        <v>30.96</v>
      </c>
      <c r="D193" s="37">
        <v>1.5033333333333334E-2</v>
      </c>
      <c r="E193" s="38">
        <v>0.02</v>
      </c>
      <c r="F193" s="39">
        <v>31.03</v>
      </c>
      <c r="G193" s="40">
        <v>1.578888888888889E-2</v>
      </c>
      <c r="H193" s="38"/>
      <c r="I193" s="40"/>
      <c r="J193" s="41">
        <v>0.78733728477698817</v>
      </c>
      <c r="K193" s="40">
        <v>8.2592933066894976E-3</v>
      </c>
      <c r="L193" s="38">
        <v>30.96</v>
      </c>
      <c r="N193" s="44"/>
      <c r="O193" s="45"/>
    </row>
    <row r="194" spans="1:15" x14ac:dyDescent="0.2">
      <c r="A194" s="35"/>
      <c r="B194" s="36"/>
      <c r="C194" s="15">
        <v>30.28</v>
      </c>
      <c r="D194" s="37">
        <v>2.4400000000000002E-2</v>
      </c>
      <c r="E194" s="38"/>
      <c r="F194" s="39"/>
      <c r="G194" s="40"/>
      <c r="H194" s="38"/>
      <c r="I194" s="40"/>
      <c r="J194" s="41"/>
      <c r="K194" s="40"/>
      <c r="L194" s="38"/>
      <c r="N194" s="44"/>
      <c r="O194" s="45"/>
    </row>
    <row r="195" spans="1:15" x14ac:dyDescent="0.2">
      <c r="A195" s="35"/>
      <c r="B195" s="36"/>
      <c r="C195" s="15">
        <v>31.85</v>
      </c>
      <c r="D195" s="37">
        <v>7.9333333333333322E-3</v>
      </c>
      <c r="E195" s="38"/>
      <c r="F195" s="39"/>
      <c r="G195" s="40"/>
      <c r="H195" s="38"/>
      <c r="I195" s="40"/>
      <c r="J195" s="41"/>
      <c r="K195" s="40"/>
      <c r="L195" s="38"/>
      <c r="N195" s="44"/>
      <c r="O195" s="45"/>
    </row>
    <row r="196" spans="1:15" ht="15" customHeight="1" x14ac:dyDescent="0.2">
      <c r="A196" s="35"/>
      <c r="B196" s="36" t="s">
        <v>99</v>
      </c>
      <c r="C196" s="15">
        <v>30.15</v>
      </c>
      <c r="D196" s="37">
        <v>2.7033333333333329E-2</v>
      </c>
      <c r="E196" s="38">
        <v>0.02</v>
      </c>
      <c r="F196" s="39">
        <v>30.76</v>
      </c>
      <c r="G196" s="40">
        <v>1.9644444444444444E-2</v>
      </c>
      <c r="H196" s="38"/>
      <c r="I196" s="40"/>
      <c r="J196" s="41">
        <v>1.0135580891098452</v>
      </c>
      <c r="K196" s="40">
        <v>1.1942377082070823E-2</v>
      </c>
      <c r="L196" s="38">
        <v>30.2</v>
      </c>
      <c r="N196" s="44"/>
      <c r="O196" s="45"/>
    </row>
    <row r="197" spans="1:15" x14ac:dyDescent="0.2">
      <c r="A197" s="35"/>
      <c r="B197" s="36"/>
      <c r="C197" s="15">
        <v>30.2</v>
      </c>
      <c r="D197" s="37">
        <v>2.6033333333333335E-2</v>
      </c>
      <c r="E197" s="38"/>
      <c r="F197" s="39"/>
      <c r="G197" s="40"/>
      <c r="H197" s="38"/>
      <c r="I197" s="40"/>
      <c r="J197" s="41"/>
      <c r="K197" s="40"/>
      <c r="L197" s="38"/>
      <c r="N197" s="44"/>
      <c r="O197" s="45"/>
    </row>
    <row r="198" spans="1:15" x14ac:dyDescent="0.2">
      <c r="A198" s="35"/>
      <c r="B198" s="36"/>
      <c r="C198" s="15">
        <v>31.93</v>
      </c>
      <c r="D198" s="37">
        <v>5.8666666666666667E-3</v>
      </c>
      <c r="E198" s="38"/>
      <c r="F198" s="39"/>
      <c r="G198" s="40"/>
      <c r="H198" s="38"/>
      <c r="I198" s="40"/>
      <c r="J198" s="41"/>
      <c r="K198" s="40"/>
      <c r="L198" s="38"/>
      <c r="N198" s="44"/>
      <c r="O198" s="45"/>
    </row>
    <row r="199" spans="1:15" ht="15" customHeight="1" x14ac:dyDescent="0.2">
      <c r="A199" s="35"/>
      <c r="B199" s="36" t="s">
        <v>99</v>
      </c>
      <c r="C199" s="15">
        <v>30.49</v>
      </c>
      <c r="D199" s="37">
        <v>2.12E-2</v>
      </c>
      <c r="E199" s="38">
        <v>0.02</v>
      </c>
      <c r="F199" s="39">
        <v>31.573333333333334</v>
      </c>
      <c r="G199" s="40">
        <v>1.1099999999999999E-2</v>
      </c>
      <c r="H199" s="38"/>
      <c r="I199" s="40"/>
      <c r="J199" s="41">
        <v>0.96032980445955918</v>
      </c>
      <c r="K199" s="40">
        <v>8.8555694967128538E-3</v>
      </c>
      <c r="L199" s="38">
        <v>31.91</v>
      </c>
      <c r="N199" s="44"/>
      <c r="O199" s="45"/>
    </row>
    <row r="200" spans="1:15" x14ac:dyDescent="0.2">
      <c r="A200" s="35"/>
      <c r="B200" s="36"/>
      <c r="C200" s="15">
        <v>32.32</v>
      </c>
      <c r="D200" s="37">
        <v>4.6666666666666662E-3</v>
      </c>
      <c r="E200" s="38"/>
      <c r="F200" s="39"/>
      <c r="G200" s="40"/>
      <c r="H200" s="38"/>
      <c r="I200" s="40"/>
      <c r="J200" s="41"/>
      <c r="K200" s="40"/>
      <c r="L200" s="38"/>
      <c r="N200" s="44"/>
      <c r="O200" s="45"/>
    </row>
    <row r="201" spans="1:15" x14ac:dyDescent="0.2">
      <c r="A201" s="35"/>
      <c r="B201" s="36"/>
      <c r="C201" s="15">
        <v>31.91</v>
      </c>
      <c r="D201" s="37">
        <v>7.4333333333333335E-3</v>
      </c>
      <c r="E201" s="38"/>
      <c r="F201" s="39"/>
      <c r="G201" s="40"/>
      <c r="H201" s="38"/>
      <c r="I201" s="40"/>
      <c r="J201" s="41"/>
      <c r="K201" s="40"/>
      <c r="L201" s="38"/>
      <c r="N201" s="44"/>
      <c r="O201" s="45"/>
    </row>
    <row r="202" spans="1:15" ht="15" customHeight="1" x14ac:dyDescent="0.2">
      <c r="A202" s="35"/>
      <c r="B202" s="36" t="s">
        <v>99</v>
      </c>
      <c r="C202" s="15">
        <v>30.04</v>
      </c>
      <c r="D202" s="37">
        <v>1.8466666666666669E-2</v>
      </c>
      <c r="E202" s="38">
        <v>0.02</v>
      </c>
      <c r="F202" s="39">
        <v>30.096666666666664</v>
      </c>
      <c r="G202" s="40">
        <v>1.7833333333333336E-2</v>
      </c>
      <c r="H202" s="38"/>
      <c r="I202" s="40"/>
      <c r="J202" s="41">
        <v>0.21079215671683016</v>
      </c>
      <c r="K202" s="40">
        <v>2.8368605495825453E-3</v>
      </c>
      <c r="L202" s="38">
        <v>30.04</v>
      </c>
      <c r="N202" s="44"/>
      <c r="O202" s="45"/>
    </row>
    <row r="203" spans="1:15" x14ac:dyDescent="0.2">
      <c r="A203" s="35"/>
      <c r="B203" s="36"/>
      <c r="C203" s="15">
        <v>30.33</v>
      </c>
      <c r="D203" s="37">
        <v>1.4733333333333334E-2</v>
      </c>
      <c r="E203" s="38"/>
      <c r="F203" s="39"/>
      <c r="G203" s="40"/>
      <c r="H203" s="38"/>
      <c r="I203" s="40"/>
      <c r="J203" s="41"/>
      <c r="K203" s="40"/>
      <c r="L203" s="38"/>
      <c r="N203" s="44"/>
      <c r="O203" s="45"/>
    </row>
    <row r="204" spans="1:15" x14ac:dyDescent="0.2">
      <c r="A204" s="35"/>
      <c r="B204" s="36"/>
      <c r="C204" s="15">
        <v>29.92</v>
      </c>
      <c r="D204" s="37">
        <v>2.0300000000000002E-2</v>
      </c>
      <c r="E204" s="38"/>
      <c r="F204" s="39"/>
      <c r="G204" s="40"/>
      <c r="H204" s="38"/>
      <c r="I204" s="40"/>
      <c r="J204" s="41"/>
      <c r="K204" s="40"/>
      <c r="L204" s="38"/>
      <c r="N204" s="44"/>
      <c r="O204" s="45"/>
    </row>
    <row r="205" spans="1:15" ht="15" customHeight="1" x14ac:dyDescent="0.2">
      <c r="A205" s="35"/>
      <c r="B205" s="36" t="s">
        <v>99</v>
      </c>
      <c r="C205" s="15">
        <v>29.61</v>
      </c>
      <c r="D205" s="37">
        <v>2.5466666666666665E-2</v>
      </c>
      <c r="E205" s="38">
        <v>0.02</v>
      </c>
      <c r="F205" s="39">
        <v>29.996666666666666</v>
      </c>
      <c r="G205" s="40">
        <v>1.9233333333333335E-2</v>
      </c>
      <c r="H205" s="38"/>
      <c r="I205" s="40"/>
      <c r="J205" s="41">
        <v>0.37554404979087785</v>
      </c>
      <c r="K205" s="40">
        <v>5.8356185999810265E-3</v>
      </c>
      <c r="L205" s="38">
        <v>30.02</v>
      </c>
      <c r="N205" s="44"/>
      <c r="O205" s="45"/>
    </row>
    <row r="206" spans="1:15" x14ac:dyDescent="0.2">
      <c r="A206" s="35"/>
      <c r="B206" s="36"/>
      <c r="C206" s="15">
        <v>30.36</v>
      </c>
      <c r="D206" s="37">
        <v>1.3900000000000001E-2</v>
      </c>
      <c r="E206" s="38"/>
      <c r="F206" s="39"/>
      <c r="G206" s="40"/>
      <c r="H206" s="38"/>
      <c r="I206" s="40"/>
      <c r="J206" s="41"/>
      <c r="K206" s="40"/>
      <c r="L206" s="38"/>
      <c r="N206" s="44"/>
      <c r="O206" s="45"/>
    </row>
    <row r="207" spans="1:15" x14ac:dyDescent="0.2">
      <c r="A207" s="35"/>
      <c r="B207" s="36"/>
      <c r="C207" s="15">
        <v>30.02</v>
      </c>
      <c r="D207" s="37">
        <v>1.8333333333333333E-2</v>
      </c>
      <c r="E207" s="38"/>
      <c r="F207" s="39"/>
      <c r="G207" s="40"/>
      <c r="H207" s="38"/>
      <c r="I207" s="40"/>
      <c r="J207" s="41"/>
      <c r="K207" s="40"/>
      <c r="L207" s="38"/>
      <c r="N207" s="44"/>
      <c r="O207" s="45"/>
    </row>
    <row r="208" spans="1:15" ht="15" customHeight="1" x14ac:dyDescent="0.2">
      <c r="A208" s="35"/>
      <c r="B208" s="36" t="s">
        <v>99</v>
      </c>
      <c r="C208" s="55"/>
      <c r="D208" s="56"/>
      <c r="E208" s="38">
        <v>0.02</v>
      </c>
      <c r="F208" s="39">
        <v>29.934999999999999</v>
      </c>
      <c r="G208" s="40">
        <v>1.9316666666666666E-2</v>
      </c>
      <c r="H208" s="38"/>
      <c r="I208" s="40"/>
      <c r="J208" s="41">
        <v>0.43133513652379357</v>
      </c>
      <c r="K208" s="40">
        <v>6.5289526129557896E-3</v>
      </c>
      <c r="L208" s="38">
        <v>29.934999999999999</v>
      </c>
      <c r="N208" s="44"/>
      <c r="O208" s="45"/>
    </row>
    <row r="209" spans="1:15" x14ac:dyDescent="0.2">
      <c r="A209" s="35"/>
      <c r="B209" s="36"/>
      <c r="C209" s="15">
        <v>29.63</v>
      </c>
      <c r="D209" s="37">
        <v>2.3933333333333334E-2</v>
      </c>
      <c r="E209" s="38"/>
      <c r="F209" s="39"/>
      <c r="G209" s="40"/>
      <c r="H209" s="38"/>
      <c r="I209" s="40"/>
      <c r="J209" s="41"/>
      <c r="K209" s="40"/>
      <c r="L209" s="38"/>
      <c r="N209" s="44"/>
      <c r="O209" s="45"/>
    </row>
    <row r="210" spans="1:15" x14ac:dyDescent="0.2">
      <c r="A210" s="35"/>
      <c r="B210" s="36"/>
      <c r="C210" s="15">
        <v>30.24</v>
      </c>
      <c r="D210" s="37">
        <v>1.47E-2</v>
      </c>
      <c r="E210" s="38"/>
      <c r="F210" s="39"/>
      <c r="G210" s="40"/>
      <c r="H210" s="38"/>
      <c r="I210" s="40"/>
      <c r="J210" s="41"/>
      <c r="K210" s="40"/>
      <c r="L210" s="38"/>
      <c r="N210" s="44"/>
      <c r="O210" s="45"/>
    </row>
    <row r="211" spans="1:15" ht="15" customHeight="1" x14ac:dyDescent="0.2">
      <c r="A211" s="35"/>
      <c r="B211" s="36" t="s">
        <v>99</v>
      </c>
      <c r="C211" s="15">
        <v>31.54</v>
      </c>
      <c r="D211" s="37">
        <v>9.2666666666666661E-3</v>
      </c>
      <c r="E211" s="38">
        <v>0.02</v>
      </c>
      <c r="F211" s="39">
        <v>30.556666666666668</v>
      </c>
      <c r="G211" s="40">
        <v>2.0066666666666667E-2</v>
      </c>
      <c r="H211" s="38"/>
      <c r="I211" s="40"/>
      <c r="J211" s="41">
        <v>0.85687416423494367</v>
      </c>
      <c r="K211" s="40">
        <v>9.5004093479059103E-3</v>
      </c>
      <c r="L211" s="38">
        <v>30.16</v>
      </c>
      <c r="N211" s="44"/>
      <c r="O211" s="45"/>
    </row>
    <row r="212" spans="1:15" x14ac:dyDescent="0.2">
      <c r="A212" s="35"/>
      <c r="B212" s="36"/>
      <c r="C212" s="15">
        <v>30.16</v>
      </c>
      <c r="D212" s="37">
        <v>2.3800000000000002E-2</v>
      </c>
      <c r="E212" s="38"/>
      <c r="F212" s="39"/>
      <c r="G212" s="40"/>
      <c r="H212" s="38"/>
      <c r="I212" s="40"/>
      <c r="J212" s="41"/>
      <c r="K212" s="40"/>
      <c r="L212" s="38"/>
      <c r="N212" s="44"/>
      <c r="O212" s="45"/>
    </row>
    <row r="213" spans="1:15" x14ac:dyDescent="0.2">
      <c r="A213" s="35"/>
      <c r="B213" s="36"/>
      <c r="C213" s="15">
        <v>29.97</v>
      </c>
      <c r="D213" s="37">
        <v>2.7133333333333339E-2</v>
      </c>
      <c r="E213" s="38"/>
      <c r="F213" s="39"/>
      <c r="G213" s="40"/>
      <c r="H213" s="38"/>
      <c r="I213" s="40"/>
      <c r="J213" s="41"/>
      <c r="K213" s="40"/>
      <c r="L213" s="38"/>
      <c r="N213" s="44"/>
      <c r="O213" s="45"/>
    </row>
    <row r="214" spans="1:15" ht="15" customHeight="1" x14ac:dyDescent="0.2">
      <c r="A214" s="35"/>
      <c r="B214" s="36" t="s">
        <v>99</v>
      </c>
      <c r="C214" s="15">
        <v>30.71</v>
      </c>
      <c r="D214" s="37">
        <v>2.2333333333333334E-2</v>
      </c>
      <c r="E214" s="38">
        <v>0.02</v>
      </c>
      <c r="F214" s="39">
        <v>31.873333333333335</v>
      </c>
      <c r="G214" s="40">
        <v>1.3944444444444445E-2</v>
      </c>
      <c r="H214" s="38"/>
      <c r="I214" s="40"/>
      <c r="J214" s="41">
        <v>1.0585997040115467</v>
      </c>
      <c r="K214" s="40">
        <v>7.3893567103363311E-3</v>
      </c>
      <c r="L214" s="38">
        <v>32.130000000000003</v>
      </c>
      <c r="N214" s="44"/>
      <c r="O214" s="45"/>
    </row>
    <row r="215" spans="1:15" x14ac:dyDescent="0.2">
      <c r="A215" s="35"/>
      <c r="B215" s="36"/>
      <c r="C215" s="15">
        <v>32.78</v>
      </c>
      <c r="D215" s="37">
        <v>8.3999999999999995E-3</v>
      </c>
      <c r="E215" s="38"/>
      <c r="F215" s="39"/>
      <c r="G215" s="40"/>
      <c r="H215" s="38"/>
      <c r="I215" s="40"/>
      <c r="J215" s="41"/>
      <c r="K215" s="40"/>
      <c r="L215" s="38"/>
      <c r="N215" s="44"/>
      <c r="O215" s="45"/>
    </row>
    <row r="216" spans="1:15" x14ac:dyDescent="0.2">
      <c r="A216" s="35"/>
      <c r="B216" s="36"/>
      <c r="C216" s="15">
        <v>32.130000000000003</v>
      </c>
      <c r="D216" s="37">
        <v>1.11E-2</v>
      </c>
      <c r="E216" s="38"/>
      <c r="F216" s="39"/>
      <c r="G216" s="40"/>
      <c r="H216" s="38"/>
      <c r="I216" s="40"/>
      <c r="J216" s="41"/>
      <c r="K216" s="40"/>
      <c r="L216" s="38"/>
      <c r="N216" s="44"/>
      <c r="O216" s="45"/>
    </row>
    <row r="217" spans="1:15" ht="15" customHeight="1" x14ac:dyDescent="0.2">
      <c r="A217" s="35"/>
      <c r="B217" s="36" t="s">
        <v>99</v>
      </c>
      <c r="C217" s="15">
        <v>30.86</v>
      </c>
      <c r="D217" s="37">
        <v>1.3200000000000002E-2</v>
      </c>
      <c r="E217" s="38">
        <v>0.02</v>
      </c>
      <c r="F217" s="39">
        <v>30.436666666666667</v>
      </c>
      <c r="G217" s="40">
        <v>1.7766666666666667E-2</v>
      </c>
      <c r="H217" s="38"/>
      <c r="I217" s="40"/>
      <c r="J217" s="41">
        <v>0.40203648258999281</v>
      </c>
      <c r="K217" s="40">
        <v>4.6003623045726789E-3</v>
      </c>
      <c r="L217" s="38">
        <v>30.39</v>
      </c>
      <c r="N217" s="44"/>
      <c r="O217" s="45"/>
    </row>
    <row r="218" spans="1:15" x14ac:dyDescent="0.2">
      <c r="A218" s="35"/>
      <c r="B218" s="36"/>
      <c r="C218" s="15">
        <v>30.39</v>
      </c>
      <c r="D218" s="37">
        <v>1.7699999999999997E-2</v>
      </c>
      <c r="E218" s="38"/>
      <c r="F218" s="39"/>
      <c r="G218" s="40"/>
      <c r="H218" s="38"/>
      <c r="I218" s="40"/>
      <c r="J218" s="41"/>
      <c r="K218" s="40"/>
      <c r="L218" s="38"/>
      <c r="N218" s="44"/>
      <c r="O218" s="45"/>
    </row>
    <row r="219" spans="1:15" x14ac:dyDescent="0.2">
      <c r="A219" s="35"/>
      <c r="B219" s="36"/>
      <c r="C219" s="15">
        <v>30.06</v>
      </c>
      <c r="D219" s="37">
        <v>2.24E-2</v>
      </c>
      <c r="E219" s="38"/>
      <c r="F219" s="39"/>
      <c r="G219" s="40"/>
      <c r="H219" s="38"/>
      <c r="I219" s="40"/>
      <c r="J219" s="41"/>
      <c r="K219" s="40"/>
      <c r="L219" s="38"/>
      <c r="N219" s="44"/>
      <c r="O219" s="45"/>
    </row>
    <row r="220" spans="1:15" x14ac:dyDescent="0.2">
      <c r="D220" s="37"/>
      <c r="G220" s="46"/>
      <c r="I220" s="46"/>
      <c r="J220" s="54"/>
      <c r="K220" s="46"/>
      <c r="N220" s="44"/>
      <c r="O220" s="45"/>
    </row>
    <row r="221" spans="1:15" x14ac:dyDescent="0.2">
      <c r="A221" s="35" t="s">
        <v>94</v>
      </c>
      <c r="B221" s="36" t="s">
        <v>99</v>
      </c>
      <c r="C221" s="9">
        <v>31.48</v>
      </c>
      <c r="D221" s="37">
        <v>8.8000000000000005E-3</v>
      </c>
      <c r="E221" s="38">
        <v>0.01</v>
      </c>
      <c r="F221" s="39">
        <v>31.236666666666668</v>
      </c>
      <c r="G221" s="40">
        <v>1.0855555555555556E-2</v>
      </c>
      <c r="H221" s="39">
        <v>31.703166666666664</v>
      </c>
      <c r="I221" s="40">
        <v>9.2676666666666688E-3</v>
      </c>
      <c r="J221" s="41">
        <v>0.49237519569260602</v>
      </c>
      <c r="K221" s="40">
        <v>3.9415638934217432E-3</v>
      </c>
      <c r="L221" s="38">
        <v>31.48</v>
      </c>
      <c r="N221" s="42">
        <f>I221/0.01*100</f>
        <v>92.676666666666691</v>
      </c>
      <c r="O221" s="43">
        <f>(I221-0.01)/0.01*100</f>
        <v>-7.3233333333333137</v>
      </c>
    </row>
    <row r="222" spans="1:15" x14ac:dyDescent="0.2">
      <c r="A222" s="35"/>
      <c r="B222" s="36"/>
      <c r="C222" s="9">
        <v>30.67</v>
      </c>
      <c r="D222" s="37">
        <v>1.5400000000000002E-2</v>
      </c>
      <c r="E222" s="38"/>
      <c r="F222" s="39"/>
      <c r="G222" s="40"/>
      <c r="H222" s="38"/>
      <c r="I222" s="40"/>
      <c r="J222" s="41"/>
      <c r="K222" s="40"/>
      <c r="L222" s="38"/>
      <c r="N222" s="44"/>
      <c r="O222" s="45"/>
    </row>
    <row r="223" spans="1:15" x14ac:dyDescent="0.2">
      <c r="A223" s="35"/>
      <c r="B223" s="36"/>
      <c r="C223" s="9">
        <v>31.56</v>
      </c>
      <c r="D223" s="37">
        <v>8.3666666666666663E-3</v>
      </c>
      <c r="E223" s="38"/>
      <c r="F223" s="39"/>
      <c r="G223" s="40"/>
      <c r="H223" s="38"/>
      <c r="I223" s="40"/>
      <c r="J223" s="41"/>
      <c r="K223" s="40"/>
      <c r="L223" s="38"/>
      <c r="N223" s="44"/>
      <c r="O223" s="45"/>
    </row>
    <row r="224" spans="1:15" ht="15" customHeight="1" x14ac:dyDescent="0.2">
      <c r="A224" s="35"/>
      <c r="B224" s="36" t="s">
        <v>99</v>
      </c>
      <c r="C224" s="15">
        <v>31.49</v>
      </c>
      <c r="D224" s="37">
        <v>1.0266666666666667E-2</v>
      </c>
      <c r="E224" s="38">
        <v>0.01</v>
      </c>
      <c r="F224" s="39">
        <v>33.04</v>
      </c>
      <c r="G224" s="40">
        <v>5.4133333333333334E-3</v>
      </c>
      <c r="H224" s="38"/>
      <c r="I224" s="40"/>
      <c r="J224" s="41">
        <v>2.192031021678301</v>
      </c>
      <c r="K224" s="40">
        <v>6.8636498227174214E-3</v>
      </c>
      <c r="L224" s="38">
        <v>33.04</v>
      </c>
      <c r="N224" s="44"/>
      <c r="O224" s="45"/>
    </row>
    <row r="225" spans="1:15" x14ac:dyDescent="0.2">
      <c r="A225" s="35"/>
      <c r="B225" s="36"/>
      <c r="C225" s="47"/>
      <c r="D225" s="48"/>
      <c r="E225" s="38"/>
      <c r="F225" s="39"/>
      <c r="G225" s="40"/>
      <c r="H225" s="38"/>
      <c r="I225" s="40"/>
      <c r="J225" s="41"/>
      <c r="K225" s="40"/>
      <c r="L225" s="38"/>
      <c r="N225" s="44"/>
      <c r="O225" s="45"/>
    </row>
    <row r="226" spans="1:15" x14ac:dyDescent="0.2">
      <c r="A226" s="35"/>
      <c r="B226" s="36"/>
      <c r="C226" s="15">
        <v>34.590000000000003</v>
      </c>
      <c r="D226" s="37">
        <v>5.6000000000000006E-4</v>
      </c>
      <c r="E226" s="38"/>
      <c r="F226" s="39"/>
      <c r="G226" s="40"/>
      <c r="H226" s="38"/>
      <c r="I226" s="40"/>
      <c r="J226" s="41"/>
      <c r="K226" s="40"/>
      <c r="L226" s="38"/>
      <c r="N226" s="44"/>
      <c r="O226" s="45"/>
    </row>
    <row r="227" spans="1:15" ht="15" customHeight="1" x14ac:dyDescent="0.2">
      <c r="A227" s="35"/>
      <c r="B227" s="36" t="s">
        <v>99</v>
      </c>
      <c r="C227" s="47"/>
      <c r="D227" s="48"/>
      <c r="E227" s="38">
        <v>0.01</v>
      </c>
      <c r="F227" s="39">
        <v>31.535</v>
      </c>
      <c r="G227" s="40">
        <v>9.2166666666666681E-3</v>
      </c>
      <c r="H227" s="38"/>
      <c r="I227" s="40"/>
      <c r="J227" s="41">
        <v>0.57275649276110507</v>
      </c>
      <c r="K227" s="40">
        <v>4.8318963381080767E-3</v>
      </c>
      <c r="L227" s="38">
        <v>31.535</v>
      </c>
      <c r="N227" s="44"/>
      <c r="O227" s="45"/>
    </row>
    <row r="228" spans="1:15" x14ac:dyDescent="0.2">
      <c r="A228" s="35"/>
      <c r="B228" s="36"/>
      <c r="C228" s="15">
        <v>31.13</v>
      </c>
      <c r="D228" s="37">
        <v>1.2633333333333335E-2</v>
      </c>
      <c r="E228" s="38"/>
      <c r="F228" s="39"/>
      <c r="G228" s="40"/>
      <c r="H228" s="38"/>
      <c r="I228" s="40"/>
      <c r="J228" s="41"/>
      <c r="K228" s="40"/>
      <c r="L228" s="38"/>
      <c r="N228" s="44"/>
      <c r="O228" s="45"/>
    </row>
    <row r="229" spans="1:15" x14ac:dyDescent="0.2">
      <c r="A229" s="35"/>
      <c r="B229" s="36"/>
      <c r="C229" s="15">
        <v>31.94</v>
      </c>
      <c r="D229" s="37">
        <v>5.7999999999999996E-3</v>
      </c>
      <c r="E229" s="38"/>
      <c r="F229" s="39"/>
      <c r="G229" s="40"/>
      <c r="H229" s="38"/>
      <c r="I229" s="40"/>
      <c r="J229" s="41"/>
      <c r="K229" s="40"/>
      <c r="L229" s="38"/>
      <c r="N229" s="44"/>
      <c r="O229" s="45"/>
    </row>
    <row r="230" spans="1:15" ht="15" customHeight="1" x14ac:dyDescent="0.2">
      <c r="A230" s="35"/>
      <c r="B230" s="36" t="s">
        <v>99</v>
      </c>
      <c r="C230" s="15">
        <v>30.63</v>
      </c>
      <c r="D230" s="37">
        <v>1.9333333333333331E-2</v>
      </c>
      <c r="E230" s="38">
        <v>0.01</v>
      </c>
      <c r="F230" s="39">
        <v>31.39</v>
      </c>
      <c r="G230" s="40">
        <v>1.2961111111111111E-2</v>
      </c>
      <c r="H230" s="38"/>
      <c r="I230" s="40"/>
      <c r="J230" s="41">
        <v>1.1639587621561158</v>
      </c>
      <c r="K230" s="40">
        <v>9.0649865681908994E-3</v>
      </c>
      <c r="L230" s="38">
        <v>30.81</v>
      </c>
      <c r="N230" s="44"/>
      <c r="O230" s="45"/>
    </row>
    <row r="231" spans="1:15" x14ac:dyDescent="0.2">
      <c r="A231" s="35"/>
      <c r="B231" s="36"/>
      <c r="C231" s="15">
        <v>32.729999999999997</v>
      </c>
      <c r="D231" s="37">
        <v>2.5833333333333337E-3</v>
      </c>
      <c r="E231" s="38"/>
      <c r="F231" s="39"/>
      <c r="G231" s="40"/>
      <c r="H231" s="38"/>
      <c r="I231" s="40"/>
      <c r="J231" s="41"/>
      <c r="K231" s="40"/>
      <c r="L231" s="38"/>
      <c r="N231" s="44"/>
      <c r="O231" s="45"/>
    </row>
    <row r="232" spans="1:15" x14ac:dyDescent="0.2">
      <c r="A232" s="35"/>
      <c r="B232" s="36"/>
      <c r="C232" s="15">
        <v>30.81</v>
      </c>
      <c r="D232" s="37">
        <v>1.6966666666666668E-2</v>
      </c>
      <c r="E232" s="38"/>
      <c r="F232" s="39"/>
      <c r="G232" s="40"/>
      <c r="H232" s="38"/>
      <c r="I232" s="40"/>
      <c r="J232" s="41"/>
      <c r="K232" s="40"/>
      <c r="L232" s="38"/>
      <c r="N232" s="44"/>
      <c r="O232" s="45"/>
    </row>
    <row r="233" spans="1:15" ht="15" customHeight="1" x14ac:dyDescent="0.2">
      <c r="A233" s="35"/>
      <c r="B233" s="36" t="s">
        <v>99</v>
      </c>
      <c r="C233" s="15">
        <v>31.97</v>
      </c>
      <c r="D233" s="37">
        <v>4.1666666666666666E-3</v>
      </c>
      <c r="E233" s="38">
        <v>0.01</v>
      </c>
      <c r="F233" s="39">
        <v>31.58666666666667</v>
      </c>
      <c r="G233" s="40">
        <v>5.7555555555555554E-3</v>
      </c>
      <c r="H233" s="38"/>
      <c r="I233" s="40"/>
      <c r="J233" s="41">
        <v>0.35133080327994642</v>
      </c>
      <c r="K233" s="40">
        <v>1.4945580295537893E-3</v>
      </c>
      <c r="L233" s="38">
        <v>31.51</v>
      </c>
      <c r="N233" s="44"/>
      <c r="O233" s="45"/>
    </row>
    <row r="234" spans="1:15" x14ac:dyDescent="0.2">
      <c r="A234" s="35"/>
      <c r="B234" s="36"/>
      <c r="C234" s="15">
        <v>31.51</v>
      </c>
      <c r="D234" s="37">
        <v>5.9666666666666661E-3</v>
      </c>
      <c r="E234" s="38"/>
      <c r="F234" s="39"/>
      <c r="G234" s="40"/>
      <c r="H234" s="38"/>
      <c r="I234" s="40"/>
      <c r="J234" s="41"/>
      <c r="K234" s="40"/>
      <c r="L234" s="38"/>
      <c r="N234" s="44"/>
      <c r="O234" s="45"/>
    </row>
    <row r="235" spans="1:15" x14ac:dyDescent="0.2">
      <c r="A235" s="35"/>
      <c r="B235" s="36"/>
      <c r="C235" s="15">
        <v>31.28</v>
      </c>
      <c r="D235" s="37">
        <v>7.1333333333333344E-3</v>
      </c>
      <c r="E235" s="38"/>
      <c r="F235" s="39"/>
      <c r="G235" s="40"/>
      <c r="H235" s="38"/>
      <c r="I235" s="40"/>
      <c r="J235" s="41"/>
      <c r="K235" s="40"/>
      <c r="L235" s="38"/>
      <c r="N235" s="44"/>
      <c r="O235" s="45"/>
    </row>
    <row r="236" spans="1:15" ht="15" customHeight="1" x14ac:dyDescent="0.2">
      <c r="A236" s="35"/>
      <c r="B236" s="36" t="s">
        <v>99</v>
      </c>
      <c r="C236" s="15">
        <v>30.62</v>
      </c>
      <c r="D236" s="37">
        <v>1.1166666666666667E-2</v>
      </c>
      <c r="E236" s="38">
        <v>0.01</v>
      </c>
      <c r="F236" s="39">
        <v>31.180000000000003</v>
      </c>
      <c r="G236" s="40">
        <v>7.6666666666666662E-3</v>
      </c>
      <c r="H236" s="38"/>
      <c r="I236" s="40"/>
      <c r="J236" s="41">
        <v>0.6684309986827367</v>
      </c>
      <c r="K236" s="40">
        <v>3.755144619200589E-3</v>
      </c>
      <c r="L236" s="38">
        <v>31</v>
      </c>
      <c r="N236" s="44"/>
      <c r="O236" s="45"/>
    </row>
    <row r="237" spans="1:15" x14ac:dyDescent="0.2">
      <c r="A237" s="35"/>
      <c r="B237" s="36"/>
      <c r="C237" s="15">
        <v>31.92</v>
      </c>
      <c r="D237" s="37">
        <v>3.7000000000000002E-3</v>
      </c>
      <c r="E237" s="38"/>
      <c r="F237" s="39"/>
      <c r="G237" s="40"/>
      <c r="H237" s="38"/>
      <c r="I237" s="40"/>
      <c r="J237" s="41"/>
      <c r="K237" s="40"/>
      <c r="L237" s="38"/>
      <c r="N237" s="44"/>
      <c r="O237" s="45"/>
    </row>
    <row r="238" spans="1:15" x14ac:dyDescent="0.2">
      <c r="A238" s="35"/>
      <c r="B238" s="36"/>
      <c r="C238" s="15">
        <v>31</v>
      </c>
      <c r="D238" s="37">
        <v>8.1333333333333344E-3</v>
      </c>
      <c r="E238" s="38"/>
      <c r="F238" s="39"/>
      <c r="G238" s="40"/>
      <c r="H238" s="38"/>
      <c r="I238" s="40"/>
      <c r="J238" s="41"/>
      <c r="K238" s="40"/>
      <c r="L238" s="38"/>
      <c r="N238" s="44"/>
      <c r="O238" s="45"/>
    </row>
    <row r="239" spans="1:15" ht="15" customHeight="1" x14ac:dyDescent="0.2">
      <c r="A239" s="35"/>
      <c r="B239" s="36" t="s">
        <v>99</v>
      </c>
      <c r="C239" s="15">
        <v>31.14</v>
      </c>
      <c r="D239" s="37">
        <v>7.2000000000000007E-3</v>
      </c>
      <c r="E239" s="38">
        <v>0.01</v>
      </c>
      <c r="F239" s="39">
        <v>31.099999999999998</v>
      </c>
      <c r="G239" s="40">
        <v>7.4444444444444445E-3</v>
      </c>
      <c r="H239" s="38"/>
      <c r="I239" s="40"/>
      <c r="J239" s="41">
        <v>0.14422205101855845</v>
      </c>
      <c r="K239" s="40">
        <v>8.9214680738425832E-4</v>
      </c>
      <c r="L239" s="38">
        <v>31.14</v>
      </c>
      <c r="N239" s="44"/>
      <c r="O239" s="45"/>
    </row>
    <row r="240" spans="1:15" x14ac:dyDescent="0.2">
      <c r="A240" s="35"/>
      <c r="B240" s="36"/>
      <c r="C240" s="15">
        <v>30.94</v>
      </c>
      <c r="D240" s="37">
        <v>8.4333333333333326E-3</v>
      </c>
      <c r="E240" s="38"/>
      <c r="F240" s="39"/>
      <c r="G240" s="40"/>
      <c r="H240" s="38"/>
      <c r="I240" s="40"/>
      <c r="J240" s="41"/>
      <c r="K240" s="40"/>
      <c r="L240" s="38"/>
      <c r="N240" s="44"/>
      <c r="O240" s="45"/>
    </row>
    <row r="241" spans="1:15" x14ac:dyDescent="0.2">
      <c r="A241" s="35"/>
      <c r="B241" s="36"/>
      <c r="C241" s="15">
        <v>31.22</v>
      </c>
      <c r="D241" s="37">
        <v>6.7000000000000002E-3</v>
      </c>
      <c r="E241" s="38"/>
      <c r="F241" s="39"/>
      <c r="G241" s="40"/>
      <c r="H241" s="38"/>
      <c r="I241" s="40"/>
      <c r="J241" s="41"/>
      <c r="K241" s="40"/>
      <c r="L241" s="38"/>
      <c r="N241" s="44"/>
      <c r="O241" s="45"/>
    </row>
    <row r="242" spans="1:15" ht="15" customHeight="1" x14ac:dyDescent="0.2">
      <c r="A242" s="35"/>
      <c r="B242" s="36" t="s">
        <v>99</v>
      </c>
      <c r="C242" s="15">
        <v>30.22</v>
      </c>
      <c r="D242" s="37">
        <v>2.2866666666666671E-2</v>
      </c>
      <c r="E242" s="38">
        <v>0.01</v>
      </c>
      <c r="F242" s="39">
        <v>31.803333333333331</v>
      </c>
      <c r="G242" s="40">
        <v>1.1300000000000003E-2</v>
      </c>
      <c r="H242" s="38"/>
      <c r="I242" s="40"/>
      <c r="J242" s="41">
        <v>1.6825080485196304</v>
      </c>
      <c r="K242" s="40">
        <v>1.0520825907588141E-2</v>
      </c>
      <c r="L242" s="38">
        <v>31.62</v>
      </c>
      <c r="N242" s="44"/>
      <c r="O242" s="45"/>
    </row>
    <row r="243" spans="1:15" x14ac:dyDescent="0.2">
      <c r="A243" s="35"/>
      <c r="B243" s="36"/>
      <c r="C243" s="15">
        <v>33.57</v>
      </c>
      <c r="D243" s="37">
        <v>2.3E-3</v>
      </c>
      <c r="E243" s="38"/>
      <c r="F243" s="39"/>
      <c r="G243" s="40"/>
      <c r="H243" s="38"/>
      <c r="I243" s="40"/>
      <c r="J243" s="41"/>
      <c r="K243" s="40"/>
      <c r="L243" s="38"/>
      <c r="N243" s="44"/>
      <c r="O243" s="45"/>
    </row>
    <row r="244" spans="1:15" x14ac:dyDescent="0.2">
      <c r="A244" s="35"/>
      <c r="B244" s="36"/>
      <c r="C244" s="15">
        <v>31.62</v>
      </c>
      <c r="D244" s="37">
        <v>8.7333333333333343E-3</v>
      </c>
      <c r="E244" s="38"/>
      <c r="F244" s="39"/>
      <c r="G244" s="40"/>
      <c r="H244" s="38"/>
      <c r="I244" s="40"/>
      <c r="J244" s="41"/>
      <c r="K244" s="40"/>
      <c r="L244" s="38"/>
      <c r="N244" s="44"/>
      <c r="O244" s="45"/>
    </row>
    <row r="245" spans="1:15" ht="15" customHeight="1" x14ac:dyDescent="0.2">
      <c r="A245" s="35"/>
      <c r="B245" s="36" t="s">
        <v>99</v>
      </c>
      <c r="C245" s="15">
        <v>30.58</v>
      </c>
      <c r="D245" s="37">
        <v>2.173333333333333E-2</v>
      </c>
      <c r="E245" s="38">
        <v>0.01</v>
      </c>
      <c r="F245" s="39">
        <v>31.830000000000002</v>
      </c>
      <c r="G245" s="40">
        <v>1.4655555555555555E-2</v>
      </c>
      <c r="H245" s="38"/>
      <c r="I245" s="40"/>
      <c r="J245" s="41">
        <v>1.7578680269007707</v>
      </c>
      <c r="K245" s="40">
        <v>9.5448842221796844E-3</v>
      </c>
      <c r="L245" s="38">
        <v>31.07</v>
      </c>
      <c r="N245" s="44"/>
      <c r="O245" s="45"/>
    </row>
    <row r="246" spans="1:15" x14ac:dyDescent="0.2">
      <c r="A246" s="35"/>
      <c r="B246" s="36"/>
      <c r="C246" s="15">
        <v>33.840000000000003</v>
      </c>
      <c r="D246" s="37">
        <v>3.7999999999999996E-3</v>
      </c>
      <c r="E246" s="38"/>
      <c r="F246" s="39"/>
      <c r="G246" s="40"/>
      <c r="H246" s="38"/>
      <c r="I246" s="40"/>
      <c r="J246" s="41"/>
      <c r="K246" s="40"/>
      <c r="L246" s="38"/>
      <c r="N246" s="44"/>
      <c r="O246" s="45"/>
    </row>
    <row r="247" spans="1:15" x14ac:dyDescent="0.2">
      <c r="A247" s="35"/>
      <c r="B247" s="36"/>
      <c r="C247" s="15">
        <v>31.07</v>
      </c>
      <c r="D247" s="37">
        <v>1.8433333333333333E-2</v>
      </c>
      <c r="E247" s="38"/>
      <c r="F247" s="39"/>
      <c r="G247" s="40"/>
      <c r="H247" s="38"/>
      <c r="I247" s="40"/>
      <c r="J247" s="41"/>
      <c r="K247" s="40"/>
      <c r="L247" s="38"/>
      <c r="N247" s="44"/>
      <c r="O247" s="45"/>
    </row>
    <row r="248" spans="1:15" ht="15" customHeight="1" x14ac:dyDescent="0.2">
      <c r="A248" s="35"/>
      <c r="B248" s="36" t="s">
        <v>99</v>
      </c>
      <c r="C248" s="15">
        <v>32.520000000000003</v>
      </c>
      <c r="D248" s="37">
        <v>8.3666666666666663E-3</v>
      </c>
      <c r="E248" s="38">
        <v>0.01</v>
      </c>
      <c r="F248" s="39">
        <v>32.330000000000005</v>
      </c>
      <c r="G248" s="40">
        <v>7.4077777777777779E-3</v>
      </c>
      <c r="H248" s="38"/>
      <c r="I248" s="40"/>
      <c r="J248" s="41">
        <v>1.0183810681665297</v>
      </c>
      <c r="K248" s="40">
        <v>4.1554867789911657E-3</v>
      </c>
      <c r="L248" s="38">
        <v>32.520000000000003</v>
      </c>
      <c r="N248" s="44"/>
      <c r="O248" s="45"/>
    </row>
    <row r="249" spans="1:15" x14ac:dyDescent="0.2">
      <c r="A249" s="35"/>
      <c r="B249" s="36"/>
      <c r="C249" s="15">
        <v>33.24</v>
      </c>
      <c r="D249" s="37">
        <v>2.8566666666666666E-3</v>
      </c>
      <c r="E249" s="38"/>
      <c r="F249" s="39"/>
      <c r="G249" s="40"/>
      <c r="H249" s="38"/>
      <c r="I249" s="40"/>
      <c r="J249" s="41"/>
      <c r="K249" s="40"/>
      <c r="L249" s="38"/>
      <c r="N249" s="44"/>
      <c r="O249" s="45"/>
    </row>
    <row r="250" spans="1:15" x14ac:dyDescent="0.2">
      <c r="A250" s="35"/>
      <c r="B250" s="36"/>
      <c r="C250" s="15">
        <v>31.23</v>
      </c>
      <c r="D250" s="37">
        <v>1.1000000000000001E-2</v>
      </c>
      <c r="E250" s="38"/>
      <c r="F250" s="39"/>
      <c r="G250" s="40"/>
      <c r="H250" s="38"/>
      <c r="I250" s="40"/>
      <c r="J250" s="41"/>
      <c r="K250" s="40"/>
      <c r="L250" s="38"/>
      <c r="N250" s="44"/>
      <c r="O250" s="45"/>
    </row>
    <row r="251" spans="1:15" x14ac:dyDescent="0.2">
      <c r="D251" s="37"/>
      <c r="G251" s="46"/>
      <c r="I251" s="46"/>
      <c r="J251" s="54"/>
      <c r="K251" s="46"/>
      <c r="N251" s="44"/>
      <c r="O251" s="45"/>
    </row>
    <row r="252" spans="1:15" x14ac:dyDescent="0.2">
      <c r="A252" s="35" t="s">
        <v>95</v>
      </c>
      <c r="B252" s="36" t="s">
        <v>99</v>
      </c>
      <c r="C252" s="9">
        <v>32.56</v>
      </c>
      <c r="D252" s="37">
        <v>4.1666666666666666E-3</v>
      </c>
      <c r="E252" s="38">
        <v>5.0000000000000001E-3</v>
      </c>
      <c r="F252" s="39">
        <v>32.200000000000003</v>
      </c>
      <c r="G252" s="40">
        <v>5.5333333333333328E-3</v>
      </c>
      <c r="H252" s="39">
        <v>32.103333333333332</v>
      </c>
      <c r="I252" s="40">
        <v>7.3311666666666664E-3</v>
      </c>
      <c r="J252" s="41">
        <v>0.50911688245431597</v>
      </c>
      <c r="K252" s="40">
        <v>1.9327585352432299E-3</v>
      </c>
      <c r="L252" s="38">
        <v>32.200000000000003</v>
      </c>
      <c r="N252" s="42">
        <f>I252/0.005*100</f>
        <v>146.62333333333333</v>
      </c>
      <c r="O252" s="43">
        <f>(I252-0.005)/0.005*100</f>
        <v>46.623333333333321</v>
      </c>
    </row>
    <row r="253" spans="1:15" x14ac:dyDescent="0.2">
      <c r="A253" s="35"/>
      <c r="B253" s="36"/>
      <c r="C253" s="9">
        <v>31.84</v>
      </c>
      <c r="D253" s="37">
        <v>6.8999999999999999E-3</v>
      </c>
      <c r="E253" s="38"/>
      <c r="F253" s="39"/>
      <c r="G253" s="40"/>
      <c r="H253" s="38"/>
      <c r="I253" s="40"/>
      <c r="J253" s="41"/>
      <c r="K253" s="40"/>
      <c r="L253" s="38"/>
      <c r="N253" s="44"/>
      <c r="O253" s="45"/>
    </row>
    <row r="254" spans="1:15" x14ac:dyDescent="0.2">
      <c r="A254" s="35"/>
      <c r="B254" s="36"/>
      <c r="C254" s="47"/>
      <c r="D254" s="48"/>
      <c r="E254" s="38"/>
      <c r="F254" s="39"/>
      <c r="G254" s="40"/>
      <c r="H254" s="38"/>
      <c r="I254" s="40"/>
      <c r="J254" s="41"/>
      <c r="K254" s="40"/>
      <c r="L254" s="38"/>
      <c r="N254" s="44"/>
      <c r="O254" s="45"/>
    </row>
    <row r="255" spans="1:15" ht="15" customHeight="1" x14ac:dyDescent="0.2">
      <c r="A255" s="35"/>
      <c r="B255" s="36" t="s">
        <v>99</v>
      </c>
      <c r="C255" s="47"/>
      <c r="D255" s="48"/>
      <c r="E255" s="38">
        <v>5.0000000000000001E-3</v>
      </c>
      <c r="F255" s="39">
        <v>31.689999999999998</v>
      </c>
      <c r="G255" s="40">
        <v>8.9166666666666665E-3</v>
      </c>
      <c r="H255" s="38"/>
      <c r="I255" s="40"/>
      <c r="J255" s="41">
        <v>0.18384776310850345</v>
      </c>
      <c r="K255" s="40">
        <v>1.202081528017132E-3</v>
      </c>
      <c r="L255" s="38">
        <v>31.689999999999998</v>
      </c>
      <c r="N255" s="44"/>
      <c r="O255" s="45"/>
    </row>
    <row r="256" spans="1:15" x14ac:dyDescent="0.2">
      <c r="A256" s="35"/>
      <c r="B256" s="36"/>
      <c r="C256" s="15">
        <v>31.82</v>
      </c>
      <c r="D256" s="37">
        <v>8.0666666666666664E-3</v>
      </c>
      <c r="E256" s="38"/>
      <c r="F256" s="39"/>
      <c r="G256" s="40"/>
      <c r="H256" s="38"/>
      <c r="I256" s="40"/>
      <c r="J256" s="41"/>
      <c r="K256" s="40"/>
      <c r="L256" s="38"/>
      <c r="N256" s="44"/>
      <c r="O256" s="45"/>
    </row>
    <row r="257" spans="1:15" x14ac:dyDescent="0.2">
      <c r="A257" s="35"/>
      <c r="B257" s="36"/>
      <c r="C257" s="15">
        <v>31.56</v>
      </c>
      <c r="D257" s="37">
        <v>9.7666666666666683E-3</v>
      </c>
      <c r="E257" s="38"/>
      <c r="F257" s="39"/>
      <c r="G257" s="40"/>
      <c r="H257" s="38"/>
      <c r="I257" s="40"/>
      <c r="J257" s="41"/>
      <c r="K257" s="40"/>
      <c r="L257" s="38"/>
      <c r="N257" s="44"/>
      <c r="O257" s="45"/>
    </row>
    <row r="258" spans="1:15" ht="15" customHeight="1" x14ac:dyDescent="0.2">
      <c r="A258" s="35"/>
      <c r="B258" s="36" t="s">
        <v>99</v>
      </c>
      <c r="C258" s="15">
        <v>32.57</v>
      </c>
      <c r="D258" s="37">
        <v>2.9300000000000003E-3</v>
      </c>
      <c r="E258" s="38">
        <v>5.0000000000000001E-3</v>
      </c>
      <c r="F258" s="39">
        <v>32.1</v>
      </c>
      <c r="G258" s="40">
        <v>5.4483333333333337E-3</v>
      </c>
      <c r="H258" s="38"/>
      <c r="I258" s="40"/>
      <c r="J258" s="41">
        <v>0.66468037431535554</v>
      </c>
      <c r="K258" s="40">
        <v>3.5614611545762447E-3</v>
      </c>
      <c r="L258" s="38">
        <v>32.1</v>
      </c>
      <c r="N258" s="44"/>
      <c r="O258" s="45"/>
    </row>
    <row r="259" spans="1:15" x14ac:dyDescent="0.2">
      <c r="A259" s="35"/>
      <c r="B259" s="36"/>
      <c r="C259" s="47"/>
      <c r="D259" s="48"/>
      <c r="E259" s="38"/>
      <c r="F259" s="39"/>
      <c r="G259" s="40"/>
      <c r="H259" s="38"/>
      <c r="I259" s="40"/>
      <c r="J259" s="41"/>
      <c r="K259" s="40"/>
      <c r="L259" s="38"/>
      <c r="N259" s="44"/>
      <c r="O259" s="45"/>
    </row>
    <row r="260" spans="1:15" x14ac:dyDescent="0.2">
      <c r="A260" s="35"/>
      <c r="B260" s="36"/>
      <c r="C260" s="15">
        <v>31.63</v>
      </c>
      <c r="D260" s="37">
        <v>7.966666666666667E-3</v>
      </c>
      <c r="E260" s="38"/>
      <c r="F260" s="39"/>
      <c r="G260" s="40"/>
      <c r="H260" s="38"/>
      <c r="I260" s="40"/>
      <c r="J260" s="41"/>
      <c r="K260" s="40"/>
      <c r="L260" s="38"/>
      <c r="N260" s="44"/>
      <c r="O260" s="45"/>
    </row>
    <row r="261" spans="1:15" ht="15" customHeight="1" x14ac:dyDescent="0.2">
      <c r="A261" s="35"/>
      <c r="B261" s="36" t="s">
        <v>99</v>
      </c>
      <c r="C261" s="15">
        <v>30.38</v>
      </c>
      <c r="D261" s="37">
        <v>2.2966666666666666E-2</v>
      </c>
      <c r="E261" s="38">
        <v>5.0000000000000001E-3</v>
      </c>
      <c r="F261" s="39">
        <v>31.524999999999999</v>
      </c>
      <c r="G261" s="40">
        <v>1.2893333333333333E-2</v>
      </c>
      <c r="H261" s="38"/>
      <c r="I261" s="40"/>
      <c r="J261" s="41">
        <v>1.6192745289171957</v>
      </c>
      <c r="K261" s="40">
        <v>1.4245844618304977E-2</v>
      </c>
      <c r="L261" s="38">
        <v>31.524999999999999</v>
      </c>
      <c r="N261" s="44"/>
      <c r="O261" s="45"/>
    </row>
    <row r="262" spans="1:15" x14ac:dyDescent="0.2">
      <c r="A262" s="35"/>
      <c r="B262" s="36"/>
      <c r="C262" s="15">
        <v>32.67</v>
      </c>
      <c r="D262" s="37">
        <v>2.82E-3</v>
      </c>
      <c r="E262" s="38"/>
      <c r="F262" s="39"/>
      <c r="G262" s="40"/>
      <c r="H262" s="38"/>
      <c r="I262" s="40"/>
      <c r="J262" s="41"/>
      <c r="K262" s="40"/>
      <c r="L262" s="38"/>
      <c r="N262" s="44"/>
      <c r="O262" s="45"/>
    </row>
    <row r="263" spans="1:15" x14ac:dyDescent="0.2">
      <c r="A263" s="35"/>
      <c r="B263" s="36"/>
      <c r="C263" s="47"/>
      <c r="D263" s="48"/>
      <c r="E263" s="38"/>
      <c r="F263" s="39"/>
      <c r="G263" s="40"/>
      <c r="H263" s="38"/>
      <c r="I263" s="40"/>
      <c r="J263" s="41"/>
      <c r="K263" s="40"/>
      <c r="L263" s="38"/>
      <c r="N263" s="44"/>
      <c r="O263" s="45"/>
    </row>
    <row r="264" spans="1:15" ht="15" customHeight="1" x14ac:dyDescent="0.2">
      <c r="A264" s="35"/>
      <c r="B264" s="36" t="s">
        <v>99</v>
      </c>
      <c r="C264" s="15">
        <v>32.03</v>
      </c>
      <c r="D264" s="37">
        <v>4.0000000000000001E-3</v>
      </c>
      <c r="E264" s="38">
        <v>5.0000000000000001E-3</v>
      </c>
      <c r="F264" s="39">
        <v>32.213333333333338</v>
      </c>
      <c r="G264" s="40">
        <v>3.7333333333333333E-3</v>
      </c>
      <c r="H264" s="38"/>
      <c r="I264" s="40"/>
      <c r="J264" s="41">
        <v>0.26727015047201519</v>
      </c>
      <c r="K264" s="40">
        <v>3.055050463303892E-4</v>
      </c>
      <c r="L264" s="38">
        <v>32.090000000000003</v>
      </c>
      <c r="N264" s="44"/>
      <c r="O264" s="45"/>
    </row>
    <row r="265" spans="1:15" x14ac:dyDescent="0.2">
      <c r="A265" s="35"/>
      <c r="B265" s="36"/>
      <c r="C265" s="15">
        <v>32.090000000000003</v>
      </c>
      <c r="D265" s="37">
        <v>3.7999999999999996E-3</v>
      </c>
      <c r="E265" s="38"/>
      <c r="F265" s="39"/>
      <c r="G265" s="40"/>
      <c r="H265" s="38"/>
      <c r="I265" s="40"/>
      <c r="J265" s="41"/>
      <c r="K265" s="40"/>
      <c r="L265" s="38"/>
      <c r="N265" s="44"/>
      <c r="O265" s="45"/>
    </row>
    <row r="266" spans="1:15" x14ac:dyDescent="0.2">
      <c r="A266" s="35"/>
      <c r="B266" s="36"/>
      <c r="C266" s="15">
        <v>32.520000000000003</v>
      </c>
      <c r="D266" s="37">
        <v>3.4000000000000002E-3</v>
      </c>
      <c r="E266" s="38"/>
      <c r="F266" s="39"/>
      <c r="G266" s="40"/>
      <c r="H266" s="38"/>
      <c r="I266" s="40"/>
      <c r="J266" s="41"/>
      <c r="K266" s="40"/>
      <c r="L266" s="38"/>
      <c r="N266" s="44"/>
      <c r="O266" s="45"/>
    </row>
    <row r="267" spans="1:15" ht="15" customHeight="1" x14ac:dyDescent="0.2">
      <c r="A267" s="35"/>
      <c r="B267" s="36" t="s">
        <v>99</v>
      </c>
      <c r="C267" s="15">
        <v>31.96</v>
      </c>
      <c r="D267" s="37">
        <v>3.5666666666666672E-3</v>
      </c>
      <c r="E267" s="38">
        <v>5.0000000000000001E-3</v>
      </c>
      <c r="F267" s="39">
        <v>32.83</v>
      </c>
      <c r="G267" s="40">
        <v>4.1333333333333335E-3</v>
      </c>
      <c r="H267" s="38"/>
      <c r="I267" s="40"/>
      <c r="J267" s="41">
        <v>1.230365799264594</v>
      </c>
      <c r="K267" s="40">
        <v>8.0138768534475358E-4</v>
      </c>
      <c r="L267" s="38">
        <v>32.83</v>
      </c>
      <c r="N267" s="44"/>
      <c r="O267" s="45"/>
    </row>
    <row r="268" spans="1:15" x14ac:dyDescent="0.2">
      <c r="A268" s="35"/>
      <c r="B268" s="36"/>
      <c r="C268" s="47"/>
      <c r="D268" s="48"/>
      <c r="E268" s="38"/>
      <c r="F268" s="39"/>
      <c r="G268" s="40"/>
      <c r="H268" s="38"/>
      <c r="I268" s="40"/>
      <c r="J268" s="41"/>
      <c r="K268" s="40"/>
      <c r="L268" s="38"/>
      <c r="N268" s="44"/>
      <c r="O268" s="45"/>
    </row>
    <row r="269" spans="1:15" x14ac:dyDescent="0.2">
      <c r="A269" s="35"/>
      <c r="B269" s="36"/>
      <c r="C269" s="15">
        <v>33.700000000000003</v>
      </c>
      <c r="D269" s="37">
        <v>4.7000000000000002E-3</v>
      </c>
      <c r="E269" s="38"/>
      <c r="F269" s="39"/>
      <c r="G269" s="40"/>
      <c r="H269" s="38"/>
      <c r="I269" s="40"/>
      <c r="J269" s="41"/>
      <c r="K269" s="40"/>
      <c r="L269" s="38"/>
      <c r="N269" s="44"/>
      <c r="O269" s="45"/>
    </row>
    <row r="270" spans="1:15" ht="15" customHeight="1" x14ac:dyDescent="0.2">
      <c r="A270" s="35"/>
      <c r="B270" s="36" t="s">
        <v>99</v>
      </c>
      <c r="C270" s="15">
        <v>30.88</v>
      </c>
      <c r="D270" s="37">
        <v>8.8666666666666668E-3</v>
      </c>
      <c r="E270" s="38">
        <v>5.0000000000000001E-3</v>
      </c>
      <c r="F270" s="39">
        <v>31.704999999999998</v>
      </c>
      <c r="G270" s="40">
        <v>7.1500000000000001E-3</v>
      </c>
      <c r="H270" s="38"/>
      <c r="I270" s="40"/>
      <c r="J270" s="41">
        <v>1.1667261889578049</v>
      </c>
      <c r="K270" s="40">
        <v>2.427733282073814E-3</v>
      </c>
      <c r="L270" s="38">
        <v>31.704999999999998</v>
      </c>
      <c r="N270" s="44"/>
      <c r="O270" s="45"/>
    </row>
    <row r="271" spans="1:15" x14ac:dyDescent="0.2">
      <c r="A271" s="35"/>
      <c r="B271" s="36"/>
      <c r="C271" s="47"/>
      <c r="D271" s="48"/>
      <c r="E271" s="38"/>
      <c r="F271" s="39"/>
      <c r="G271" s="40"/>
      <c r="H271" s="38"/>
      <c r="I271" s="40"/>
      <c r="J271" s="41"/>
      <c r="K271" s="40"/>
      <c r="L271" s="38"/>
      <c r="N271" s="44"/>
      <c r="O271" s="45"/>
    </row>
    <row r="272" spans="1:15" x14ac:dyDescent="0.2">
      <c r="A272" s="35"/>
      <c r="B272" s="36"/>
      <c r="C272" s="15">
        <v>32.53</v>
      </c>
      <c r="D272" s="37">
        <v>5.4333333333333326E-3</v>
      </c>
      <c r="E272" s="38"/>
      <c r="F272" s="39"/>
      <c r="G272" s="40"/>
      <c r="H272" s="38"/>
      <c r="I272" s="40"/>
      <c r="J272" s="41"/>
      <c r="K272" s="40"/>
      <c r="L272" s="38"/>
      <c r="N272" s="44"/>
      <c r="O272" s="45"/>
    </row>
    <row r="273" spans="1:15" ht="15" customHeight="1" x14ac:dyDescent="0.2">
      <c r="A273" s="35"/>
      <c r="B273" s="36" t="s">
        <v>99</v>
      </c>
      <c r="C273" s="47"/>
      <c r="D273" s="48"/>
      <c r="E273" s="38">
        <v>5.0000000000000001E-3</v>
      </c>
      <c r="F273" s="39">
        <v>32.33</v>
      </c>
      <c r="G273" s="40">
        <v>6.103333333333333E-3</v>
      </c>
      <c r="H273" s="38"/>
      <c r="I273" s="40"/>
      <c r="J273" s="41">
        <v>1.0465180361560906</v>
      </c>
      <c r="K273" s="40">
        <v>4.0493648335949636E-3</v>
      </c>
      <c r="L273" s="38">
        <v>32.33</v>
      </c>
      <c r="N273" s="44"/>
      <c r="O273" s="45"/>
    </row>
    <row r="274" spans="1:15" x14ac:dyDescent="0.2">
      <c r="A274" s="35"/>
      <c r="B274" s="36"/>
      <c r="C274" s="15">
        <v>33.07</v>
      </c>
      <c r="D274" s="37">
        <v>3.2399999999999998E-3</v>
      </c>
      <c r="E274" s="38"/>
      <c r="F274" s="39"/>
      <c r="G274" s="40"/>
      <c r="H274" s="38"/>
      <c r="I274" s="40"/>
      <c r="J274" s="41"/>
      <c r="K274" s="40"/>
      <c r="L274" s="38"/>
      <c r="N274" s="44"/>
      <c r="O274" s="45"/>
    </row>
    <row r="275" spans="1:15" x14ac:dyDescent="0.2">
      <c r="A275" s="35"/>
      <c r="B275" s="36"/>
      <c r="C275" s="15">
        <v>31.59</v>
      </c>
      <c r="D275" s="37">
        <v>8.9666666666666662E-3</v>
      </c>
      <c r="E275" s="38"/>
      <c r="F275" s="39"/>
      <c r="G275" s="40"/>
      <c r="H275" s="38"/>
      <c r="I275" s="40"/>
      <c r="J275" s="41"/>
      <c r="K275" s="40"/>
      <c r="L275" s="38"/>
      <c r="N275" s="44"/>
      <c r="O275" s="45"/>
    </row>
    <row r="276" spans="1:15" ht="15" customHeight="1" x14ac:dyDescent="0.2">
      <c r="A276" s="35"/>
      <c r="B276" s="36" t="s">
        <v>99</v>
      </c>
      <c r="C276" s="15">
        <v>32.840000000000003</v>
      </c>
      <c r="D276" s="37">
        <v>8.2333333333333338E-3</v>
      </c>
      <c r="E276" s="38">
        <v>5.0000000000000001E-3</v>
      </c>
      <c r="F276" s="39">
        <v>33.54</v>
      </c>
      <c r="G276" s="40">
        <v>6.4666666666666666E-3</v>
      </c>
      <c r="H276" s="38"/>
      <c r="I276" s="40"/>
      <c r="J276" s="41">
        <v>0.60917977642071997</v>
      </c>
      <c r="K276" s="40">
        <v>1.5344199048645212E-3</v>
      </c>
      <c r="L276" s="38">
        <v>33.83</v>
      </c>
      <c r="N276" s="44"/>
      <c r="O276" s="45"/>
    </row>
    <row r="277" spans="1:15" x14ac:dyDescent="0.2">
      <c r="A277" s="35"/>
      <c r="B277" s="36"/>
      <c r="C277" s="15">
        <v>33.83</v>
      </c>
      <c r="D277" s="37">
        <v>5.7000000000000002E-3</v>
      </c>
      <c r="E277" s="38"/>
      <c r="F277" s="39"/>
      <c r="G277" s="40"/>
      <c r="H277" s="38"/>
      <c r="I277" s="40"/>
      <c r="J277" s="41"/>
      <c r="K277" s="40"/>
      <c r="L277" s="38"/>
      <c r="N277" s="44"/>
      <c r="O277" s="45"/>
    </row>
    <row r="278" spans="1:15" x14ac:dyDescent="0.2">
      <c r="A278" s="35"/>
      <c r="B278" s="36"/>
      <c r="C278" s="15">
        <v>33.950000000000003</v>
      </c>
      <c r="D278" s="37">
        <v>5.4666666666666657E-3</v>
      </c>
      <c r="E278" s="38"/>
      <c r="F278" s="39"/>
      <c r="G278" s="40"/>
      <c r="H278" s="38"/>
      <c r="I278" s="40"/>
      <c r="J278" s="41"/>
      <c r="K278" s="40"/>
      <c r="L278" s="38"/>
      <c r="N278" s="44"/>
      <c r="O278" s="45"/>
    </row>
    <row r="279" spans="1:15" ht="15" customHeight="1" x14ac:dyDescent="0.2">
      <c r="A279" s="35"/>
      <c r="B279" s="36" t="s">
        <v>99</v>
      </c>
      <c r="C279" s="47"/>
      <c r="D279" s="48"/>
      <c r="E279" s="38">
        <v>5.0000000000000001E-3</v>
      </c>
      <c r="F279" s="39">
        <v>30.9</v>
      </c>
      <c r="G279" s="40">
        <v>1.2933333333333333E-2</v>
      </c>
      <c r="H279" s="38"/>
      <c r="I279" s="40"/>
      <c r="J279" s="41" t="s">
        <v>98</v>
      </c>
      <c r="K279" s="40" t="s">
        <v>98</v>
      </c>
      <c r="L279" s="38">
        <v>30.9</v>
      </c>
      <c r="N279" s="44"/>
      <c r="O279" s="45"/>
    </row>
    <row r="280" spans="1:15" x14ac:dyDescent="0.2">
      <c r="A280" s="35"/>
      <c r="B280" s="36"/>
      <c r="C280" s="15">
        <v>30.9</v>
      </c>
      <c r="D280" s="37">
        <v>1.2933333333333333E-2</v>
      </c>
      <c r="E280" s="38"/>
      <c r="F280" s="39"/>
      <c r="G280" s="40"/>
      <c r="H280" s="38"/>
      <c r="I280" s="40"/>
      <c r="J280" s="41"/>
      <c r="K280" s="40"/>
      <c r="L280" s="38"/>
      <c r="N280" s="44"/>
      <c r="O280" s="45"/>
    </row>
    <row r="281" spans="1:15" x14ac:dyDescent="0.2">
      <c r="A281" s="35"/>
      <c r="B281" s="36"/>
      <c r="C281" s="47"/>
      <c r="D281" s="48"/>
      <c r="E281" s="38"/>
      <c r="F281" s="39"/>
      <c r="G281" s="40"/>
      <c r="H281" s="38"/>
      <c r="I281" s="40"/>
      <c r="J281" s="41"/>
      <c r="K281" s="40"/>
      <c r="L281" s="38"/>
      <c r="N281" s="44"/>
      <c r="O281" s="45"/>
    </row>
    <row r="282" spans="1:15" x14ac:dyDescent="0.2">
      <c r="D282" s="37"/>
      <c r="G282" s="46"/>
      <c r="I282" s="46"/>
      <c r="J282" s="54"/>
      <c r="K282" s="46"/>
      <c r="N282" s="44"/>
      <c r="O282" s="45"/>
    </row>
    <row r="283" spans="1:15" x14ac:dyDescent="0.2">
      <c r="A283" s="35" t="s">
        <v>96</v>
      </c>
      <c r="B283" s="36" t="s">
        <v>99</v>
      </c>
      <c r="C283" s="9">
        <v>33.619999999999997</v>
      </c>
      <c r="D283" s="37">
        <v>2.1077333333333332E-3</v>
      </c>
      <c r="E283" s="38">
        <v>2.5999999999999999E-3</v>
      </c>
      <c r="F283" s="39">
        <v>32.274999999999999</v>
      </c>
      <c r="G283" s="40">
        <v>7.7445333333333337E-3</v>
      </c>
      <c r="H283" s="39">
        <v>32.374499999999998</v>
      </c>
      <c r="I283" s="40">
        <v>6.1228266666666668E-3</v>
      </c>
      <c r="J283" s="41">
        <v>1.9021172413918113</v>
      </c>
      <c r="K283" s="40">
        <v>7.9716390083846619E-3</v>
      </c>
      <c r="L283" s="38">
        <v>32.274999999999999</v>
      </c>
      <c r="N283" s="42">
        <f>I283/0.0026*100</f>
        <v>235.49333333333334</v>
      </c>
      <c r="O283" s="43">
        <f>(I283-0.0026)/0.0026*100</f>
        <v>135.49333333333337</v>
      </c>
    </row>
    <row r="284" spans="1:15" x14ac:dyDescent="0.2">
      <c r="A284" s="35"/>
      <c r="B284" s="36"/>
      <c r="C284" s="47"/>
      <c r="D284" s="48"/>
      <c r="E284" s="38"/>
      <c r="F284" s="39"/>
      <c r="G284" s="40"/>
      <c r="H284" s="38"/>
      <c r="I284" s="40"/>
      <c r="J284" s="41"/>
      <c r="K284" s="40"/>
      <c r="L284" s="38"/>
      <c r="N284" s="44"/>
      <c r="O284" s="45"/>
    </row>
    <row r="285" spans="1:15" x14ac:dyDescent="0.2">
      <c r="A285" s="35"/>
      <c r="B285" s="36"/>
      <c r="C285" s="9">
        <v>30.93</v>
      </c>
      <c r="D285" s="37">
        <v>1.3381333333333334E-2</v>
      </c>
      <c r="E285" s="38"/>
      <c r="F285" s="39"/>
      <c r="G285" s="40"/>
      <c r="H285" s="38"/>
      <c r="I285" s="40"/>
      <c r="J285" s="41"/>
      <c r="K285" s="40"/>
      <c r="L285" s="38"/>
      <c r="N285" s="44"/>
      <c r="O285" s="45"/>
    </row>
    <row r="286" spans="1:15" ht="15" customHeight="1" x14ac:dyDescent="0.2">
      <c r="A286" s="35"/>
      <c r="B286" s="36" t="s">
        <v>99</v>
      </c>
      <c r="C286" s="47"/>
      <c r="D286" s="48"/>
      <c r="E286" s="38">
        <v>2.5999999999999999E-3</v>
      </c>
      <c r="F286" s="39">
        <v>33.614999999999995</v>
      </c>
      <c r="G286" s="40">
        <v>2.7092000000000001E-3</v>
      </c>
      <c r="H286" s="38"/>
      <c r="I286" s="40"/>
      <c r="J286" s="41">
        <v>1.2515790027001914</v>
      </c>
      <c r="K286" s="40">
        <v>2.2478453169399544E-3</v>
      </c>
      <c r="L286" s="38">
        <v>33.614999999999995</v>
      </c>
      <c r="N286" s="44"/>
      <c r="O286" s="45"/>
    </row>
    <row r="287" spans="1:15" x14ac:dyDescent="0.2">
      <c r="A287" s="35"/>
      <c r="B287" s="36"/>
      <c r="C287" s="15">
        <v>34.5</v>
      </c>
      <c r="D287" s="37">
        <v>1.1197333333333333E-3</v>
      </c>
      <c r="E287" s="38"/>
      <c r="F287" s="39"/>
      <c r="G287" s="40"/>
      <c r="H287" s="38"/>
      <c r="I287" s="40"/>
      <c r="J287" s="41"/>
      <c r="K287" s="40"/>
      <c r="L287" s="38"/>
      <c r="N287" s="44"/>
      <c r="O287" s="45"/>
    </row>
    <row r="288" spans="1:15" x14ac:dyDescent="0.2">
      <c r="A288" s="35"/>
      <c r="B288" s="36"/>
      <c r="C288" s="15">
        <v>32.729999999999997</v>
      </c>
      <c r="D288" s="37">
        <v>4.2986666666666668E-3</v>
      </c>
      <c r="E288" s="38"/>
      <c r="F288" s="39"/>
      <c r="G288" s="40"/>
      <c r="H288" s="38"/>
      <c r="I288" s="40"/>
      <c r="J288" s="41"/>
      <c r="K288" s="40"/>
      <c r="L288" s="38"/>
      <c r="N288" s="44"/>
      <c r="O288" s="45"/>
    </row>
    <row r="289" spans="1:15" ht="15" customHeight="1" x14ac:dyDescent="0.2">
      <c r="A289" s="35"/>
      <c r="B289" s="36" t="s">
        <v>99</v>
      </c>
      <c r="C289" s="15">
        <v>32.799999999999997</v>
      </c>
      <c r="D289" s="37">
        <v>2.3053333333333333E-3</v>
      </c>
      <c r="E289" s="38">
        <v>2.5999999999999999E-3</v>
      </c>
      <c r="F289" s="39">
        <v>32.659999999999997</v>
      </c>
      <c r="G289" s="40">
        <v>2.7646666666666666E-3</v>
      </c>
      <c r="H289" s="38"/>
      <c r="I289" s="40"/>
      <c r="J289" s="41">
        <v>0.19798989873222911</v>
      </c>
      <c r="K289" s="40">
        <v>6.4959542965004155E-4</v>
      </c>
      <c r="L289" s="38">
        <v>32.659999999999997</v>
      </c>
      <c r="N289" s="44"/>
      <c r="O289" s="45"/>
    </row>
    <row r="290" spans="1:15" x14ac:dyDescent="0.2">
      <c r="A290" s="35"/>
      <c r="B290" s="36"/>
      <c r="C290" s="47"/>
      <c r="D290" s="48"/>
      <c r="E290" s="38"/>
      <c r="F290" s="39"/>
      <c r="G290" s="40"/>
      <c r="H290" s="38"/>
      <c r="I290" s="40"/>
      <c r="J290" s="41"/>
      <c r="K290" s="40"/>
      <c r="L290" s="38"/>
      <c r="N290" s="44"/>
      <c r="O290" s="45"/>
    </row>
    <row r="291" spans="1:15" x14ac:dyDescent="0.2">
      <c r="A291" s="35"/>
      <c r="B291" s="36"/>
      <c r="C291" s="15">
        <v>32.520000000000003</v>
      </c>
      <c r="D291" s="37">
        <v>3.2239999999999999E-3</v>
      </c>
      <c r="E291" s="38"/>
      <c r="F291" s="39"/>
      <c r="G291" s="40"/>
      <c r="H291" s="38"/>
      <c r="I291" s="40"/>
      <c r="J291" s="41"/>
      <c r="K291" s="40"/>
      <c r="L291" s="38"/>
      <c r="N291" s="44"/>
      <c r="O291" s="45"/>
    </row>
    <row r="292" spans="1:15" ht="15" customHeight="1" x14ac:dyDescent="0.2">
      <c r="A292" s="35"/>
      <c r="B292" s="36" t="s">
        <v>99</v>
      </c>
      <c r="C292" s="47"/>
      <c r="D292" s="48"/>
      <c r="E292" s="38">
        <v>2.5999999999999999E-3</v>
      </c>
      <c r="F292" s="39">
        <v>32.75</v>
      </c>
      <c r="G292" s="40">
        <v>2.5999999999999999E-3</v>
      </c>
      <c r="H292" s="38"/>
      <c r="I292" s="40"/>
      <c r="J292" s="41" t="s">
        <v>98</v>
      </c>
      <c r="K292" s="40" t="s">
        <v>98</v>
      </c>
      <c r="L292" s="38">
        <v>32.75</v>
      </c>
      <c r="N292" s="44"/>
      <c r="O292" s="45"/>
    </row>
    <row r="293" spans="1:15" x14ac:dyDescent="0.2">
      <c r="A293" s="35"/>
      <c r="B293" s="36"/>
      <c r="C293" s="47"/>
      <c r="D293" s="48"/>
      <c r="E293" s="38"/>
      <c r="F293" s="39"/>
      <c r="G293" s="40"/>
      <c r="H293" s="38"/>
      <c r="I293" s="40"/>
      <c r="J293" s="41"/>
      <c r="K293" s="40"/>
      <c r="L293" s="38"/>
      <c r="N293" s="44"/>
      <c r="O293" s="45"/>
    </row>
    <row r="294" spans="1:15" x14ac:dyDescent="0.2">
      <c r="A294" s="35"/>
      <c r="B294" s="36"/>
      <c r="C294" s="15">
        <v>32.75</v>
      </c>
      <c r="D294" s="37">
        <v>2.5999999999999999E-3</v>
      </c>
      <c r="E294" s="38"/>
      <c r="F294" s="39"/>
      <c r="G294" s="40"/>
      <c r="H294" s="38"/>
      <c r="I294" s="40"/>
      <c r="J294" s="41"/>
      <c r="K294" s="40"/>
      <c r="L294" s="38"/>
      <c r="N294" s="44"/>
      <c r="O294" s="45"/>
    </row>
    <row r="295" spans="1:15" ht="15" customHeight="1" x14ac:dyDescent="0.2">
      <c r="A295" s="35"/>
      <c r="B295" s="36" t="s">
        <v>99</v>
      </c>
      <c r="C295" s="15">
        <v>30.63</v>
      </c>
      <c r="D295" s="37">
        <v>1.2237333333333331E-2</v>
      </c>
      <c r="E295" s="38">
        <v>2.5999999999999999E-3</v>
      </c>
      <c r="F295" s="39">
        <v>31.335000000000001</v>
      </c>
      <c r="G295" s="40">
        <v>8.1813333333333321E-3</v>
      </c>
      <c r="H295" s="38"/>
      <c r="I295" s="40"/>
      <c r="J295" s="41">
        <v>0.99702056147303209</v>
      </c>
      <c r="K295" s="40">
        <v>5.7360502089852721E-3</v>
      </c>
      <c r="L295" s="38">
        <v>31.335000000000001</v>
      </c>
      <c r="N295" s="44"/>
      <c r="O295" s="45"/>
    </row>
    <row r="296" spans="1:15" x14ac:dyDescent="0.2">
      <c r="A296" s="35"/>
      <c r="B296" s="36"/>
      <c r="C296" s="15" t="s">
        <v>100</v>
      </c>
      <c r="D296" s="48"/>
      <c r="E296" s="38"/>
      <c r="F296" s="39"/>
      <c r="G296" s="40"/>
      <c r="H296" s="38"/>
      <c r="I296" s="40"/>
      <c r="J296" s="41"/>
      <c r="K296" s="40"/>
      <c r="L296" s="38"/>
      <c r="N296" s="44"/>
      <c r="O296" s="45"/>
    </row>
    <row r="297" spans="1:15" x14ac:dyDescent="0.2">
      <c r="A297" s="35"/>
      <c r="B297" s="36"/>
      <c r="C297" s="15">
        <v>32.04</v>
      </c>
      <c r="D297" s="37">
        <v>4.1253333333333324E-3</v>
      </c>
      <c r="E297" s="38"/>
      <c r="F297" s="39"/>
      <c r="G297" s="40"/>
      <c r="H297" s="38"/>
      <c r="I297" s="40"/>
      <c r="J297" s="41"/>
      <c r="K297" s="40"/>
      <c r="L297" s="38"/>
      <c r="N297" s="44"/>
      <c r="O297" s="45"/>
    </row>
    <row r="298" spans="1:15" ht="15" customHeight="1" x14ac:dyDescent="0.2">
      <c r="A298" s="35"/>
      <c r="B298" s="36" t="s">
        <v>99</v>
      </c>
      <c r="C298" s="47"/>
      <c r="D298" s="48"/>
      <c r="E298" s="38">
        <v>2.5999999999999999E-3</v>
      </c>
      <c r="F298" s="39">
        <v>31.344999999999999</v>
      </c>
      <c r="G298" s="40">
        <v>7.6439999999999998E-3</v>
      </c>
      <c r="H298" s="38"/>
      <c r="I298" s="40"/>
      <c r="J298" s="41">
        <v>0.21920310216782884</v>
      </c>
      <c r="K298" s="40">
        <v>3.0641293851417098E-3</v>
      </c>
      <c r="L298" s="38">
        <v>31.344999999999999</v>
      </c>
      <c r="N298" s="44"/>
      <c r="O298" s="45"/>
    </row>
    <row r="299" spans="1:15" x14ac:dyDescent="0.2">
      <c r="A299" s="35"/>
      <c r="B299" s="36"/>
      <c r="C299" s="15">
        <v>31.5</v>
      </c>
      <c r="D299" s="37">
        <v>5.4773333333333332E-3</v>
      </c>
      <c r="E299" s="38"/>
      <c r="F299" s="39"/>
      <c r="G299" s="40"/>
      <c r="H299" s="38"/>
      <c r="I299" s="40"/>
      <c r="J299" s="41"/>
      <c r="K299" s="40"/>
      <c r="L299" s="38"/>
      <c r="N299" s="44"/>
      <c r="O299" s="45"/>
    </row>
    <row r="300" spans="1:15" x14ac:dyDescent="0.2">
      <c r="A300" s="35"/>
      <c r="B300" s="36"/>
      <c r="C300" s="15">
        <v>31.19</v>
      </c>
      <c r="D300" s="37">
        <v>9.8106666666666672E-3</v>
      </c>
      <c r="E300" s="38"/>
      <c r="F300" s="39"/>
      <c r="G300" s="40"/>
      <c r="H300" s="38"/>
      <c r="I300" s="40"/>
      <c r="J300" s="41"/>
      <c r="K300" s="40"/>
      <c r="L300" s="38"/>
      <c r="N300" s="44"/>
      <c r="O300" s="45"/>
    </row>
    <row r="301" spans="1:15" ht="15" customHeight="1" x14ac:dyDescent="0.2">
      <c r="A301" s="35"/>
      <c r="B301" s="36" t="s">
        <v>99</v>
      </c>
      <c r="C301" s="47"/>
      <c r="D301" s="48"/>
      <c r="E301" s="38">
        <v>2.5999999999999999E-3</v>
      </c>
      <c r="F301" s="39">
        <v>32.53</v>
      </c>
      <c r="G301" s="40">
        <v>2.4093333333333332E-3</v>
      </c>
      <c r="H301" s="38"/>
      <c r="I301" s="40"/>
      <c r="J301" s="41" t="s">
        <v>98</v>
      </c>
      <c r="K301" s="40" t="s">
        <v>98</v>
      </c>
      <c r="L301" s="38">
        <v>32.53</v>
      </c>
      <c r="N301" s="44"/>
      <c r="O301" s="45"/>
    </row>
    <row r="302" spans="1:15" x14ac:dyDescent="0.2">
      <c r="A302" s="35"/>
      <c r="B302" s="36"/>
      <c r="C302" s="47"/>
      <c r="D302" s="48"/>
      <c r="E302" s="38"/>
      <c r="F302" s="39"/>
      <c r="G302" s="40"/>
      <c r="H302" s="38"/>
      <c r="I302" s="40"/>
      <c r="J302" s="41"/>
      <c r="K302" s="40"/>
      <c r="L302" s="38"/>
      <c r="N302" s="44"/>
      <c r="O302" s="45"/>
    </row>
    <row r="303" spans="1:15" x14ac:dyDescent="0.2">
      <c r="A303" s="35"/>
      <c r="B303" s="36"/>
      <c r="C303" s="15">
        <v>32.53</v>
      </c>
      <c r="D303" s="37">
        <v>2.4093333333333332E-3</v>
      </c>
      <c r="E303" s="38"/>
      <c r="F303" s="39"/>
      <c r="G303" s="40"/>
      <c r="H303" s="38"/>
      <c r="I303" s="40"/>
      <c r="J303" s="41"/>
      <c r="K303" s="40"/>
      <c r="L303" s="38"/>
      <c r="N303" s="44"/>
      <c r="O303" s="45"/>
    </row>
    <row r="304" spans="1:15" ht="15" customHeight="1" x14ac:dyDescent="0.2">
      <c r="A304" s="35"/>
      <c r="B304" s="36" t="s">
        <v>99</v>
      </c>
      <c r="C304" s="47"/>
      <c r="D304" s="48"/>
      <c r="E304" s="38">
        <v>2.5999999999999999E-3</v>
      </c>
      <c r="F304" s="39">
        <v>33.5</v>
      </c>
      <c r="G304" s="40">
        <v>2.5098666666666662E-3</v>
      </c>
      <c r="H304" s="38"/>
      <c r="I304" s="40"/>
      <c r="J304" s="41" t="s">
        <v>98</v>
      </c>
      <c r="K304" s="40" t="s">
        <v>98</v>
      </c>
      <c r="L304" s="38">
        <v>33.5</v>
      </c>
      <c r="N304" s="44"/>
      <c r="O304" s="45"/>
    </row>
    <row r="305" spans="1:15" x14ac:dyDescent="0.2">
      <c r="A305" s="35"/>
      <c r="B305" s="36"/>
      <c r="C305" s="47"/>
      <c r="D305" s="48"/>
      <c r="E305" s="38"/>
      <c r="F305" s="39"/>
      <c r="G305" s="40"/>
      <c r="H305" s="38"/>
      <c r="I305" s="40"/>
      <c r="J305" s="41"/>
      <c r="K305" s="40"/>
      <c r="L305" s="38"/>
      <c r="N305" s="44"/>
      <c r="O305" s="45"/>
    </row>
    <row r="306" spans="1:15" x14ac:dyDescent="0.2">
      <c r="A306" s="35"/>
      <c r="B306" s="36"/>
      <c r="C306" s="15">
        <v>33.5</v>
      </c>
      <c r="D306" s="37">
        <v>2.5098666666666662E-3</v>
      </c>
      <c r="E306" s="38"/>
      <c r="F306" s="39"/>
      <c r="G306" s="40"/>
      <c r="H306" s="38"/>
      <c r="I306" s="40"/>
      <c r="J306" s="41"/>
      <c r="K306" s="40"/>
      <c r="L306" s="38"/>
      <c r="N306" s="44"/>
      <c r="O306" s="45"/>
    </row>
    <row r="307" spans="1:15" ht="15" customHeight="1" x14ac:dyDescent="0.2">
      <c r="A307" s="35"/>
      <c r="B307" s="36" t="s">
        <v>99</v>
      </c>
      <c r="C307" s="47"/>
      <c r="D307" s="48"/>
      <c r="E307" s="38">
        <v>2.5999999999999999E-3</v>
      </c>
      <c r="F307" s="39">
        <v>32.885000000000005</v>
      </c>
      <c r="G307" s="40">
        <v>6.1186666666666664E-3</v>
      </c>
      <c r="H307" s="38"/>
      <c r="I307" s="40"/>
      <c r="J307" s="41">
        <v>9.192388155425299E-2</v>
      </c>
      <c r="K307" s="40">
        <v>2.6964338589247072E-4</v>
      </c>
      <c r="L307" s="38">
        <v>32.885000000000005</v>
      </c>
      <c r="N307" s="44"/>
      <c r="O307" s="45"/>
    </row>
    <row r="308" spans="1:15" x14ac:dyDescent="0.2">
      <c r="A308" s="35"/>
      <c r="B308" s="36"/>
      <c r="C308" s="15">
        <v>32.82</v>
      </c>
      <c r="D308" s="37">
        <v>6.3093333333333335E-3</v>
      </c>
      <c r="E308" s="38"/>
      <c r="F308" s="39"/>
      <c r="G308" s="40"/>
      <c r="H308" s="38"/>
      <c r="I308" s="40"/>
      <c r="J308" s="41"/>
      <c r="K308" s="40"/>
      <c r="L308" s="38"/>
      <c r="N308" s="44"/>
      <c r="O308" s="45"/>
    </row>
    <row r="309" spans="1:15" x14ac:dyDescent="0.2">
      <c r="A309" s="35"/>
      <c r="B309" s="36"/>
      <c r="C309" s="15">
        <v>32.950000000000003</v>
      </c>
      <c r="D309" s="37">
        <v>5.9279999999999992E-3</v>
      </c>
      <c r="E309" s="38"/>
      <c r="F309" s="39"/>
      <c r="G309" s="40"/>
      <c r="H309" s="38"/>
      <c r="I309" s="40"/>
      <c r="J309" s="41"/>
      <c r="K309" s="40"/>
      <c r="L309" s="38"/>
      <c r="N309" s="44"/>
      <c r="O309" s="45"/>
    </row>
    <row r="310" spans="1:15" ht="15" customHeight="1" x14ac:dyDescent="0.2">
      <c r="A310" s="35"/>
      <c r="B310" s="36" t="s">
        <v>99</v>
      </c>
      <c r="C310" s="47"/>
      <c r="D310" s="48"/>
      <c r="E310" s="38">
        <v>2.5999999999999999E-3</v>
      </c>
      <c r="F310" s="39">
        <v>30.85</v>
      </c>
      <c r="G310" s="40">
        <v>1.8546666666666666E-2</v>
      </c>
      <c r="H310" s="38"/>
      <c r="I310" s="40"/>
      <c r="J310" s="41" t="s">
        <v>98</v>
      </c>
      <c r="K310" s="40" t="s">
        <v>98</v>
      </c>
      <c r="L310" s="38">
        <v>30.85</v>
      </c>
      <c r="N310" s="44"/>
      <c r="O310" s="45"/>
    </row>
    <row r="311" spans="1:15" x14ac:dyDescent="0.2">
      <c r="A311" s="35"/>
      <c r="B311" s="36"/>
      <c r="C311" s="15">
        <v>30.85</v>
      </c>
      <c r="D311" s="37">
        <v>1.8546666666666666E-2</v>
      </c>
      <c r="E311" s="38"/>
      <c r="F311" s="39"/>
      <c r="G311" s="40"/>
      <c r="H311" s="38"/>
      <c r="I311" s="40"/>
      <c r="J311" s="41"/>
      <c r="K311" s="40"/>
      <c r="L311" s="38"/>
      <c r="N311" s="44"/>
      <c r="O311" s="45"/>
    </row>
    <row r="312" spans="1:15" ht="16" thickBot="1" x14ac:dyDescent="0.25">
      <c r="A312" s="35"/>
      <c r="B312" s="36"/>
      <c r="C312" s="47"/>
      <c r="D312" s="48"/>
      <c r="E312" s="38"/>
      <c r="F312" s="39"/>
      <c r="G312" s="40"/>
      <c r="H312" s="38"/>
      <c r="I312" s="40"/>
      <c r="J312" s="41"/>
      <c r="K312" s="40"/>
      <c r="L312" s="38"/>
      <c r="N312" s="52"/>
      <c r="O312" s="53"/>
    </row>
  </sheetData>
  <mergeCells count="730">
    <mergeCell ref="L307:L309"/>
    <mergeCell ref="B310:B312"/>
    <mergeCell ref="E310:E312"/>
    <mergeCell ref="F310:F312"/>
    <mergeCell ref="G310:G312"/>
    <mergeCell ref="J310:J312"/>
    <mergeCell ref="K310:K312"/>
    <mergeCell ref="L310:L312"/>
    <mergeCell ref="B307:B309"/>
    <mergeCell ref="E307:E309"/>
    <mergeCell ref="F307:F309"/>
    <mergeCell ref="G307:G309"/>
    <mergeCell ref="J307:J309"/>
    <mergeCell ref="K307:K309"/>
    <mergeCell ref="L301:L303"/>
    <mergeCell ref="B304:B306"/>
    <mergeCell ref="E304:E306"/>
    <mergeCell ref="F304:F306"/>
    <mergeCell ref="G304:G306"/>
    <mergeCell ref="J304:J306"/>
    <mergeCell ref="K304:K306"/>
    <mergeCell ref="L304:L306"/>
    <mergeCell ref="B301:B303"/>
    <mergeCell ref="E301:E303"/>
    <mergeCell ref="F301:F303"/>
    <mergeCell ref="G301:G303"/>
    <mergeCell ref="J301:J303"/>
    <mergeCell ref="K301:K303"/>
    <mergeCell ref="L295:L297"/>
    <mergeCell ref="B298:B300"/>
    <mergeCell ref="E298:E300"/>
    <mergeCell ref="F298:F300"/>
    <mergeCell ref="G298:G300"/>
    <mergeCell ref="J298:J300"/>
    <mergeCell ref="K298:K300"/>
    <mergeCell ref="L298:L300"/>
    <mergeCell ref="B295:B297"/>
    <mergeCell ref="E295:E297"/>
    <mergeCell ref="F295:F297"/>
    <mergeCell ref="G295:G297"/>
    <mergeCell ref="J295:J297"/>
    <mergeCell ref="K295:K297"/>
    <mergeCell ref="L289:L291"/>
    <mergeCell ref="B292:B294"/>
    <mergeCell ref="E292:E294"/>
    <mergeCell ref="F292:F294"/>
    <mergeCell ref="G292:G294"/>
    <mergeCell ref="J292:J294"/>
    <mergeCell ref="K292:K294"/>
    <mergeCell ref="L292:L294"/>
    <mergeCell ref="B289:B291"/>
    <mergeCell ref="E289:E291"/>
    <mergeCell ref="F289:F291"/>
    <mergeCell ref="G289:G291"/>
    <mergeCell ref="J289:J291"/>
    <mergeCell ref="K289:K291"/>
    <mergeCell ref="L283:L285"/>
    <mergeCell ref="B286:B288"/>
    <mergeCell ref="E286:E288"/>
    <mergeCell ref="F286:F288"/>
    <mergeCell ref="G286:G288"/>
    <mergeCell ref="J286:J288"/>
    <mergeCell ref="K286:K288"/>
    <mergeCell ref="L286:L288"/>
    <mergeCell ref="L279:L281"/>
    <mergeCell ref="A283:A312"/>
    <mergeCell ref="B283:B285"/>
    <mergeCell ref="E283:E285"/>
    <mergeCell ref="F283:F285"/>
    <mergeCell ref="G283:G285"/>
    <mergeCell ref="H283:H312"/>
    <mergeCell ref="I283:I312"/>
    <mergeCell ref="J283:J285"/>
    <mergeCell ref="K283:K285"/>
    <mergeCell ref="B279:B281"/>
    <mergeCell ref="E279:E281"/>
    <mergeCell ref="F279:F281"/>
    <mergeCell ref="G279:G281"/>
    <mergeCell ref="J279:J281"/>
    <mergeCell ref="K279:K281"/>
    <mergeCell ref="L273:L275"/>
    <mergeCell ref="B276:B278"/>
    <mergeCell ref="E276:E278"/>
    <mergeCell ref="F276:F278"/>
    <mergeCell ref="G276:G278"/>
    <mergeCell ref="J276:J278"/>
    <mergeCell ref="K276:K278"/>
    <mergeCell ref="L276:L278"/>
    <mergeCell ref="B273:B275"/>
    <mergeCell ref="E273:E275"/>
    <mergeCell ref="F273:F275"/>
    <mergeCell ref="G273:G275"/>
    <mergeCell ref="J273:J275"/>
    <mergeCell ref="K273:K275"/>
    <mergeCell ref="L267:L269"/>
    <mergeCell ref="B270:B272"/>
    <mergeCell ref="E270:E272"/>
    <mergeCell ref="F270:F272"/>
    <mergeCell ref="G270:G272"/>
    <mergeCell ref="J270:J272"/>
    <mergeCell ref="K270:K272"/>
    <mergeCell ref="L270:L272"/>
    <mergeCell ref="B267:B269"/>
    <mergeCell ref="E267:E269"/>
    <mergeCell ref="F267:F269"/>
    <mergeCell ref="G267:G269"/>
    <mergeCell ref="J267:J269"/>
    <mergeCell ref="K267:K269"/>
    <mergeCell ref="J261:J263"/>
    <mergeCell ref="K261:K263"/>
    <mergeCell ref="L261:L263"/>
    <mergeCell ref="B264:B266"/>
    <mergeCell ref="E264:E266"/>
    <mergeCell ref="F264:F266"/>
    <mergeCell ref="G264:G266"/>
    <mergeCell ref="J264:J266"/>
    <mergeCell ref="K264:K266"/>
    <mergeCell ref="L264:L266"/>
    <mergeCell ref="L255:L257"/>
    <mergeCell ref="B258:B260"/>
    <mergeCell ref="E258:E260"/>
    <mergeCell ref="F258:F260"/>
    <mergeCell ref="G258:G260"/>
    <mergeCell ref="J258:J260"/>
    <mergeCell ref="K258:K260"/>
    <mergeCell ref="L258:L260"/>
    <mergeCell ref="I252:I281"/>
    <mergeCell ref="J252:J254"/>
    <mergeCell ref="K252:K254"/>
    <mergeCell ref="L252:L254"/>
    <mergeCell ref="B255:B257"/>
    <mergeCell ref="E255:E257"/>
    <mergeCell ref="F255:F257"/>
    <mergeCell ref="G255:G257"/>
    <mergeCell ref="J255:J257"/>
    <mergeCell ref="K255:K257"/>
    <mergeCell ref="A252:A281"/>
    <mergeCell ref="B252:B254"/>
    <mergeCell ref="E252:E254"/>
    <mergeCell ref="F252:F254"/>
    <mergeCell ref="G252:G254"/>
    <mergeCell ref="H252:H281"/>
    <mergeCell ref="B261:B263"/>
    <mergeCell ref="E261:E263"/>
    <mergeCell ref="F261:F263"/>
    <mergeCell ref="G261:G263"/>
    <mergeCell ref="L245:L247"/>
    <mergeCell ref="B248:B250"/>
    <mergeCell ref="E248:E250"/>
    <mergeCell ref="F248:F250"/>
    <mergeCell ref="G248:G250"/>
    <mergeCell ref="J248:J250"/>
    <mergeCell ref="K248:K250"/>
    <mergeCell ref="L248:L250"/>
    <mergeCell ref="B245:B247"/>
    <mergeCell ref="E245:E247"/>
    <mergeCell ref="F245:F247"/>
    <mergeCell ref="G245:G247"/>
    <mergeCell ref="J245:J247"/>
    <mergeCell ref="K245:K247"/>
    <mergeCell ref="L239:L241"/>
    <mergeCell ref="B242:B244"/>
    <mergeCell ref="E242:E244"/>
    <mergeCell ref="F242:F244"/>
    <mergeCell ref="G242:G244"/>
    <mergeCell ref="J242:J244"/>
    <mergeCell ref="K242:K244"/>
    <mergeCell ref="L242:L244"/>
    <mergeCell ref="B239:B241"/>
    <mergeCell ref="E239:E241"/>
    <mergeCell ref="F239:F241"/>
    <mergeCell ref="G239:G241"/>
    <mergeCell ref="J239:J241"/>
    <mergeCell ref="K239:K241"/>
    <mergeCell ref="L233:L235"/>
    <mergeCell ref="B236:B238"/>
    <mergeCell ref="E236:E238"/>
    <mergeCell ref="F236:F238"/>
    <mergeCell ref="G236:G238"/>
    <mergeCell ref="J236:J238"/>
    <mergeCell ref="K236:K238"/>
    <mergeCell ref="L236:L238"/>
    <mergeCell ref="B233:B235"/>
    <mergeCell ref="E233:E235"/>
    <mergeCell ref="F233:F235"/>
    <mergeCell ref="G233:G235"/>
    <mergeCell ref="J233:J235"/>
    <mergeCell ref="K233:K235"/>
    <mergeCell ref="L227:L229"/>
    <mergeCell ref="B230:B232"/>
    <mergeCell ref="E230:E232"/>
    <mergeCell ref="F230:F232"/>
    <mergeCell ref="G230:G232"/>
    <mergeCell ref="J230:J232"/>
    <mergeCell ref="K230:K232"/>
    <mergeCell ref="L230:L232"/>
    <mergeCell ref="B227:B229"/>
    <mergeCell ref="E227:E229"/>
    <mergeCell ref="F227:F229"/>
    <mergeCell ref="G227:G229"/>
    <mergeCell ref="J227:J229"/>
    <mergeCell ref="K227:K229"/>
    <mergeCell ref="L221:L223"/>
    <mergeCell ref="B224:B226"/>
    <mergeCell ref="E224:E226"/>
    <mergeCell ref="F224:F226"/>
    <mergeCell ref="G224:G226"/>
    <mergeCell ref="J224:J226"/>
    <mergeCell ref="K224:K226"/>
    <mergeCell ref="L224:L226"/>
    <mergeCell ref="L217:L219"/>
    <mergeCell ref="A221:A250"/>
    <mergeCell ref="B221:B223"/>
    <mergeCell ref="E221:E223"/>
    <mergeCell ref="F221:F223"/>
    <mergeCell ref="G221:G223"/>
    <mergeCell ref="H221:H250"/>
    <mergeCell ref="I221:I250"/>
    <mergeCell ref="J221:J223"/>
    <mergeCell ref="K221:K223"/>
    <mergeCell ref="B217:B219"/>
    <mergeCell ref="E217:E219"/>
    <mergeCell ref="F217:F219"/>
    <mergeCell ref="G217:G219"/>
    <mergeCell ref="J217:J219"/>
    <mergeCell ref="K217:K219"/>
    <mergeCell ref="L211:L213"/>
    <mergeCell ref="B214:B216"/>
    <mergeCell ref="E214:E216"/>
    <mergeCell ref="F214:F216"/>
    <mergeCell ref="G214:G216"/>
    <mergeCell ref="J214:J216"/>
    <mergeCell ref="K214:K216"/>
    <mergeCell ref="L214:L216"/>
    <mergeCell ref="B211:B213"/>
    <mergeCell ref="E211:E213"/>
    <mergeCell ref="F211:F213"/>
    <mergeCell ref="G211:G213"/>
    <mergeCell ref="J211:J213"/>
    <mergeCell ref="K211:K213"/>
    <mergeCell ref="L205:L207"/>
    <mergeCell ref="B208:B210"/>
    <mergeCell ref="E208:E210"/>
    <mergeCell ref="F208:F210"/>
    <mergeCell ref="G208:G210"/>
    <mergeCell ref="J208:J210"/>
    <mergeCell ref="K208:K210"/>
    <mergeCell ref="L208:L210"/>
    <mergeCell ref="B205:B207"/>
    <mergeCell ref="E205:E207"/>
    <mergeCell ref="F205:F207"/>
    <mergeCell ref="G205:G207"/>
    <mergeCell ref="J205:J207"/>
    <mergeCell ref="K205:K207"/>
    <mergeCell ref="J199:J201"/>
    <mergeCell ref="K199:K201"/>
    <mergeCell ref="L199:L201"/>
    <mergeCell ref="B202:B204"/>
    <mergeCell ref="E202:E204"/>
    <mergeCell ref="F202:F204"/>
    <mergeCell ref="G202:G204"/>
    <mergeCell ref="J202:J204"/>
    <mergeCell ref="K202:K204"/>
    <mergeCell ref="L202:L204"/>
    <mergeCell ref="L193:L195"/>
    <mergeCell ref="B196:B198"/>
    <mergeCell ref="E196:E198"/>
    <mergeCell ref="F196:F198"/>
    <mergeCell ref="G196:G198"/>
    <mergeCell ref="J196:J198"/>
    <mergeCell ref="K196:K198"/>
    <mergeCell ref="L196:L198"/>
    <mergeCell ref="I190:I219"/>
    <mergeCell ref="J190:J192"/>
    <mergeCell ref="K190:K192"/>
    <mergeCell ref="L190:L192"/>
    <mergeCell ref="B193:B195"/>
    <mergeCell ref="E193:E195"/>
    <mergeCell ref="F193:F195"/>
    <mergeCell ref="G193:G195"/>
    <mergeCell ref="J193:J195"/>
    <mergeCell ref="K193:K195"/>
    <mergeCell ref="A190:A219"/>
    <mergeCell ref="B190:B192"/>
    <mergeCell ref="E190:E192"/>
    <mergeCell ref="F190:F192"/>
    <mergeCell ref="G190:G192"/>
    <mergeCell ref="H190:H219"/>
    <mergeCell ref="B199:B201"/>
    <mergeCell ref="E199:E201"/>
    <mergeCell ref="F199:F201"/>
    <mergeCell ref="G199:G201"/>
    <mergeCell ref="L183:L185"/>
    <mergeCell ref="B186:B188"/>
    <mergeCell ref="E186:E188"/>
    <mergeCell ref="F186:F188"/>
    <mergeCell ref="G186:G188"/>
    <mergeCell ref="J186:J188"/>
    <mergeCell ref="K186:K188"/>
    <mergeCell ref="L186:L188"/>
    <mergeCell ref="B183:B185"/>
    <mergeCell ref="E183:E185"/>
    <mergeCell ref="F183:F185"/>
    <mergeCell ref="G183:G185"/>
    <mergeCell ref="J183:J185"/>
    <mergeCell ref="K183:K185"/>
    <mergeCell ref="L177:L179"/>
    <mergeCell ref="B180:B182"/>
    <mergeCell ref="E180:E182"/>
    <mergeCell ref="F180:F182"/>
    <mergeCell ref="G180:G182"/>
    <mergeCell ref="J180:J182"/>
    <mergeCell ref="K180:K182"/>
    <mergeCell ref="L180:L182"/>
    <mergeCell ref="B177:B179"/>
    <mergeCell ref="E177:E179"/>
    <mergeCell ref="F177:F179"/>
    <mergeCell ref="G177:G179"/>
    <mergeCell ref="J177:J179"/>
    <mergeCell ref="K177:K179"/>
    <mergeCell ref="L171:L173"/>
    <mergeCell ref="B174:B176"/>
    <mergeCell ref="E174:E176"/>
    <mergeCell ref="F174:F176"/>
    <mergeCell ref="G174:G176"/>
    <mergeCell ref="J174:J176"/>
    <mergeCell ref="K174:K176"/>
    <mergeCell ref="L174:L176"/>
    <mergeCell ref="B171:B173"/>
    <mergeCell ref="E171:E173"/>
    <mergeCell ref="F171:F173"/>
    <mergeCell ref="G171:G173"/>
    <mergeCell ref="J171:J173"/>
    <mergeCell ref="K171:K173"/>
    <mergeCell ref="L165:L167"/>
    <mergeCell ref="B168:B170"/>
    <mergeCell ref="E168:E170"/>
    <mergeCell ref="F168:F170"/>
    <mergeCell ref="G168:G170"/>
    <mergeCell ref="J168:J170"/>
    <mergeCell ref="K168:K170"/>
    <mergeCell ref="L168:L170"/>
    <mergeCell ref="B165:B167"/>
    <mergeCell ref="E165:E167"/>
    <mergeCell ref="F165:F167"/>
    <mergeCell ref="G165:G167"/>
    <mergeCell ref="J165:J167"/>
    <mergeCell ref="K165:K167"/>
    <mergeCell ref="L159:L161"/>
    <mergeCell ref="B162:B164"/>
    <mergeCell ref="E162:E164"/>
    <mergeCell ref="F162:F164"/>
    <mergeCell ref="G162:G164"/>
    <mergeCell ref="J162:J164"/>
    <mergeCell ref="K162:K164"/>
    <mergeCell ref="L162:L164"/>
    <mergeCell ref="L155:L157"/>
    <mergeCell ref="A159:A188"/>
    <mergeCell ref="B159:B161"/>
    <mergeCell ref="E159:E161"/>
    <mergeCell ref="F159:F161"/>
    <mergeCell ref="G159:G161"/>
    <mergeCell ref="H159:H188"/>
    <mergeCell ref="I159:I188"/>
    <mergeCell ref="J159:J161"/>
    <mergeCell ref="K159:K161"/>
    <mergeCell ref="B155:B157"/>
    <mergeCell ref="E155:E157"/>
    <mergeCell ref="F155:F157"/>
    <mergeCell ref="G155:G157"/>
    <mergeCell ref="J155:J157"/>
    <mergeCell ref="K155:K157"/>
    <mergeCell ref="L149:L151"/>
    <mergeCell ref="B152:B154"/>
    <mergeCell ref="E152:E154"/>
    <mergeCell ref="F152:F154"/>
    <mergeCell ref="G152:G154"/>
    <mergeCell ref="J152:J154"/>
    <mergeCell ref="K152:K154"/>
    <mergeCell ref="L152:L154"/>
    <mergeCell ref="B149:B151"/>
    <mergeCell ref="E149:E151"/>
    <mergeCell ref="F149:F151"/>
    <mergeCell ref="G149:G151"/>
    <mergeCell ref="J149:J151"/>
    <mergeCell ref="K149:K151"/>
    <mergeCell ref="L143:L145"/>
    <mergeCell ref="B146:B148"/>
    <mergeCell ref="E146:E148"/>
    <mergeCell ref="F146:F148"/>
    <mergeCell ref="G146:G148"/>
    <mergeCell ref="J146:J148"/>
    <mergeCell ref="K146:K148"/>
    <mergeCell ref="L146:L148"/>
    <mergeCell ref="B143:B145"/>
    <mergeCell ref="E143:E145"/>
    <mergeCell ref="F143:F145"/>
    <mergeCell ref="G143:G145"/>
    <mergeCell ref="J143:J145"/>
    <mergeCell ref="K143:K145"/>
    <mergeCell ref="J137:J139"/>
    <mergeCell ref="K137:K139"/>
    <mergeCell ref="L137:L139"/>
    <mergeCell ref="B140:B142"/>
    <mergeCell ref="E140:E142"/>
    <mergeCell ref="F140:F142"/>
    <mergeCell ref="G140:G142"/>
    <mergeCell ref="J140:J142"/>
    <mergeCell ref="K140:K142"/>
    <mergeCell ref="L140:L142"/>
    <mergeCell ref="L131:L133"/>
    <mergeCell ref="B134:B136"/>
    <mergeCell ref="E134:E136"/>
    <mergeCell ref="F134:F136"/>
    <mergeCell ref="G134:G136"/>
    <mergeCell ref="J134:J136"/>
    <mergeCell ref="K134:K136"/>
    <mergeCell ref="L134:L136"/>
    <mergeCell ref="I128:I157"/>
    <mergeCell ref="J128:J130"/>
    <mergeCell ref="K128:K130"/>
    <mergeCell ref="L128:L130"/>
    <mergeCell ref="B131:B133"/>
    <mergeCell ref="E131:E133"/>
    <mergeCell ref="F131:F133"/>
    <mergeCell ref="G131:G133"/>
    <mergeCell ref="J131:J133"/>
    <mergeCell ref="K131:K133"/>
    <mergeCell ref="A128:A157"/>
    <mergeCell ref="B128:B130"/>
    <mergeCell ref="E128:E130"/>
    <mergeCell ref="F128:F130"/>
    <mergeCell ref="G128:G130"/>
    <mergeCell ref="H128:H157"/>
    <mergeCell ref="B137:B139"/>
    <mergeCell ref="E137:E139"/>
    <mergeCell ref="F137:F139"/>
    <mergeCell ref="G137:G139"/>
    <mergeCell ref="L121:L123"/>
    <mergeCell ref="B124:B126"/>
    <mergeCell ref="E124:E126"/>
    <mergeCell ref="F124:F126"/>
    <mergeCell ref="G124:G126"/>
    <mergeCell ref="J124:J126"/>
    <mergeCell ref="K124:K126"/>
    <mergeCell ref="L124:L126"/>
    <mergeCell ref="B121:B123"/>
    <mergeCell ref="E121:E123"/>
    <mergeCell ref="F121:F123"/>
    <mergeCell ref="G121:G123"/>
    <mergeCell ref="J121:J123"/>
    <mergeCell ref="K121:K123"/>
    <mergeCell ref="L115:L117"/>
    <mergeCell ref="B118:B120"/>
    <mergeCell ref="E118:E120"/>
    <mergeCell ref="F118:F120"/>
    <mergeCell ref="G118:G120"/>
    <mergeCell ref="J118:J120"/>
    <mergeCell ref="K118:K120"/>
    <mergeCell ref="L118:L120"/>
    <mergeCell ref="B115:B117"/>
    <mergeCell ref="E115:E117"/>
    <mergeCell ref="F115:F117"/>
    <mergeCell ref="G115:G117"/>
    <mergeCell ref="J115:J117"/>
    <mergeCell ref="K115:K117"/>
    <mergeCell ref="L109:L111"/>
    <mergeCell ref="B112:B114"/>
    <mergeCell ref="E112:E114"/>
    <mergeCell ref="F112:F114"/>
    <mergeCell ref="G112:G114"/>
    <mergeCell ref="J112:J114"/>
    <mergeCell ref="K112:K114"/>
    <mergeCell ref="L112:L114"/>
    <mergeCell ref="B109:B111"/>
    <mergeCell ref="E109:E111"/>
    <mergeCell ref="F109:F111"/>
    <mergeCell ref="G109:G111"/>
    <mergeCell ref="J109:J111"/>
    <mergeCell ref="K109:K111"/>
    <mergeCell ref="L103:L105"/>
    <mergeCell ref="B106:B108"/>
    <mergeCell ref="E106:E108"/>
    <mergeCell ref="F106:F108"/>
    <mergeCell ref="G106:G108"/>
    <mergeCell ref="J106:J108"/>
    <mergeCell ref="K106:K108"/>
    <mergeCell ref="L106:L108"/>
    <mergeCell ref="B103:B105"/>
    <mergeCell ref="E103:E105"/>
    <mergeCell ref="F103:F105"/>
    <mergeCell ref="G103:G105"/>
    <mergeCell ref="J103:J105"/>
    <mergeCell ref="K103:K105"/>
    <mergeCell ref="L97:L99"/>
    <mergeCell ref="B100:B102"/>
    <mergeCell ref="E100:E102"/>
    <mergeCell ref="F100:F102"/>
    <mergeCell ref="G100:G102"/>
    <mergeCell ref="J100:J102"/>
    <mergeCell ref="K100:K102"/>
    <mergeCell ref="L100:L102"/>
    <mergeCell ref="L93:L95"/>
    <mergeCell ref="A97:A126"/>
    <mergeCell ref="B97:B99"/>
    <mergeCell ref="E97:E99"/>
    <mergeCell ref="F97:F99"/>
    <mergeCell ref="G97:G99"/>
    <mergeCell ref="H97:H126"/>
    <mergeCell ref="I97:I126"/>
    <mergeCell ref="J97:J99"/>
    <mergeCell ref="K97:K99"/>
    <mergeCell ref="B93:B95"/>
    <mergeCell ref="E93:E95"/>
    <mergeCell ref="F93:F95"/>
    <mergeCell ref="G93:G95"/>
    <mergeCell ref="J93:J95"/>
    <mergeCell ref="K93:K95"/>
    <mergeCell ref="L87:L89"/>
    <mergeCell ref="B90:B92"/>
    <mergeCell ref="E90:E92"/>
    <mergeCell ref="F90:F92"/>
    <mergeCell ref="G90:G92"/>
    <mergeCell ref="J90:J92"/>
    <mergeCell ref="K90:K92"/>
    <mergeCell ref="L90:L92"/>
    <mergeCell ref="B87:B89"/>
    <mergeCell ref="E87:E89"/>
    <mergeCell ref="F87:F89"/>
    <mergeCell ref="G87:G89"/>
    <mergeCell ref="J87:J89"/>
    <mergeCell ref="K87:K89"/>
    <mergeCell ref="L81:L83"/>
    <mergeCell ref="B84:B86"/>
    <mergeCell ref="E84:E86"/>
    <mergeCell ref="F84:F86"/>
    <mergeCell ref="G84:G86"/>
    <mergeCell ref="J84:J86"/>
    <mergeCell ref="K84:K86"/>
    <mergeCell ref="L84:L86"/>
    <mergeCell ref="B81:B83"/>
    <mergeCell ref="E81:E83"/>
    <mergeCell ref="F81:F83"/>
    <mergeCell ref="G81:G83"/>
    <mergeCell ref="J81:J83"/>
    <mergeCell ref="K81:K83"/>
    <mergeCell ref="J75:J77"/>
    <mergeCell ref="K75:K77"/>
    <mergeCell ref="L75:L77"/>
    <mergeCell ref="B78:B80"/>
    <mergeCell ref="E78:E80"/>
    <mergeCell ref="F78:F80"/>
    <mergeCell ref="G78:G80"/>
    <mergeCell ref="J78:J80"/>
    <mergeCell ref="K78:K80"/>
    <mergeCell ref="L78:L80"/>
    <mergeCell ref="L69:L71"/>
    <mergeCell ref="B72:B74"/>
    <mergeCell ref="E72:E74"/>
    <mergeCell ref="F72:F74"/>
    <mergeCell ref="G72:G74"/>
    <mergeCell ref="J72:J74"/>
    <mergeCell ref="K72:K74"/>
    <mergeCell ref="L72:L74"/>
    <mergeCell ref="I66:I95"/>
    <mergeCell ref="J66:J68"/>
    <mergeCell ref="K66:K68"/>
    <mergeCell ref="L66:L68"/>
    <mergeCell ref="B69:B71"/>
    <mergeCell ref="E69:E71"/>
    <mergeCell ref="F69:F71"/>
    <mergeCell ref="G69:G71"/>
    <mergeCell ref="J69:J71"/>
    <mergeCell ref="K69:K71"/>
    <mergeCell ref="A66:A95"/>
    <mergeCell ref="B66:B68"/>
    <mergeCell ref="E66:E68"/>
    <mergeCell ref="F66:F68"/>
    <mergeCell ref="G66:G68"/>
    <mergeCell ref="H66:H95"/>
    <mergeCell ref="B75:B77"/>
    <mergeCell ref="E75:E77"/>
    <mergeCell ref="F75:F77"/>
    <mergeCell ref="G75:G77"/>
    <mergeCell ref="L59:L61"/>
    <mergeCell ref="B62:B64"/>
    <mergeCell ref="E62:E64"/>
    <mergeCell ref="F62:F64"/>
    <mergeCell ref="G62:G64"/>
    <mergeCell ref="J62:J64"/>
    <mergeCell ref="K62:K64"/>
    <mergeCell ref="L62:L64"/>
    <mergeCell ref="B59:B61"/>
    <mergeCell ref="E59:E61"/>
    <mergeCell ref="F59:F61"/>
    <mergeCell ref="G59:G61"/>
    <mergeCell ref="J59:J61"/>
    <mergeCell ref="K59:K61"/>
    <mergeCell ref="L53:L55"/>
    <mergeCell ref="B56:B58"/>
    <mergeCell ref="E56:E58"/>
    <mergeCell ref="F56:F58"/>
    <mergeCell ref="G56:G58"/>
    <mergeCell ref="J56:J58"/>
    <mergeCell ref="K56:K58"/>
    <mergeCell ref="L56:L58"/>
    <mergeCell ref="B53:B55"/>
    <mergeCell ref="E53:E55"/>
    <mergeCell ref="F53:F55"/>
    <mergeCell ref="G53:G55"/>
    <mergeCell ref="J53:J55"/>
    <mergeCell ref="K53:K55"/>
    <mergeCell ref="L47:L49"/>
    <mergeCell ref="B50:B52"/>
    <mergeCell ref="E50:E52"/>
    <mergeCell ref="F50:F52"/>
    <mergeCell ref="G50:G52"/>
    <mergeCell ref="J50:J52"/>
    <mergeCell ref="K50:K52"/>
    <mergeCell ref="L50:L52"/>
    <mergeCell ref="B47:B49"/>
    <mergeCell ref="E47:E49"/>
    <mergeCell ref="F47:F49"/>
    <mergeCell ref="G47:G49"/>
    <mergeCell ref="J47:J49"/>
    <mergeCell ref="K47:K49"/>
    <mergeCell ref="L41:L43"/>
    <mergeCell ref="B44:B46"/>
    <mergeCell ref="E44:E46"/>
    <mergeCell ref="F44:F46"/>
    <mergeCell ref="G44:G46"/>
    <mergeCell ref="J44:J46"/>
    <mergeCell ref="K44:K46"/>
    <mergeCell ref="L44:L46"/>
    <mergeCell ref="B41:B43"/>
    <mergeCell ref="E41:E43"/>
    <mergeCell ref="F41:F43"/>
    <mergeCell ref="G41:G43"/>
    <mergeCell ref="J41:J43"/>
    <mergeCell ref="K41:K43"/>
    <mergeCell ref="L35:L37"/>
    <mergeCell ref="B38:B40"/>
    <mergeCell ref="E38:E40"/>
    <mergeCell ref="F38:F40"/>
    <mergeCell ref="G38:G40"/>
    <mergeCell ref="J38:J40"/>
    <mergeCell ref="K38:K40"/>
    <mergeCell ref="L38:L40"/>
    <mergeCell ref="L31:L33"/>
    <mergeCell ref="A35:A64"/>
    <mergeCell ref="B35:B37"/>
    <mergeCell ref="E35:E37"/>
    <mergeCell ref="F35:F37"/>
    <mergeCell ref="G35:G37"/>
    <mergeCell ref="H35:H64"/>
    <mergeCell ref="I35:I64"/>
    <mergeCell ref="J35:J37"/>
    <mergeCell ref="K35:K37"/>
    <mergeCell ref="B31:B33"/>
    <mergeCell ref="E31:E33"/>
    <mergeCell ref="F31:F33"/>
    <mergeCell ref="G31:G33"/>
    <mergeCell ref="J31:J33"/>
    <mergeCell ref="K31:K33"/>
    <mergeCell ref="L25:L27"/>
    <mergeCell ref="B28:B30"/>
    <mergeCell ref="E28:E30"/>
    <mergeCell ref="F28:F30"/>
    <mergeCell ref="G28:G30"/>
    <mergeCell ref="J28:J30"/>
    <mergeCell ref="K28:K30"/>
    <mergeCell ref="L28:L30"/>
    <mergeCell ref="B25:B27"/>
    <mergeCell ref="E25:E27"/>
    <mergeCell ref="F25:F27"/>
    <mergeCell ref="G25:G27"/>
    <mergeCell ref="J25:J27"/>
    <mergeCell ref="K25:K27"/>
    <mergeCell ref="L19:L21"/>
    <mergeCell ref="B22:B24"/>
    <mergeCell ref="E22:E24"/>
    <mergeCell ref="F22:F24"/>
    <mergeCell ref="G22:G24"/>
    <mergeCell ref="J22:J24"/>
    <mergeCell ref="K22:K24"/>
    <mergeCell ref="L22:L24"/>
    <mergeCell ref="B19:B21"/>
    <mergeCell ref="E19:E21"/>
    <mergeCell ref="F19:F21"/>
    <mergeCell ref="G19:G21"/>
    <mergeCell ref="J19:J21"/>
    <mergeCell ref="K19:K21"/>
    <mergeCell ref="J13:J15"/>
    <mergeCell ref="K13:K15"/>
    <mergeCell ref="L13:L15"/>
    <mergeCell ref="B16:B18"/>
    <mergeCell ref="E16:E18"/>
    <mergeCell ref="F16:F18"/>
    <mergeCell ref="G16:G18"/>
    <mergeCell ref="J16:J18"/>
    <mergeCell ref="K16:K18"/>
    <mergeCell ref="L16:L18"/>
    <mergeCell ref="L7:L9"/>
    <mergeCell ref="B10:B12"/>
    <mergeCell ref="E10:E12"/>
    <mergeCell ref="F10:F12"/>
    <mergeCell ref="G10:G12"/>
    <mergeCell ref="J10:J12"/>
    <mergeCell ref="K10:K12"/>
    <mergeCell ref="L10:L12"/>
    <mergeCell ref="I4:I33"/>
    <mergeCell ref="J4:J6"/>
    <mergeCell ref="K4:K6"/>
    <mergeCell ref="L4:L6"/>
    <mergeCell ref="B7:B9"/>
    <mergeCell ref="E7:E9"/>
    <mergeCell ref="F7:F9"/>
    <mergeCell ref="G7:G9"/>
    <mergeCell ref="J7:J9"/>
    <mergeCell ref="K7:K9"/>
    <mergeCell ref="A4:A33"/>
    <mergeCell ref="B4:B6"/>
    <mergeCell ref="E4:E6"/>
    <mergeCell ref="F4:F6"/>
    <mergeCell ref="G4:G6"/>
    <mergeCell ref="H4:H33"/>
    <mergeCell ref="B13:B15"/>
    <mergeCell ref="E13:E15"/>
    <mergeCell ref="F13:F15"/>
    <mergeCell ref="G13:G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"/>
  <sheetViews>
    <sheetView workbookViewId="0">
      <selection sqref="A1:C4"/>
    </sheetView>
  </sheetViews>
  <sheetFormatPr baseColWidth="10" defaultRowHeight="15" x14ac:dyDescent="0.2"/>
  <cols>
    <col min="16" max="16" width="22.6640625" customWidth="1"/>
  </cols>
  <sheetData>
    <row r="1" spans="1:16" ht="15" customHeight="1" x14ac:dyDescent="0.2">
      <c r="A1" s="20" t="s">
        <v>47</v>
      </c>
      <c r="B1" s="20"/>
      <c r="C1" s="20"/>
    </row>
    <row r="2" spans="1:16" x14ac:dyDescent="0.2">
      <c r="A2" s="20"/>
      <c r="B2" s="20"/>
      <c r="C2" s="20"/>
    </row>
    <row r="3" spans="1:16" x14ac:dyDescent="0.2">
      <c r="A3" s="20"/>
      <c r="B3" s="20"/>
      <c r="C3" s="20"/>
    </row>
    <row r="4" spans="1:16" x14ac:dyDescent="0.2">
      <c r="A4" s="20"/>
      <c r="B4" s="20"/>
      <c r="C4" s="20"/>
      <c r="P4" s="14"/>
    </row>
    <row r="5" spans="1:16" x14ac:dyDescent="0.2">
      <c r="P5" s="14"/>
    </row>
    <row r="6" spans="1:16" x14ac:dyDescent="0.2">
      <c r="P6" s="14"/>
    </row>
    <row r="7" spans="1:16" x14ac:dyDescent="0.2">
      <c r="P7" s="14"/>
    </row>
  </sheetData>
  <mergeCells count="1">
    <mergeCell ref="A1:C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workbookViewId="0">
      <selection sqref="A1:C4"/>
    </sheetView>
  </sheetViews>
  <sheetFormatPr baseColWidth="10" defaultRowHeight="15" x14ac:dyDescent="0.2"/>
  <cols>
    <col min="16" max="16" width="22.6640625" customWidth="1"/>
  </cols>
  <sheetData>
    <row r="1" spans="1:3" ht="15" customHeight="1" x14ac:dyDescent="0.2">
      <c r="A1" s="20" t="s">
        <v>48</v>
      </c>
      <c r="B1" s="20"/>
      <c r="C1" s="20"/>
    </row>
    <row r="2" spans="1:3" x14ac:dyDescent="0.2">
      <c r="A2" s="20"/>
      <c r="B2" s="20"/>
      <c r="C2" s="20"/>
    </row>
    <row r="3" spans="1:3" x14ac:dyDescent="0.2">
      <c r="A3" s="20"/>
      <c r="B3" s="20"/>
      <c r="C3" s="20"/>
    </row>
    <row r="4" spans="1:3" x14ac:dyDescent="0.2">
      <c r="A4" s="20"/>
      <c r="B4" s="20"/>
      <c r="C4" s="20"/>
    </row>
  </sheetData>
  <mergeCells count="1">
    <mergeCell ref="A1:C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4"/>
  <sheetViews>
    <sheetView topLeftCell="B1" workbookViewId="0">
      <selection activeCell="G3" sqref="G3"/>
    </sheetView>
  </sheetViews>
  <sheetFormatPr baseColWidth="10" defaultRowHeight="15" x14ac:dyDescent="0.2"/>
  <cols>
    <col min="17" max="17" width="23.83203125" customWidth="1"/>
  </cols>
  <sheetData>
    <row r="1" spans="2:4" ht="15" customHeight="1" x14ac:dyDescent="0.2">
      <c r="B1" s="20" t="s">
        <v>49</v>
      </c>
      <c r="C1" s="20"/>
      <c r="D1" s="20"/>
    </row>
    <row r="2" spans="2:4" x14ac:dyDescent="0.2">
      <c r="B2" s="20"/>
      <c r="C2" s="20"/>
      <c r="D2" s="20"/>
    </row>
    <row r="3" spans="2:4" x14ac:dyDescent="0.2">
      <c r="B3" s="20"/>
      <c r="C3" s="20"/>
      <c r="D3" s="20"/>
    </row>
    <row r="4" spans="2:4" x14ac:dyDescent="0.2">
      <c r="B4" s="20"/>
      <c r="C4" s="20"/>
      <c r="D4" s="20"/>
    </row>
  </sheetData>
  <mergeCells count="1">
    <mergeCell ref="B1:D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"/>
  <sheetViews>
    <sheetView workbookViewId="0">
      <selection activeCell="L60" sqref="L60"/>
    </sheetView>
  </sheetViews>
  <sheetFormatPr baseColWidth="10" defaultRowHeight="15" x14ac:dyDescent="0.2"/>
  <sheetData>
    <row r="1" spans="1:3" x14ac:dyDescent="0.2">
      <c r="A1" s="20" t="s">
        <v>55</v>
      </c>
      <c r="B1" s="20"/>
      <c r="C1" s="20"/>
    </row>
    <row r="2" spans="1:3" x14ac:dyDescent="0.2">
      <c r="A2" s="20"/>
      <c r="B2" s="20"/>
      <c r="C2" s="20"/>
    </row>
    <row r="3" spans="1:3" x14ac:dyDescent="0.2">
      <c r="A3" s="20"/>
      <c r="B3" s="20"/>
      <c r="C3" s="20"/>
    </row>
    <row r="4" spans="1:3" x14ac:dyDescent="0.2">
      <c r="A4" s="20"/>
      <c r="B4" s="20"/>
      <c r="C4" s="20"/>
    </row>
  </sheetData>
  <mergeCells count="1">
    <mergeCell ref="A1:C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1"/>
  <sheetViews>
    <sheetView zoomScale="120" zoomScaleNormal="120" workbookViewId="0">
      <selection activeCell="D26" sqref="D26"/>
    </sheetView>
  </sheetViews>
  <sheetFormatPr baseColWidth="10" defaultRowHeight="15" x14ac:dyDescent="0.2"/>
  <cols>
    <col min="1" max="1" width="24.6640625" customWidth="1"/>
    <col min="2" max="2" width="18.33203125" customWidth="1"/>
    <col min="3" max="3" width="17.1640625" customWidth="1"/>
    <col min="4" max="4" width="17.33203125" customWidth="1"/>
  </cols>
  <sheetData>
    <row r="1" spans="1:4" ht="20" x14ac:dyDescent="0.2">
      <c r="A1" s="8" t="s">
        <v>64</v>
      </c>
      <c r="B1" s="1"/>
      <c r="C1" s="1"/>
      <c r="D1" s="1"/>
    </row>
    <row r="2" spans="1:4" ht="19" x14ac:dyDescent="0.2">
      <c r="A2" s="8"/>
      <c r="B2" s="1"/>
      <c r="C2" s="1"/>
      <c r="D2" s="1"/>
    </row>
    <row r="3" spans="1:4" ht="16" x14ac:dyDescent="0.2">
      <c r="A3" s="7" t="s">
        <v>42</v>
      </c>
      <c r="B3" s="7" t="s">
        <v>43</v>
      </c>
      <c r="C3" s="7" t="s">
        <v>44</v>
      </c>
      <c r="D3" s="7" t="s">
        <v>45</v>
      </c>
    </row>
    <row r="4" spans="1:4" ht="16" x14ac:dyDescent="0.2">
      <c r="A4" s="16" t="s">
        <v>25</v>
      </c>
      <c r="B4" s="3" t="s">
        <v>26</v>
      </c>
      <c r="C4" s="3" t="s">
        <v>31</v>
      </c>
      <c r="D4" s="3" t="s">
        <v>32</v>
      </c>
    </row>
    <row r="5" spans="1:4" ht="16" x14ac:dyDescent="0.2">
      <c r="A5" s="21" t="s">
        <v>27</v>
      </c>
      <c r="B5" s="22" t="s">
        <v>30</v>
      </c>
      <c r="C5" s="3" t="s">
        <v>33</v>
      </c>
      <c r="D5" s="3" t="s">
        <v>32</v>
      </c>
    </row>
    <row r="6" spans="1:4" ht="16" x14ac:dyDescent="0.2">
      <c r="A6" s="21"/>
      <c r="B6" s="22"/>
      <c r="C6" s="3" t="s">
        <v>34</v>
      </c>
      <c r="D6" s="3" t="s">
        <v>35</v>
      </c>
    </row>
    <row r="7" spans="1:4" ht="16" x14ac:dyDescent="0.2">
      <c r="A7" s="21"/>
      <c r="B7" s="22"/>
      <c r="C7" s="3" t="s">
        <v>33</v>
      </c>
      <c r="D7" s="3" t="s">
        <v>36</v>
      </c>
    </row>
    <row r="8" spans="1:4" ht="16" x14ac:dyDescent="0.2">
      <c r="A8" s="21" t="s">
        <v>28</v>
      </c>
      <c r="B8" s="22" t="s">
        <v>26</v>
      </c>
      <c r="C8" s="3" t="s">
        <v>37</v>
      </c>
      <c r="D8" s="3" t="s">
        <v>32</v>
      </c>
    </row>
    <row r="9" spans="1:4" ht="16" x14ac:dyDescent="0.2">
      <c r="A9" s="21"/>
      <c r="B9" s="22"/>
      <c r="C9" s="3" t="s">
        <v>38</v>
      </c>
      <c r="D9" s="3" t="s">
        <v>39</v>
      </c>
    </row>
    <row r="10" spans="1:4" ht="16" x14ac:dyDescent="0.2">
      <c r="A10" s="21"/>
      <c r="B10" s="22"/>
      <c r="C10" s="3"/>
      <c r="D10" s="3" t="s">
        <v>32</v>
      </c>
    </row>
    <row r="11" spans="1:4" ht="16" x14ac:dyDescent="0.2">
      <c r="A11" s="16" t="s">
        <v>29</v>
      </c>
      <c r="B11" s="3" t="s">
        <v>26</v>
      </c>
      <c r="C11" s="3" t="s">
        <v>40</v>
      </c>
      <c r="D11" s="3" t="s">
        <v>41</v>
      </c>
    </row>
    <row r="14" spans="1:4" ht="19" x14ac:dyDescent="0.25">
      <c r="A14" s="13" t="s">
        <v>54</v>
      </c>
    </row>
    <row r="16" spans="1:4" x14ac:dyDescent="0.2">
      <c r="A16" s="17" t="s">
        <v>56</v>
      </c>
      <c r="B16" s="17" t="s">
        <v>59</v>
      </c>
      <c r="C16" s="17" t="s">
        <v>72</v>
      </c>
    </row>
    <row r="17" spans="1:3" x14ac:dyDescent="0.2">
      <c r="A17" s="18" t="s">
        <v>57</v>
      </c>
      <c r="B17" s="15" t="s">
        <v>61</v>
      </c>
      <c r="C17" s="19"/>
    </row>
    <row r="18" spans="1:3" x14ac:dyDescent="0.2">
      <c r="A18" s="18" t="s">
        <v>58</v>
      </c>
      <c r="B18" s="15" t="s">
        <v>62</v>
      </c>
      <c r="C18" s="19"/>
    </row>
    <row r="19" spans="1:3" x14ac:dyDescent="0.2">
      <c r="A19" s="18" t="s">
        <v>69</v>
      </c>
      <c r="B19" s="15" t="s">
        <v>61</v>
      </c>
      <c r="C19" s="15" t="s">
        <v>71</v>
      </c>
    </row>
    <row r="20" spans="1:3" x14ac:dyDescent="0.2">
      <c r="A20" s="18" t="s">
        <v>70</v>
      </c>
      <c r="B20" s="15" t="s">
        <v>61</v>
      </c>
      <c r="C20" s="15" t="s">
        <v>71</v>
      </c>
    </row>
    <row r="21" spans="1:3" x14ac:dyDescent="0.2">
      <c r="A21" s="18" t="s">
        <v>60</v>
      </c>
      <c r="B21" s="15" t="s">
        <v>63</v>
      </c>
      <c r="C21" s="19"/>
    </row>
  </sheetData>
  <mergeCells count="4">
    <mergeCell ref="A5:A7"/>
    <mergeCell ref="B5:B7"/>
    <mergeCell ref="A8:A10"/>
    <mergeCell ref="B8:B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E764-0909-7B49-A0F3-8DB85FDCCC7A}">
  <dimension ref="A1"/>
  <sheetViews>
    <sheetView workbookViewId="0">
      <selection activeCell="Q60" sqref="Q60"/>
    </sheetView>
  </sheetViews>
  <sheetFormatPr baseColWidth="10" defaultRowHeight="15" x14ac:dyDescent="0.2"/>
  <sheetData/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4806C-0107-A247-9AA6-3BAF8F280459}">
  <dimension ref="A1:AI312"/>
  <sheetViews>
    <sheetView workbookViewId="0">
      <selection activeCell="D3" sqref="D3"/>
    </sheetView>
  </sheetViews>
  <sheetFormatPr baseColWidth="10" defaultColWidth="11.5" defaultRowHeight="15" x14ac:dyDescent="0.2"/>
  <cols>
    <col min="1" max="1" width="11.5" style="23"/>
    <col min="2" max="2" width="11.5" style="24"/>
    <col min="3" max="3" width="15.33203125" style="9" customWidth="1"/>
    <col min="4" max="4" width="16.6640625" style="15" customWidth="1"/>
    <col min="5" max="5" width="19" style="23" customWidth="1"/>
    <col min="6" max="6" width="11.5" style="23"/>
    <col min="7" max="10" width="22.33203125" style="23" customWidth="1"/>
    <col min="11" max="11" width="16.5" style="23" customWidth="1"/>
    <col min="12" max="12" width="17.33203125" style="23" customWidth="1"/>
    <col min="13" max="13" width="11.5" style="25"/>
    <col min="14" max="14" width="21.1640625" style="26" customWidth="1"/>
    <col min="15" max="15" width="22.1640625" style="26" customWidth="1"/>
    <col min="35" max="35" width="11.5" style="27"/>
    <col min="36" max="16384" width="11.5" style="23"/>
  </cols>
  <sheetData>
    <row r="1" spans="1:35" ht="21" x14ac:dyDescent="0.25">
      <c r="A1" s="24" t="s">
        <v>102</v>
      </c>
    </row>
    <row r="2" spans="1:35" ht="15.75" customHeight="1" thickBot="1" x14ac:dyDescent="0.25">
      <c r="M2" s="25" t="s">
        <v>73</v>
      </c>
    </row>
    <row r="3" spans="1:35" s="34" customFormat="1" ht="64" x14ac:dyDescent="0.2">
      <c r="A3" s="28" t="s">
        <v>74</v>
      </c>
      <c r="B3" s="28" t="s">
        <v>75</v>
      </c>
      <c r="C3" s="28" t="s">
        <v>76</v>
      </c>
      <c r="D3" s="28" t="s">
        <v>77</v>
      </c>
      <c r="E3" s="28" t="s">
        <v>78</v>
      </c>
      <c r="F3" s="28" t="s">
        <v>79</v>
      </c>
      <c r="G3" s="28" t="s">
        <v>80</v>
      </c>
      <c r="H3" s="28" t="s">
        <v>81</v>
      </c>
      <c r="I3" s="28" t="s">
        <v>80</v>
      </c>
      <c r="J3" s="28" t="s">
        <v>82</v>
      </c>
      <c r="K3" s="28" t="s">
        <v>83</v>
      </c>
      <c r="L3" s="28" t="s">
        <v>84</v>
      </c>
      <c r="M3" s="29"/>
      <c r="N3" s="30" t="s">
        <v>85</v>
      </c>
      <c r="O3" s="31" t="s">
        <v>86</v>
      </c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3"/>
    </row>
    <row r="4" spans="1:35" x14ac:dyDescent="0.2">
      <c r="A4" s="35" t="s">
        <v>87</v>
      </c>
      <c r="B4" s="36" t="s">
        <v>9</v>
      </c>
      <c r="C4" s="9">
        <v>21.98</v>
      </c>
      <c r="D4" s="37">
        <v>4.4736842105263159</v>
      </c>
      <c r="E4" s="38">
        <v>5</v>
      </c>
      <c r="F4" s="39">
        <v>21.919999999999998</v>
      </c>
      <c r="G4" s="40">
        <v>4.6710526315789478</v>
      </c>
      <c r="H4" s="39">
        <v>22.076333333333331</v>
      </c>
      <c r="I4" s="40">
        <v>4.7872807017543861</v>
      </c>
      <c r="J4" s="39">
        <v>5.2915026221292696E-2</v>
      </c>
      <c r="K4" s="41">
        <v>0.17406258625424914</v>
      </c>
      <c r="L4" s="38">
        <v>21.9</v>
      </c>
      <c r="N4" s="42">
        <f>I4/5*100</f>
        <v>95.745614035087726</v>
      </c>
      <c r="O4" s="43">
        <f>(I4-5)/5*100</f>
        <v>-4.2543859649122773</v>
      </c>
    </row>
    <row r="5" spans="1:35" x14ac:dyDescent="0.2">
      <c r="A5" s="35"/>
      <c r="B5" s="36"/>
      <c r="C5" s="9">
        <v>21.88</v>
      </c>
      <c r="D5" s="37">
        <v>4.8026315789473681</v>
      </c>
      <c r="E5" s="38"/>
      <c r="F5" s="39"/>
      <c r="G5" s="40"/>
      <c r="H5" s="38"/>
      <c r="I5" s="40"/>
      <c r="J5" s="39"/>
      <c r="K5" s="41"/>
      <c r="L5" s="38"/>
      <c r="N5" s="44"/>
      <c r="O5" s="45"/>
    </row>
    <row r="6" spans="1:35" x14ac:dyDescent="0.2">
      <c r="A6" s="35"/>
      <c r="B6" s="36"/>
      <c r="C6" s="9">
        <v>21.9</v>
      </c>
      <c r="D6" s="37">
        <v>4.7368421052631575</v>
      </c>
      <c r="E6" s="38"/>
      <c r="F6" s="39"/>
      <c r="G6" s="40"/>
      <c r="H6" s="38"/>
      <c r="I6" s="40"/>
      <c r="J6" s="39"/>
      <c r="K6" s="41"/>
      <c r="L6" s="38"/>
      <c r="N6" s="44"/>
      <c r="O6" s="45"/>
    </row>
    <row r="7" spans="1:35" x14ac:dyDescent="0.2">
      <c r="A7" s="35"/>
      <c r="B7" s="36" t="s">
        <v>9</v>
      </c>
      <c r="C7" s="15">
        <v>22.18</v>
      </c>
      <c r="D7" s="37">
        <v>4.4078947368421053</v>
      </c>
      <c r="E7" s="38">
        <v>5</v>
      </c>
      <c r="F7" s="39">
        <v>22.133333333333336</v>
      </c>
      <c r="G7" s="40">
        <v>4.5504385964912286</v>
      </c>
      <c r="H7" s="38"/>
      <c r="I7" s="40"/>
      <c r="J7" s="39">
        <v>4.1633319989321772E-2</v>
      </c>
      <c r="K7" s="41">
        <v>0.12453746372369039</v>
      </c>
      <c r="L7" s="38">
        <v>22.12</v>
      </c>
      <c r="N7" s="44"/>
      <c r="O7" s="45"/>
    </row>
    <row r="8" spans="1:35" x14ac:dyDescent="0.2">
      <c r="A8" s="35"/>
      <c r="B8" s="36"/>
      <c r="C8" s="15">
        <v>22.1</v>
      </c>
      <c r="D8" s="37">
        <v>4.6381578947368425</v>
      </c>
      <c r="E8" s="38"/>
      <c r="F8" s="39"/>
      <c r="G8" s="40"/>
      <c r="H8" s="38"/>
      <c r="I8" s="40"/>
      <c r="J8" s="39"/>
      <c r="K8" s="41"/>
      <c r="L8" s="38"/>
      <c r="N8" s="44"/>
      <c r="O8" s="45"/>
    </row>
    <row r="9" spans="1:35" x14ac:dyDescent="0.2">
      <c r="A9" s="35"/>
      <c r="B9" s="36"/>
      <c r="C9" s="15">
        <v>22.12</v>
      </c>
      <c r="D9" s="37">
        <v>4.6052631578947372</v>
      </c>
      <c r="E9" s="38"/>
      <c r="F9" s="39"/>
      <c r="G9" s="40"/>
      <c r="H9" s="38"/>
      <c r="I9" s="40"/>
      <c r="J9" s="39"/>
      <c r="K9" s="41"/>
      <c r="L9" s="38"/>
      <c r="N9" s="44"/>
      <c r="O9" s="45"/>
    </row>
    <row r="10" spans="1:35" x14ac:dyDescent="0.2">
      <c r="A10" s="35"/>
      <c r="B10" s="36" t="s">
        <v>9</v>
      </c>
      <c r="C10" s="15">
        <v>22.2</v>
      </c>
      <c r="D10" s="37">
        <v>5.0657894736842106</v>
      </c>
      <c r="E10" s="38">
        <v>5</v>
      </c>
      <c r="F10" s="39">
        <v>22.266666666666666</v>
      </c>
      <c r="G10" s="40">
        <v>4.8574561403508776</v>
      </c>
      <c r="H10" s="38"/>
      <c r="I10" s="40"/>
      <c r="J10" s="39">
        <v>7.6376261582598429E-2</v>
      </c>
      <c r="K10" s="41">
        <v>0.23337496330913102</v>
      </c>
      <c r="L10" s="38">
        <v>22.25</v>
      </c>
      <c r="N10" s="44"/>
      <c r="O10" s="45"/>
    </row>
    <row r="11" spans="1:35" x14ac:dyDescent="0.2">
      <c r="A11" s="35"/>
      <c r="B11" s="36"/>
      <c r="C11" s="15">
        <v>22.35</v>
      </c>
      <c r="D11" s="37">
        <v>4.6052631578947372</v>
      </c>
      <c r="E11" s="38"/>
      <c r="F11" s="39"/>
      <c r="G11" s="40"/>
      <c r="H11" s="38"/>
      <c r="I11" s="40"/>
      <c r="J11" s="39"/>
      <c r="K11" s="41"/>
      <c r="L11" s="38"/>
      <c r="N11" s="44"/>
      <c r="O11" s="45"/>
    </row>
    <row r="12" spans="1:35" x14ac:dyDescent="0.2">
      <c r="A12" s="35"/>
      <c r="B12" s="36"/>
      <c r="C12" s="15">
        <v>22.25</v>
      </c>
      <c r="D12" s="37">
        <v>4.9013157894736841</v>
      </c>
      <c r="E12" s="38"/>
      <c r="F12" s="39"/>
      <c r="G12" s="40"/>
      <c r="H12" s="38"/>
      <c r="I12" s="40"/>
      <c r="J12" s="39"/>
      <c r="K12" s="41"/>
      <c r="L12" s="38"/>
      <c r="N12" s="44"/>
      <c r="O12" s="45"/>
    </row>
    <row r="13" spans="1:35" x14ac:dyDescent="0.2">
      <c r="A13" s="35"/>
      <c r="B13" s="36" t="s">
        <v>9</v>
      </c>
      <c r="C13" s="15">
        <v>22.11</v>
      </c>
      <c r="D13" s="37">
        <v>5.1973684210526319</v>
      </c>
      <c r="E13" s="38">
        <v>5</v>
      </c>
      <c r="F13" s="39">
        <v>22.146666666666665</v>
      </c>
      <c r="G13" s="40">
        <v>5.0548245614035094</v>
      </c>
      <c r="H13" s="38"/>
      <c r="I13" s="40"/>
      <c r="J13" s="39">
        <v>3.2145502536644152E-2</v>
      </c>
      <c r="K13" s="41">
        <v>0.12453746372369039</v>
      </c>
      <c r="L13" s="38">
        <v>22.16</v>
      </c>
      <c r="N13" s="44"/>
      <c r="O13" s="45"/>
    </row>
    <row r="14" spans="1:35" x14ac:dyDescent="0.2">
      <c r="A14" s="35"/>
      <c r="B14" s="36"/>
      <c r="C14" s="15">
        <v>22.17</v>
      </c>
      <c r="D14" s="37">
        <v>4.9671052631578947</v>
      </c>
      <c r="E14" s="38"/>
      <c r="F14" s="39"/>
      <c r="G14" s="40"/>
      <c r="H14" s="38"/>
      <c r="I14" s="40"/>
      <c r="J14" s="39"/>
      <c r="K14" s="41"/>
      <c r="L14" s="38"/>
      <c r="N14" s="44"/>
      <c r="O14" s="45"/>
    </row>
    <row r="15" spans="1:35" x14ac:dyDescent="0.2">
      <c r="A15" s="35"/>
      <c r="B15" s="36"/>
      <c r="C15" s="15">
        <v>22.16</v>
      </c>
      <c r="D15" s="37">
        <v>5</v>
      </c>
      <c r="E15" s="38"/>
      <c r="F15" s="39"/>
      <c r="G15" s="40"/>
      <c r="H15" s="38"/>
      <c r="I15" s="40"/>
      <c r="J15" s="39"/>
      <c r="K15" s="41"/>
      <c r="L15" s="38"/>
      <c r="N15" s="44"/>
      <c r="O15" s="45"/>
    </row>
    <row r="16" spans="1:35" x14ac:dyDescent="0.2">
      <c r="A16" s="35"/>
      <c r="B16" s="36" t="s">
        <v>9</v>
      </c>
      <c r="C16" s="15">
        <v>22</v>
      </c>
      <c r="D16" s="37">
        <v>5.2631578947368425</v>
      </c>
      <c r="E16" s="38">
        <v>5</v>
      </c>
      <c r="F16" s="39">
        <v>22.036666666666665</v>
      </c>
      <c r="G16" s="40">
        <v>5.1315789473684212</v>
      </c>
      <c r="H16" s="38"/>
      <c r="I16" s="40"/>
      <c r="J16" s="39">
        <v>5.5075705472861454E-2</v>
      </c>
      <c r="K16" s="41">
        <v>0.20009087270717857</v>
      </c>
      <c r="L16" s="38">
        <v>22.01</v>
      </c>
      <c r="N16" s="44"/>
      <c r="O16" s="45"/>
    </row>
    <row r="17" spans="1:15" x14ac:dyDescent="0.2">
      <c r="A17" s="35"/>
      <c r="B17" s="36"/>
      <c r="C17" s="15">
        <v>22.1</v>
      </c>
      <c r="D17" s="37">
        <v>4.9013157894736841</v>
      </c>
      <c r="E17" s="38"/>
      <c r="F17" s="39"/>
      <c r="G17" s="40"/>
      <c r="H17" s="38"/>
      <c r="I17" s="40"/>
      <c r="J17" s="39"/>
      <c r="K17" s="41"/>
      <c r="L17" s="38"/>
      <c r="N17" s="44"/>
      <c r="O17" s="45"/>
    </row>
    <row r="18" spans="1:15" x14ac:dyDescent="0.2">
      <c r="A18" s="35"/>
      <c r="B18" s="36"/>
      <c r="C18" s="15">
        <v>22.01</v>
      </c>
      <c r="D18" s="37">
        <v>5.2302631578947372</v>
      </c>
      <c r="E18" s="38"/>
      <c r="F18" s="39"/>
      <c r="G18" s="40"/>
      <c r="H18" s="38"/>
      <c r="I18" s="40"/>
      <c r="J18" s="39"/>
      <c r="K18" s="41"/>
      <c r="L18" s="38"/>
      <c r="N18" s="44"/>
      <c r="O18" s="45"/>
    </row>
    <row r="19" spans="1:15" x14ac:dyDescent="0.2">
      <c r="A19" s="35"/>
      <c r="B19" s="36" t="s">
        <v>9</v>
      </c>
      <c r="C19" s="15">
        <v>21.83</v>
      </c>
      <c r="D19" s="37">
        <v>4.4407894736842106</v>
      </c>
      <c r="E19" s="38">
        <v>5</v>
      </c>
      <c r="F19" s="39">
        <v>21.939999999999998</v>
      </c>
      <c r="G19" s="40">
        <v>4.1557017543859649</v>
      </c>
      <c r="H19" s="38"/>
      <c r="I19" s="40"/>
      <c r="J19" s="39">
        <v>0.1417744687875796</v>
      </c>
      <c r="K19" s="41">
        <v>0.36084391824351614</v>
      </c>
      <c r="L19" s="38">
        <v>21.89</v>
      </c>
      <c r="N19" s="44"/>
      <c r="O19" s="45"/>
    </row>
    <row r="20" spans="1:15" x14ac:dyDescent="0.2">
      <c r="A20" s="35"/>
      <c r="B20" s="36"/>
      <c r="C20" s="15">
        <v>21.89</v>
      </c>
      <c r="D20" s="37">
        <v>4.2763157894736841</v>
      </c>
      <c r="E20" s="38"/>
      <c r="F20" s="39"/>
      <c r="G20" s="40"/>
      <c r="H20" s="38"/>
      <c r="I20" s="40"/>
      <c r="J20" s="39"/>
      <c r="K20" s="41"/>
      <c r="L20" s="38"/>
      <c r="N20" s="44"/>
      <c r="O20" s="45"/>
    </row>
    <row r="21" spans="1:15" x14ac:dyDescent="0.2">
      <c r="A21" s="35"/>
      <c r="B21" s="36"/>
      <c r="C21" s="15">
        <v>22.1</v>
      </c>
      <c r="D21" s="37">
        <v>3.75</v>
      </c>
      <c r="E21" s="38"/>
      <c r="F21" s="39"/>
      <c r="G21" s="40"/>
      <c r="H21" s="38"/>
      <c r="I21" s="40"/>
      <c r="J21" s="39"/>
      <c r="K21" s="41"/>
      <c r="L21" s="38"/>
      <c r="N21" s="44"/>
      <c r="O21" s="45"/>
    </row>
    <row r="22" spans="1:15" x14ac:dyDescent="0.2">
      <c r="A22" s="35"/>
      <c r="B22" s="36" t="s">
        <v>9</v>
      </c>
      <c r="C22" s="15">
        <v>22.05</v>
      </c>
      <c r="D22" s="37">
        <v>4.5723684210526319</v>
      </c>
      <c r="E22" s="38">
        <v>5</v>
      </c>
      <c r="F22" s="39">
        <v>22.08666666666667</v>
      </c>
      <c r="G22" s="40">
        <v>4.4627192982456139</v>
      </c>
      <c r="H22" s="38"/>
      <c r="I22" s="40"/>
      <c r="J22" s="39">
        <v>5.5075705472860274E-2</v>
      </c>
      <c r="K22" s="41">
        <v>0.16226588362882416</v>
      </c>
      <c r="L22" s="38">
        <v>22.06</v>
      </c>
      <c r="N22" s="44"/>
      <c r="O22" s="45"/>
    </row>
    <row r="23" spans="1:15" x14ac:dyDescent="0.2">
      <c r="A23" s="35"/>
      <c r="B23" s="36"/>
      <c r="C23" s="15">
        <v>22.15</v>
      </c>
      <c r="D23" s="37">
        <v>4.2763157894736841</v>
      </c>
      <c r="E23" s="38"/>
      <c r="F23" s="39"/>
      <c r="G23" s="40"/>
      <c r="H23" s="38"/>
      <c r="I23" s="40"/>
      <c r="J23" s="39"/>
      <c r="K23" s="41"/>
      <c r="L23" s="38"/>
      <c r="N23" s="44"/>
      <c r="O23" s="45"/>
    </row>
    <row r="24" spans="1:15" ht="14.25" customHeight="1" x14ac:dyDescent="0.2">
      <c r="A24" s="35"/>
      <c r="B24" s="36"/>
      <c r="C24" s="15">
        <v>22.06</v>
      </c>
      <c r="D24" s="37">
        <v>4.5394736842105265</v>
      </c>
      <c r="E24" s="38"/>
      <c r="F24" s="39"/>
      <c r="G24" s="40"/>
      <c r="H24" s="38"/>
      <c r="I24" s="40"/>
      <c r="J24" s="39"/>
      <c r="K24" s="41"/>
      <c r="L24" s="38"/>
      <c r="N24" s="44"/>
      <c r="O24" s="45"/>
    </row>
    <row r="25" spans="1:15" x14ac:dyDescent="0.2">
      <c r="A25" s="35"/>
      <c r="B25" s="36" t="s">
        <v>9</v>
      </c>
      <c r="C25" s="15">
        <v>22.12</v>
      </c>
      <c r="D25" s="37">
        <v>4.9342105263157894</v>
      </c>
      <c r="E25" s="38">
        <v>5</v>
      </c>
      <c r="F25" s="39">
        <v>22.08666666666667</v>
      </c>
      <c r="G25" s="40">
        <v>5.0548245614035094</v>
      </c>
      <c r="H25" s="38"/>
      <c r="I25" s="40"/>
      <c r="J25" s="39">
        <v>3.5118845842842555E-2</v>
      </c>
      <c r="K25" s="41">
        <v>0.1329424961949798</v>
      </c>
      <c r="L25" s="38">
        <v>22.09</v>
      </c>
      <c r="N25" s="44"/>
      <c r="O25" s="45"/>
    </row>
    <row r="26" spans="1:15" x14ac:dyDescent="0.2">
      <c r="A26" s="35"/>
      <c r="B26" s="36"/>
      <c r="C26" s="15">
        <v>22.05</v>
      </c>
      <c r="D26" s="37">
        <v>5.1973684210526319</v>
      </c>
      <c r="E26" s="38"/>
      <c r="F26" s="39"/>
      <c r="G26" s="40"/>
      <c r="H26" s="38"/>
      <c r="I26" s="40"/>
      <c r="J26" s="39"/>
      <c r="K26" s="41"/>
      <c r="L26" s="38"/>
      <c r="N26" s="44"/>
      <c r="O26" s="45"/>
    </row>
    <row r="27" spans="1:15" x14ac:dyDescent="0.2">
      <c r="A27" s="35"/>
      <c r="B27" s="36"/>
      <c r="C27" s="15">
        <v>22.09</v>
      </c>
      <c r="D27" s="37">
        <v>5.0328947368421053</v>
      </c>
      <c r="E27" s="38"/>
      <c r="F27" s="39"/>
      <c r="G27" s="40"/>
      <c r="H27" s="38"/>
      <c r="I27" s="40"/>
      <c r="J27" s="39"/>
      <c r="K27" s="41"/>
      <c r="L27" s="38"/>
      <c r="N27" s="44"/>
      <c r="O27" s="45"/>
    </row>
    <row r="28" spans="1:15" x14ac:dyDescent="0.2">
      <c r="A28" s="35"/>
      <c r="B28" s="36" t="s">
        <v>9</v>
      </c>
      <c r="C28" s="15">
        <v>21.93</v>
      </c>
      <c r="D28" s="37">
        <v>5.2960526315789478</v>
      </c>
      <c r="E28" s="38">
        <v>5</v>
      </c>
      <c r="F28" s="39">
        <v>22.006666666666664</v>
      </c>
      <c r="G28" s="40">
        <v>5.0219298245614032</v>
      </c>
      <c r="H28" s="38"/>
      <c r="I28" s="40"/>
      <c r="J28" s="39">
        <v>6.6583281184794105E-2</v>
      </c>
      <c r="K28" s="41">
        <v>0.23796638612073176</v>
      </c>
      <c r="L28" s="38">
        <v>22.04</v>
      </c>
      <c r="N28" s="44"/>
      <c r="O28" s="45"/>
    </row>
    <row r="29" spans="1:15" x14ac:dyDescent="0.2">
      <c r="A29" s="35"/>
      <c r="B29" s="36"/>
      <c r="C29" s="15">
        <v>22.04</v>
      </c>
      <c r="D29" s="37">
        <v>4.9013157894736841</v>
      </c>
      <c r="E29" s="38"/>
      <c r="F29" s="39"/>
      <c r="G29" s="40"/>
      <c r="H29" s="38"/>
      <c r="I29" s="40"/>
      <c r="J29" s="39"/>
      <c r="K29" s="41"/>
      <c r="L29" s="38"/>
      <c r="N29" s="44"/>
      <c r="O29" s="45"/>
    </row>
    <row r="30" spans="1:15" x14ac:dyDescent="0.2">
      <c r="A30" s="35"/>
      <c r="B30" s="36"/>
      <c r="C30" s="15">
        <v>22.05</v>
      </c>
      <c r="D30" s="37">
        <v>4.8684210526315788</v>
      </c>
      <c r="E30" s="38"/>
      <c r="F30" s="39"/>
      <c r="G30" s="40"/>
      <c r="H30" s="38"/>
      <c r="I30" s="40"/>
      <c r="J30" s="39"/>
      <c r="K30" s="41"/>
      <c r="L30" s="38"/>
      <c r="N30" s="44"/>
      <c r="O30" s="45"/>
    </row>
    <row r="31" spans="1:15" x14ac:dyDescent="0.2">
      <c r="A31" s="35"/>
      <c r="B31" s="36" t="s">
        <v>9</v>
      </c>
      <c r="C31" s="15">
        <v>22.05</v>
      </c>
      <c r="D31" s="37">
        <v>5.2302631578947372</v>
      </c>
      <c r="E31" s="38">
        <v>5</v>
      </c>
      <c r="F31" s="39">
        <v>22.14</v>
      </c>
      <c r="G31" s="40">
        <v>4.9122807017543861</v>
      </c>
      <c r="H31" s="38"/>
      <c r="I31" s="40"/>
      <c r="J31" s="39">
        <v>7.9372539331937372E-2</v>
      </c>
      <c r="K31" s="41">
        <v>0.27976646539853273</v>
      </c>
      <c r="L31" s="38">
        <v>22.17</v>
      </c>
      <c r="N31" s="44"/>
      <c r="O31" s="45"/>
    </row>
    <row r="32" spans="1:15" x14ac:dyDescent="0.2">
      <c r="A32" s="35"/>
      <c r="B32" s="36"/>
      <c r="C32" s="15">
        <v>22.2</v>
      </c>
      <c r="D32" s="37">
        <v>4.7039473684210522</v>
      </c>
      <c r="E32" s="38"/>
      <c r="F32" s="39"/>
      <c r="G32" s="40"/>
      <c r="H32" s="38"/>
      <c r="I32" s="40"/>
      <c r="J32" s="39"/>
      <c r="K32" s="41"/>
      <c r="L32" s="38"/>
      <c r="N32" s="44"/>
      <c r="O32" s="45"/>
    </row>
    <row r="33" spans="1:15" x14ac:dyDescent="0.2">
      <c r="A33" s="35"/>
      <c r="B33" s="36"/>
      <c r="C33" s="15">
        <v>22.17</v>
      </c>
      <c r="D33" s="37">
        <v>4.8026315789473681</v>
      </c>
      <c r="E33" s="38"/>
      <c r="F33" s="39"/>
      <c r="G33" s="40"/>
      <c r="H33" s="38"/>
      <c r="I33" s="40"/>
      <c r="J33" s="39"/>
      <c r="K33" s="41"/>
      <c r="L33" s="38"/>
      <c r="N33" s="44"/>
      <c r="O33" s="45"/>
    </row>
    <row r="34" spans="1:15" x14ac:dyDescent="0.2">
      <c r="D34" s="37"/>
      <c r="G34" s="46"/>
      <c r="I34" s="46"/>
      <c r="N34" s="44"/>
      <c r="O34" s="45"/>
    </row>
    <row r="35" spans="1:15" x14ac:dyDescent="0.2">
      <c r="A35" s="35" t="s">
        <v>88</v>
      </c>
      <c r="B35" s="36" t="s">
        <v>9</v>
      </c>
      <c r="C35" s="9">
        <v>25.21</v>
      </c>
      <c r="D35" s="37">
        <v>0.51315789473684215</v>
      </c>
      <c r="E35" s="38">
        <v>0.5</v>
      </c>
      <c r="F35" s="39">
        <v>25.126666666666665</v>
      </c>
      <c r="G35" s="40">
        <v>0.54276315789473684</v>
      </c>
      <c r="H35" s="39">
        <v>25.311333333333334</v>
      </c>
      <c r="I35" s="40">
        <v>0.53245614035087718</v>
      </c>
      <c r="J35" s="41">
        <v>0.11150485789118553</v>
      </c>
      <c r="K35" s="40">
        <v>4.0421729366593752E-2</v>
      </c>
      <c r="L35" s="38">
        <v>25.17</v>
      </c>
      <c r="N35" s="42">
        <f>I35/0.5*100</f>
        <v>106.49122807017544</v>
      </c>
      <c r="O35" s="43">
        <f>(I35-0.5)/0.5*100</f>
        <v>6.4912280701754366</v>
      </c>
    </row>
    <row r="36" spans="1:15" x14ac:dyDescent="0.2">
      <c r="A36" s="35"/>
      <c r="B36" s="36"/>
      <c r="C36" s="9">
        <v>25.17</v>
      </c>
      <c r="D36" s="37">
        <v>0.52631578947368418</v>
      </c>
      <c r="E36" s="38"/>
      <c r="F36" s="39"/>
      <c r="G36" s="40"/>
      <c r="H36" s="38"/>
      <c r="I36" s="40"/>
      <c r="J36" s="41"/>
      <c r="K36" s="40"/>
      <c r="L36" s="38"/>
      <c r="N36" s="44"/>
      <c r="O36" s="45"/>
    </row>
    <row r="37" spans="1:15" x14ac:dyDescent="0.2">
      <c r="A37" s="35"/>
      <c r="B37" s="36"/>
      <c r="C37" s="9">
        <v>25</v>
      </c>
      <c r="D37" s="37">
        <v>0.58881578947368418</v>
      </c>
      <c r="E37" s="38"/>
      <c r="F37" s="39"/>
      <c r="G37" s="40"/>
      <c r="H37" s="38"/>
      <c r="I37" s="40"/>
      <c r="J37" s="41"/>
      <c r="K37" s="40"/>
      <c r="L37" s="38"/>
      <c r="N37" s="44"/>
      <c r="O37" s="45"/>
    </row>
    <row r="38" spans="1:15" x14ac:dyDescent="0.2">
      <c r="A38" s="35"/>
      <c r="B38" s="36" t="s">
        <v>9</v>
      </c>
      <c r="C38" s="15">
        <v>25.37</v>
      </c>
      <c r="D38" s="37">
        <v>0.52302631578947367</v>
      </c>
      <c r="E38" s="38">
        <v>0.5</v>
      </c>
      <c r="F38" s="39">
        <v>25.286666666666672</v>
      </c>
      <c r="G38" s="40">
        <v>0.55372807017543868</v>
      </c>
      <c r="H38" s="38"/>
      <c r="I38" s="40"/>
      <c r="J38" s="41">
        <v>8.0208062770106489E-2</v>
      </c>
      <c r="K38" s="40">
        <v>2.9666116794887471E-2</v>
      </c>
      <c r="L38" s="38">
        <v>25.28</v>
      </c>
      <c r="N38" s="44"/>
      <c r="O38" s="45"/>
    </row>
    <row r="39" spans="1:15" x14ac:dyDescent="0.2">
      <c r="A39" s="35"/>
      <c r="B39" s="36"/>
      <c r="C39" s="15">
        <v>25.28</v>
      </c>
      <c r="D39" s="37">
        <v>0.55592105263157898</v>
      </c>
      <c r="E39" s="38"/>
      <c r="F39" s="39"/>
      <c r="G39" s="40"/>
      <c r="H39" s="38"/>
      <c r="I39" s="40"/>
      <c r="J39" s="41"/>
      <c r="K39" s="40"/>
      <c r="L39" s="38"/>
      <c r="N39" s="44"/>
      <c r="O39" s="45"/>
    </row>
    <row r="40" spans="1:15" x14ac:dyDescent="0.2">
      <c r="A40" s="35"/>
      <c r="B40" s="36"/>
      <c r="C40" s="15">
        <v>25.21</v>
      </c>
      <c r="D40" s="37">
        <v>0.58223684210526316</v>
      </c>
      <c r="E40" s="38"/>
      <c r="F40" s="39"/>
      <c r="G40" s="40"/>
      <c r="H40" s="38"/>
      <c r="I40" s="40"/>
      <c r="J40" s="41"/>
      <c r="K40" s="40"/>
      <c r="L40" s="38"/>
      <c r="N40" s="44"/>
      <c r="O40" s="45"/>
    </row>
    <row r="41" spans="1:15" x14ac:dyDescent="0.2">
      <c r="A41" s="35"/>
      <c r="B41" s="36" t="s">
        <v>9</v>
      </c>
      <c r="C41" s="15">
        <v>25.33</v>
      </c>
      <c r="D41" s="37">
        <v>0.62171052631578949</v>
      </c>
      <c r="E41" s="38">
        <v>0.5</v>
      </c>
      <c r="F41" s="39">
        <v>25.613333333333333</v>
      </c>
      <c r="G41" s="40">
        <v>0.51754385964912286</v>
      </c>
      <c r="H41" s="38"/>
      <c r="I41" s="40"/>
      <c r="J41" s="41">
        <v>0.24664414311581384</v>
      </c>
      <c r="K41" s="40">
        <v>9.0585041896152352E-2</v>
      </c>
      <c r="L41" s="38">
        <v>25.73</v>
      </c>
      <c r="N41" s="44"/>
      <c r="O41" s="45"/>
    </row>
    <row r="42" spans="1:15" x14ac:dyDescent="0.2">
      <c r="A42" s="35"/>
      <c r="B42" s="36"/>
      <c r="C42" s="15">
        <v>25.73</v>
      </c>
      <c r="D42" s="37">
        <v>0.47368421052631576</v>
      </c>
      <c r="E42" s="38"/>
      <c r="F42" s="39"/>
      <c r="G42" s="40"/>
      <c r="H42" s="38"/>
      <c r="I42" s="40"/>
      <c r="J42" s="41"/>
      <c r="K42" s="40"/>
      <c r="L42" s="38"/>
      <c r="N42" s="44"/>
      <c r="O42" s="45"/>
    </row>
    <row r="43" spans="1:15" x14ac:dyDescent="0.2">
      <c r="A43" s="35"/>
      <c r="B43" s="36"/>
      <c r="C43" s="15">
        <v>25.78</v>
      </c>
      <c r="D43" s="37">
        <v>0.45723684210526316</v>
      </c>
      <c r="E43" s="38"/>
      <c r="F43" s="39"/>
      <c r="G43" s="40"/>
      <c r="H43" s="38"/>
      <c r="I43" s="40"/>
      <c r="J43" s="41"/>
      <c r="K43" s="40"/>
      <c r="L43" s="38"/>
      <c r="N43" s="44"/>
      <c r="O43" s="45"/>
    </row>
    <row r="44" spans="1:15" x14ac:dyDescent="0.2">
      <c r="A44" s="35"/>
      <c r="B44" s="36" t="s">
        <v>9</v>
      </c>
      <c r="C44" s="15">
        <v>25.62</v>
      </c>
      <c r="D44" s="37">
        <v>0.5</v>
      </c>
      <c r="E44" s="38">
        <v>0.5</v>
      </c>
      <c r="F44" s="39">
        <v>25.596666666666664</v>
      </c>
      <c r="G44" s="40">
        <v>0.50767543859649122</v>
      </c>
      <c r="H44" s="38"/>
      <c r="I44" s="40"/>
      <c r="J44" s="41">
        <v>6.8068592855540302E-2</v>
      </c>
      <c r="K44" s="40">
        <v>2.2390984491954126E-2</v>
      </c>
      <c r="L44" s="38">
        <v>25.62</v>
      </c>
      <c r="N44" s="44"/>
      <c r="O44" s="45"/>
    </row>
    <row r="45" spans="1:15" x14ac:dyDescent="0.2">
      <c r="A45" s="35"/>
      <c r="B45" s="36"/>
      <c r="C45" s="15">
        <v>25.65</v>
      </c>
      <c r="D45" s="37">
        <v>0.49013157894736842</v>
      </c>
      <c r="E45" s="38"/>
      <c r="F45" s="39"/>
      <c r="G45" s="40"/>
      <c r="H45" s="38"/>
      <c r="I45" s="40"/>
      <c r="J45" s="41"/>
      <c r="K45" s="40"/>
      <c r="L45" s="38"/>
      <c r="N45" s="44"/>
      <c r="O45" s="45"/>
    </row>
    <row r="46" spans="1:15" x14ac:dyDescent="0.2">
      <c r="A46" s="35"/>
      <c r="B46" s="36"/>
      <c r="C46" s="15">
        <v>25.52</v>
      </c>
      <c r="D46" s="37">
        <v>0.53289473684210531</v>
      </c>
      <c r="E46" s="38"/>
      <c r="F46" s="39"/>
      <c r="G46" s="40"/>
      <c r="H46" s="38"/>
      <c r="I46" s="40"/>
      <c r="J46" s="41"/>
      <c r="K46" s="40"/>
      <c r="L46" s="38"/>
      <c r="N46" s="44"/>
      <c r="O46" s="45"/>
    </row>
    <row r="47" spans="1:15" x14ac:dyDescent="0.2">
      <c r="A47" s="35"/>
      <c r="B47" s="36" t="s">
        <v>9</v>
      </c>
      <c r="C47" s="15">
        <v>25.23</v>
      </c>
      <c r="D47" s="37">
        <v>0.54276315789473684</v>
      </c>
      <c r="E47" s="38">
        <v>0.5</v>
      </c>
      <c r="F47" s="39">
        <v>25.33666666666667</v>
      </c>
      <c r="G47" s="40">
        <v>0.50548245614035092</v>
      </c>
      <c r="H47" s="38"/>
      <c r="I47" s="40"/>
      <c r="J47" s="41">
        <v>0.15143755588800814</v>
      </c>
      <c r="K47" s="40">
        <v>5.0995684009795976E-2</v>
      </c>
      <c r="L47" s="38">
        <v>25.27</v>
      </c>
      <c r="N47" s="44"/>
      <c r="O47" s="45"/>
    </row>
    <row r="48" spans="1:15" x14ac:dyDescent="0.2">
      <c r="A48" s="35"/>
      <c r="B48" s="36"/>
      <c r="C48" s="15">
        <v>25.51</v>
      </c>
      <c r="D48" s="37">
        <v>0.44736842105263158</v>
      </c>
      <c r="E48" s="38"/>
      <c r="F48" s="39"/>
      <c r="G48" s="40"/>
      <c r="H48" s="38"/>
      <c r="I48" s="40"/>
      <c r="J48" s="41"/>
      <c r="K48" s="40"/>
      <c r="L48" s="38"/>
      <c r="N48" s="44"/>
      <c r="O48" s="45"/>
    </row>
    <row r="49" spans="1:15" x14ac:dyDescent="0.2">
      <c r="A49" s="35"/>
      <c r="B49" s="36"/>
      <c r="C49" s="15">
        <v>25.27</v>
      </c>
      <c r="D49" s="37">
        <v>0.52631578947368418</v>
      </c>
      <c r="E49" s="38"/>
      <c r="F49" s="39"/>
      <c r="G49" s="40"/>
      <c r="H49" s="38"/>
      <c r="I49" s="40"/>
      <c r="J49" s="41"/>
      <c r="K49" s="40"/>
      <c r="L49" s="38"/>
      <c r="N49" s="44"/>
      <c r="O49" s="45"/>
    </row>
    <row r="50" spans="1:15" x14ac:dyDescent="0.2">
      <c r="A50" s="35"/>
      <c r="B50" s="36" t="s">
        <v>9</v>
      </c>
      <c r="C50" s="15">
        <v>25.14</v>
      </c>
      <c r="D50" s="37">
        <v>0.52960526315789469</v>
      </c>
      <c r="E50" s="38">
        <v>0.5</v>
      </c>
      <c r="F50" s="39">
        <v>25.133333333333336</v>
      </c>
      <c r="G50" s="40">
        <v>0.5317982456140351</v>
      </c>
      <c r="H50" s="38"/>
      <c r="I50" s="40"/>
      <c r="J50" s="41">
        <v>5.033222956847247E-2</v>
      </c>
      <c r="K50" s="40">
        <v>1.6556654463313017E-2</v>
      </c>
      <c r="L50" s="38">
        <v>25.14</v>
      </c>
      <c r="N50" s="44"/>
      <c r="O50" s="45"/>
    </row>
    <row r="51" spans="1:15" x14ac:dyDescent="0.2">
      <c r="A51" s="35"/>
      <c r="B51" s="36"/>
      <c r="C51" s="15">
        <v>25.18</v>
      </c>
      <c r="D51" s="37">
        <v>0.51644736842105265</v>
      </c>
      <c r="E51" s="38"/>
      <c r="F51" s="39"/>
      <c r="G51" s="40"/>
      <c r="H51" s="38"/>
      <c r="I51" s="40"/>
      <c r="J51" s="41"/>
      <c r="K51" s="40"/>
      <c r="L51" s="38"/>
      <c r="N51" s="44"/>
      <c r="O51" s="45"/>
    </row>
    <row r="52" spans="1:15" x14ac:dyDescent="0.2">
      <c r="A52" s="35"/>
      <c r="B52" s="36"/>
      <c r="C52" s="15">
        <v>25.08</v>
      </c>
      <c r="D52" s="37">
        <v>0.54934210526315785</v>
      </c>
      <c r="E52" s="38"/>
      <c r="F52" s="39"/>
      <c r="G52" s="40"/>
      <c r="H52" s="38"/>
      <c r="I52" s="40"/>
      <c r="J52" s="41"/>
      <c r="K52" s="40"/>
      <c r="L52" s="38"/>
      <c r="N52" s="44"/>
      <c r="O52" s="45"/>
    </row>
    <row r="53" spans="1:15" x14ac:dyDescent="0.2">
      <c r="A53" s="35"/>
      <c r="B53" s="36" t="s">
        <v>9</v>
      </c>
      <c r="C53" s="15">
        <v>25.26</v>
      </c>
      <c r="D53" s="37">
        <v>0.54276315789473684</v>
      </c>
      <c r="E53" s="38">
        <v>0.5</v>
      </c>
      <c r="F53" s="39">
        <v>25.276666666666667</v>
      </c>
      <c r="G53" s="40">
        <v>0.53837719298245623</v>
      </c>
      <c r="H53" s="38"/>
      <c r="I53" s="40"/>
      <c r="J53" s="41">
        <v>8.6216781042517787E-2</v>
      </c>
      <c r="K53" s="40">
        <v>2.9847933308807466E-2</v>
      </c>
      <c r="L53" s="38">
        <v>25.26</v>
      </c>
      <c r="N53" s="44"/>
      <c r="O53" s="45"/>
    </row>
    <row r="54" spans="1:15" x14ac:dyDescent="0.2">
      <c r="A54" s="35"/>
      <c r="B54" s="36"/>
      <c r="C54" s="15">
        <v>25.37</v>
      </c>
      <c r="D54" s="37">
        <v>0.50657894736842102</v>
      </c>
      <c r="E54" s="38"/>
      <c r="F54" s="39"/>
      <c r="G54" s="40"/>
      <c r="H54" s="38"/>
      <c r="I54" s="40"/>
      <c r="J54" s="41"/>
      <c r="K54" s="40"/>
      <c r="L54" s="38"/>
      <c r="N54" s="44"/>
      <c r="O54" s="45"/>
    </row>
    <row r="55" spans="1:15" x14ac:dyDescent="0.2">
      <c r="A55" s="35"/>
      <c r="B55" s="36"/>
      <c r="C55" s="15">
        <v>25.2</v>
      </c>
      <c r="D55" s="37">
        <v>0.56578947368421051</v>
      </c>
      <c r="E55" s="38"/>
      <c r="F55" s="39"/>
      <c r="G55" s="40"/>
      <c r="H55" s="38"/>
      <c r="I55" s="40"/>
      <c r="J55" s="41"/>
      <c r="K55" s="40"/>
      <c r="L55" s="38"/>
      <c r="N55" s="44"/>
      <c r="O55" s="45"/>
    </row>
    <row r="56" spans="1:15" x14ac:dyDescent="0.2">
      <c r="A56" s="35"/>
      <c r="B56" s="36" t="s">
        <v>9</v>
      </c>
      <c r="C56" s="15">
        <v>25.14</v>
      </c>
      <c r="D56" s="37">
        <v>0.58223684210526316</v>
      </c>
      <c r="E56" s="38">
        <v>0.5</v>
      </c>
      <c r="F56" s="39">
        <v>25.24666666666667</v>
      </c>
      <c r="G56" s="40">
        <v>0.54057017543859653</v>
      </c>
      <c r="H56" s="38"/>
      <c r="I56" s="40"/>
      <c r="J56" s="41">
        <v>0.10066445913694307</v>
      </c>
      <c r="K56" s="40">
        <v>3.8408508526616231E-2</v>
      </c>
      <c r="L56" s="38">
        <v>25.26</v>
      </c>
      <c r="N56" s="44"/>
      <c r="O56" s="45"/>
    </row>
    <row r="57" spans="1:15" x14ac:dyDescent="0.2">
      <c r="A57" s="35"/>
      <c r="B57" s="36"/>
      <c r="C57" s="15">
        <v>25.26</v>
      </c>
      <c r="D57" s="37">
        <v>0.53289473684210531</v>
      </c>
      <c r="E57" s="38"/>
      <c r="F57" s="39"/>
      <c r="G57" s="40"/>
      <c r="H57" s="38"/>
      <c r="I57" s="40"/>
      <c r="J57" s="41"/>
      <c r="K57" s="40"/>
      <c r="L57" s="38"/>
      <c r="N57" s="44"/>
      <c r="O57" s="45"/>
    </row>
    <row r="58" spans="1:15" x14ac:dyDescent="0.2">
      <c r="A58" s="35"/>
      <c r="B58" s="36"/>
      <c r="C58" s="15">
        <v>25.34</v>
      </c>
      <c r="D58" s="37">
        <v>0.50657894736842102</v>
      </c>
      <c r="E58" s="38"/>
      <c r="F58" s="39"/>
      <c r="G58" s="40"/>
      <c r="H58" s="38"/>
      <c r="I58" s="40"/>
      <c r="J58" s="41"/>
      <c r="K58" s="40"/>
      <c r="L58" s="38"/>
      <c r="N58" s="44"/>
      <c r="O58" s="45"/>
    </row>
    <row r="59" spans="1:15" x14ac:dyDescent="0.2">
      <c r="A59" s="35"/>
      <c r="B59" s="36" t="s">
        <v>9</v>
      </c>
      <c r="C59" s="15">
        <v>25.19</v>
      </c>
      <c r="D59" s="37">
        <v>0.55592105263157898</v>
      </c>
      <c r="E59" s="38">
        <v>0.5</v>
      </c>
      <c r="F59" s="39">
        <v>25.186666666666667</v>
      </c>
      <c r="G59" s="40">
        <v>0.55701754385964908</v>
      </c>
      <c r="H59" s="38"/>
      <c r="I59" s="40"/>
      <c r="J59" s="41">
        <v>2.5166114784236238E-2</v>
      </c>
      <c r="K59" s="40">
        <v>8.278327231656531E-3</v>
      </c>
      <c r="L59" s="38">
        <v>25.19</v>
      </c>
      <c r="N59" s="44"/>
      <c r="O59" s="45"/>
    </row>
    <row r="60" spans="1:15" x14ac:dyDescent="0.2">
      <c r="A60" s="35"/>
      <c r="B60" s="36"/>
      <c r="C60" s="15">
        <v>25.16</v>
      </c>
      <c r="D60" s="37">
        <v>0.56578947368421051</v>
      </c>
      <c r="E60" s="38"/>
      <c r="F60" s="39"/>
      <c r="G60" s="40"/>
      <c r="H60" s="38"/>
      <c r="I60" s="40"/>
      <c r="J60" s="41"/>
      <c r="K60" s="40"/>
      <c r="L60" s="38"/>
      <c r="N60" s="44"/>
      <c r="O60" s="45"/>
    </row>
    <row r="61" spans="1:15" x14ac:dyDescent="0.2">
      <c r="A61" s="35"/>
      <c r="B61" s="36"/>
      <c r="C61" s="15">
        <v>25.21</v>
      </c>
      <c r="D61" s="37">
        <v>0.54934210526315785</v>
      </c>
      <c r="E61" s="38"/>
      <c r="F61" s="39"/>
      <c r="G61" s="40"/>
      <c r="H61" s="38"/>
      <c r="I61" s="40"/>
      <c r="J61" s="41"/>
      <c r="K61" s="40"/>
      <c r="L61" s="38"/>
      <c r="N61" s="44"/>
      <c r="O61" s="45"/>
    </row>
    <row r="62" spans="1:15" x14ac:dyDescent="0.2">
      <c r="A62" s="35"/>
      <c r="B62" s="36" t="s">
        <v>9</v>
      </c>
      <c r="C62" s="15">
        <v>25.22</v>
      </c>
      <c r="D62" s="37">
        <v>0.5625</v>
      </c>
      <c r="E62" s="38">
        <v>0.5</v>
      </c>
      <c r="F62" s="39">
        <v>25.31</v>
      </c>
      <c r="G62" s="40">
        <v>0.5296052631578948</v>
      </c>
      <c r="H62" s="38"/>
      <c r="I62" s="40"/>
      <c r="J62" s="41">
        <v>0.15588457268119871</v>
      </c>
      <c r="K62" s="40">
        <v>5.6975355512134104E-2</v>
      </c>
      <c r="L62" s="38">
        <v>25.22</v>
      </c>
      <c r="N62" s="44"/>
      <c r="O62" s="45"/>
    </row>
    <row r="63" spans="1:15" x14ac:dyDescent="0.2">
      <c r="A63" s="35"/>
      <c r="B63" s="36"/>
      <c r="C63" s="15">
        <v>25.49</v>
      </c>
      <c r="D63" s="37">
        <v>0.46381578947368424</v>
      </c>
      <c r="E63" s="38"/>
      <c r="F63" s="39"/>
      <c r="G63" s="40"/>
      <c r="H63" s="38"/>
      <c r="I63" s="40"/>
      <c r="J63" s="41"/>
      <c r="K63" s="40"/>
      <c r="L63" s="38"/>
      <c r="N63" s="44"/>
      <c r="O63" s="45"/>
    </row>
    <row r="64" spans="1:15" x14ac:dyDescent="0.2">
      <c r="A64" s="35"/>
      <c r="B64" s="36"/>
      <c r="C64" s="15">
        <v>25.22</v>
      </c>
      <c r="D64" s="37">
        <v>0.5625</v>
      </c>
      <c r="E64" s="38"/>
      <c r="F64" s="39"/>
      <c r="G64" s="40"/>
      <c r="H64" s="38"/>
      <c r="I64" s="40"/>
      <c r="J64" s="41"/>
      <c r="K64" s="40"/>
      <c r="L64" s="38"/>
      <c r="N64" s="44"/>
      <c r="O64" s="45"/>
    </row>
    <row r="65" spans="1:15" x14ac:dyDescent="0.2">
      <c r="B65" s="23"/>
      <c r="D65" s="37"/>
      <c r="E65" s="9"/>
      <c r="G65" s="46"/>
      <c r="I65" s="46"/>
      <c r="N65" s="44"/>
      <c r="O65" s="45"/>
    </row>
    <row r="66" spans="1:15" x14ac:dyDescent="0.2">
      <c r="A66" s="35" t="s">
        <v>89</v>
      </c>
      <c r="B66" s="36" t="s">
        <v>9</v>
      </c>
      <c r="C66" s="9">
        <v>25.75</v>
      </c>
      <c r="D66" s="37">
        <v>0.35714851485148519</v>
      </c>
      <c r="E66" s="38">
        <v>0.33400000000000002</v>
      </c>
      <c r="F66" s="39">
        <v>25.689999999999998</v>
      </c>
      <c r="G66" s="40">
        <v>0.37368316831683163</v>
      </c>
      <c r="H66" s="39">
        <v>25.886333333333333</v>
      </c>
      <c r="I66" s="40">
        <v>0.36355293729372939</v>
      </c>
      <c r="J66" s="41">
        <v>5.5677643628299987E-2</v>
      </c>
      <c r="K66" s="40">
        <v>1.5154260218962861E-2</v>
      </c>
      <c r="L66" s="38">
        <v>25.68</v>
      </c>
      <c r="N66" s="42">
        <f>I66/0.334*100</f>
        <v>108.84818481848184</v>
      </c>
      <c r="O66" s="43">
        <f>(I66-0.334)/0.334*100</f>
        <v>8.8481848184818475</v>
      </c>
    </row>
    <row r="67" spans="1:15" x14ac:dyDescent="0.2">
      <c r="A67" s="35"/>
      <c r="B67" s="36"/>
      <c r="C67" s="9">
        <v>25.68</v>
      </c>
      <c r="D67" s="37">
        <v>0.37699009900990099</v>
      </c>
      <c r="E67" s="38"/>
      <c r="F67" s="39"/>
      <c r="G67" s="40"/>
      <c r="H67" s="38"/>
      <c r="I67" s="40"/>
      <c r="J67" s="41"/>
      <c r="K67" s="40"/>
      <c r="L67" s="38"/>
      <c r="N67" s="44"/>
      <c r="O67" s="45"/>
    </row>
    <row r="68" spans="1:15" x14ac:dyDescent="0.2">
      <c r="A68" s="35"/>
      <c r="B68" s="36"/>
      <c r="C68" s="9">
        <v>25.64</v>
      </c>
      <c r="D68" s="37">
        <v>0.38691089108910892</v>
      </c>
      <c r="E68" s="38"/>
      <c r="F68" s="39"/>
      <c r="G68" s="40"/>
      <c r="H68" s="38"/>
      <c r="I68" s="40"/>
      <c r="J68" s="41"/>
      <c r="K68" s="40"/>
      <c r="L68" s="38"/>
      <c r="N68" s="44"/>
      <c r="O68" s="45"/>
    </row>
    <row r="69" spans="1:15" x14ac:dyDescent="0.2">
      <c r="A69" s="35"/>
      <c r="B69" s="36" t="s">
        <v>9</v>
      </c>
      <c r="C69" s="15">
        <v>25.63</v>
      </c>
      <c r="D69" s="37">
        <v>0.44312871287128713</v>
      </c>
      <c r="E69" s="38">
        <v>0.33400000000000002</v>
      </c>
      <c r="F69" s="39">
        <v>25.77333333333333</v>
      </c>
      <c r="G69" s="40">
        <v>0.40344554455445553</v>
      </c>
      <c r="H69" s="38"/>
      <c r="I69" s="40"/>
      <c r="J69" s="41">
        <v>0.12897028081435399</v>
      </c>
      <c r="K69" s="40">
        <v>3.5769924534801135E-2</v>
      </c>
      <c r="L69" s="38">
        <v>25.81</v>
      </c>
      <c r="N69" s="44"/>
      <c r="O69" s="45"/>
    </row>
    <row r="70" spans="1:15" x14ac:dyDescent="0.2">
      <c r="A70" s="35"/>
      <c r="B70" s="36"/>
      <c r="C70" s="15">
        <v>25.81</v>
      </c>
      <c r="D70" s="37">
        <v>0.39352475247524754</v>
      </c>
      <c r="E70" s="38"/>
      <c r="F70" s="39"/>
      <c r="G70" s="40"/>
      <c r="H70" s="38"/>
      <c r="I70" s="40"/>
      <c r="J70" s="41"/>
      <c r="K70" s="40"/>
      <c r="L70" s="38"/>
      <c r="N70" s="44"/>
      <c r="O70" s="45"/>
    </row>
    <row r="71" spans="1:15" x14ac:dyDescent="0.2">
      <c r="A71" s="35"/>
      <c r="B71" s="36"/>
      <c r="C71" s="15">
        <v>25.88</v>
      </c>
      <c r="D71" s="37">
        <v>0.37368316831683174</v>
      </c>
      <c r="E71" s="38"/>
      <c r="F71" s="39"/>
      <c r="G71" s="40"/>
      <c r="H71" s="38"/>
      <c r="I71" s="40"/>
      <c r="J71" s="41"/>
      <c r="K71" s="40"/>
      <c r="L71" s="38"/>
      <c r="N71" s="44"/>
      <c r="O71" s="45"/>
    </row>
    <row r="72" spans="1:15" x14ac:dyDescent="0.2">
      <c r="A72" s="35"/>
      <c r="B72" s="36" t="s">
        <v>9</v>
      </c>
      <c r="C72" s="15">
        <v>25.79</v>
      </c>
      <c r="D72" s="37">
        <v>0.45966336633663368</v>
      </c>
      <c r="E72" s="38">
        <v>0.33400000000000002</v>
      </c>
      <c r="F72" s="39">
        <v>25.956666666666667</v>
      </c>
      <c r="G72" s="40">
        <v>0.41116171617161718</v>
      </c>
      <c r="H72" s="38"/>
      <c r="I72" s="40"/>
      <c r="J72" s="41">
        <v>0.17559422921421294</v>
      </c>
      <c r="K72" s="40">
        <v>4.9640690471710013E-2</v>
      </c>
      <c r="L72" s="38">
        <v>25.94</v>
      </c>
      <c r="N72" s="44"/>
      <c r="O72" s="45"/>
    </row>
    <row r="73" spans="1:15" x14ac:dyDescent="0.2">
      <c r="A73" s="35"/>
      <c r="B73" s="36"/>
      <c r="C73" s="15">
        <v>25.94</v>
      </c>
      <c r="D73" s="37">
        <v>0.41336633663366334</v>
      </c>
      <c r="E73" s="38"/>
      <c r="F73" s="39"/>
      <c r="G73" s="40"/>
      <c r="H73" s="38"/>
      <c r="I73" s="40"/>
      <c r="J73" s="41"/>
      <c r="K73" s="40"/>
      <c r="L73" s="38"/>
      <c r="N73" s="44"/>
      <c r="O73" s="45"/>
    </row>
    <row r="74" spans="1:15" x14ac:dyDescent="0.2">
      <c r="A74" s="35"/>
      <c r="B74" s="36"/>
      <c r="C74" s="15">
        <v>26.14</v>
      </c>
      <c r="D74" s="37">
        <v>0.36045544554455444</v>
      </c>
      <c r="E74" s="38"/>
      <c r="F74" s="39"/>
      <c r="G74" s="40"/>
      <c r="H74" s="38"/>
      <c r="I74" s="40"/>
      <c r="J74" s="41"/>
      <c r="K74" s="40"/>
      <c r="L74" s="38"/>
      <c r="N74" s="44"/>
      <c r="O74" s="45"/>
    </row>
    <row r="75" spans="1:15" x14ac:dyDescent="0.2">
      <c r="A75" s="35"/>
      <c r="B75" s="36" t="s">
        <v>9</v>
      </c>
      <c r="C75" s="15">
        <v>26.04</v>
      </c>
      <c r="D75" s="37">
        <v>0.38029702970297036</v>
      </c>
      <c r="E75" s="38">
        <v>0.33400000000000002</v>
      </c>
      <c r="F75" s="39">
        <v>26.03</v>
      </c>
      <c r="G75" s="40">
        <v>0.38360396039603967</v>
      </c>
      <c r="H75" s="38"/>
      <c r="I75" s="40"/>
      <c r="J75" s="41">
        <v>0.10535653752852599</v>
      </c>
      <c r="K75" s="40">
        <v>2.8254428227089623E-2</v>
      </c>
      <c r="L75" s="38">
        <v>26.04</v>
      </c>
      <c r="N75" s="44"/>
      <c r="O75" s="45"/>
    </row>
    <row r="76" spans="1:15" x14ac:dyDescent="0.2">
      <c r="A76" s="35"/>
      <c r="B76" s="36"/>
      <c r="C76" s="15">
        <v>25.92</v>
      </c>
      <c r="D76" s="37">
        <v>0.41336633663366334</v>
      </c>
      <c r="E76" s="38"/>
      <c r="F76" s="39"/>
      <c r="G76" s="40"/>
      <c r="H76" s="38"/>
      <c r="I76" s="40"/>
      <c r="J76" s="41"/>
      <c r="K76" s="40"/>
      <c r="L76" s="38"/>
      <c r="N76" s="44"/>
      <c r="O76" s="45"/>
    </row>
    <row r="77" spans="1:15" x14ac:dyDescent="0.2">
      <c r="A77" s="35"/>
      <c r="B77" s="36"/>
      <c r="C77" s="15">
        <v>26.13</v>
      </c>
      <c r="D77" s="37">
        <v>0.35714851485148519</v>
      </c>
      <c r="E77" s="38"/>
      <c r="F77" s="39"/>
      <c r="G77" s="40"/>
      <c r="H77" s="38"/>
      <c r="I77" s="40"/>
      <c r="J77" s="41"/>
      <c r="K77" s="40"/>
      <c r="L77" s="38"/>
      <c r="N77" s="44"/>
      <c r="O77" s="45"/>
    </row>
    <row r="78" spans="1:15" x14ac:dyDescent="0.2">
      <c r="A78" s="35"/>
      <c r="B78" s="36" t="s">
        <v>9</v>
      </c>
      <c r="C78" s="15">
        <v>26.03</v>
      </c>
      <c r="D78" s="37">
        <v>0.31184356435643568</v>
      </c>
      <c r="E78" s="38">
        <v>0.33400000000000002</v>
      </c>
      <c r="F78" s="39">
        <v>25.943333333333332</v>
      </c>
      <c r="G78" s="40">
        <v>0.33201584158415842</v>
      </c>
      <c r="H78" s="38"/>
      <c r="I78" s="40"/>
      <c r="J78" s="41">
        <v>0.14153915830374722</v>
      </c>
      <c r="K78" s="40">
        <v>3.3235887371803913E-2</v>
      </c>
      <c r="L78" s="38">
        <v>26.02</v>
      </c>
      <c r="N78" s="44"/>
      <c r="O78" s="45"/>
    </row>
    <row r="79" spans="1:15" x14ac:dyDescent="0.2">
      <c r="A79" s="35"/>
      <c r="B79" s="36"/>
      <c r="C79" s="15">
        <v>26.02</v>
      </c>
      <c r="D79" s="37">
        <v>0.31382772277227727</v>
      </c>
      <c r="E79" s="38"/>
      <c r="F79" s="39"/>
      <c r="G79" s="40"/>
      <c r="H79" s="38"/>
      <c r="I79" s="40"/>
      <c r="J79" s="41"/>
      <c r="K79" s="40"/>
      <c r="L79" s="38"/>
      <c r="N79" s="44"/>
      <c r="O79" s="45"/>
    </row>
    <row r="80" spans="1:15" x14ac:dyDescent="0.2">
      <c r="A80" s="35"/>
      <c r="B80" s="36"/>
      <c r="C80" s="15">
        <v>25.78</v>
      </c>
      <c r="D80" s="37">
        <v>0.37037623762376237</v>
      </c>
      <c r="E80" s="38"/>
      <c r="F80" s="39"/>
      <c r="G80" s="40"/>
      <c r="H80" s="38"/>
      <c r="I80" s="40"/>
      <c r="J80" s="41"/>
      <c r="K80" s="40"/>
      <c r="L80" s="38"/>
      <c r="N80" s="44"/>
      <c r="O80" s="45"/>
    </row>
    <row r="81" spans="1:15" x14ac:dyDescent="0.2">
      <c r="A81" s="35"/>
      <c r="B81" s="36" t="s">
        <v>9</v>
      </c>
      <c r="C81" s="15">
        <v>25.56</v>
      </c>
      <c r="D81" s="37">
        <v>0.40675247524752478</v>
      </c>
      <c r="E81" s="38">
        <v>0.33400000000000002</v>
      </c>
      <c r="F81" s="39">
        <v>25.716666666666665</v>
      </c>
      <c r="G81" s="40">
        <v>0.37037623762376243</v>
      </c>
      <c r="H81" s="38"/>
      <c r="I81" s="40"/>
      <c r="J81" s="41">
        <v>0.17156145643276999</v>
      </c>
      <c r="K81" s="40">
        <v>4.0094403842535008E-2</v>
      </c>
      <c r="L81" s="38">
        <v>25.69</v>
      </c>
      <c r="N81" s="44"/>
      <c r="O81" s="45"/>
    </row>
    <row r="82" spans="1:15" x14ac:dyDescent="0.2">
      <c r="A82" s="35"/>
      <c r="B82" s="36"/>
      <c r="C82" s="15">
        <v>25.9</v>
      </c>
      <c r="D82" s="37">
        <v>0.3273861386138614</v>
      </c>
      <c r="E82" s="38"/>
      <c r="F82" s="39"/>
      <c r="G82" s="40"/>
      <c r="H82" s="38"/>
      <c r="I82" s="40"/>
      <c r="J82" s="41"/>
      <c r="K82" s="40"/>
      <c r="L82" s="38"/>
      <c r="N82" s="44"/>
      <c r="O82" s="45"/>
    </row>
    <row r="83" spans="1:15" x14ac:dyDescent="0.2">
      <c r="A83" s="35"/>
      <c r="B83" s="36"/>
      <c r="C83" s="15">
        <v>25.69</v>
      </c>
      <c r="D83" s="37">
        <v>0.37699009900990099</v>
      </c>
      <c r="E83" s="38"/>
      <c r="F83" s="39"/>
      <c r="G83" s="40"/>
      <c r="H83" s="38"/>
      <c r="I83" s="40"/>
      <c r="J83" s="41"/>
      <c r="K83" s="40"/>
      <c r="L83" s="38"/>
      <c r="N83" s="44"/>
      <c r="O83" s="45"/>
    </row>
    <row r="84" spans="1:15" x14ac:dyDescent="0.2">
      <c r="A84" s="35"/>
      <c r="B84" s="36" t="s">
        <v>9</v>
      </c>
      <c r="C84" s="15">
        <v>25.97</v>
      </c>
      <c r="D84" s="37">
        <v>0.34061386138613864</v>
      </c>
      <c r="E84" s="38">
        <v>0.33400000000000002</v>
      </c>
      <c r="F84" s="39">
        <v>25.913333333333338</v>
      </c>
      <c r="G84" s="40">
        <v>0.35494389438943896</v>
      </c>
      <c r="H84" s="38"/>
      <c r="I84" s="40"/>
      <c r="J84" s="41">
        <v>0.13428824718989066</v>
      </c>
      <c r="K84" s="40">
        <v>3.3778210237484403E-2</v>
      </c>
      <c r="L84" s="38">
        <v>25.97</v>
      </c>
      <c r="N84" s="44"/>
      <c r="O84" s="45"/>
    </row>
    <row r="85" spans="1:15" x14ac:dyDescent="0.2">
      <c r="A85" s="35"/>
      <c r="B85" s="36"/>
      <c r="C85" s="15">
        <v>25.76</v>
      </c>
      <c r="D85" s="37">
        <v>0.39352475247524754</v>
      </c>
      <c r="E85" s="38"/>
      <c r="F85" s="39"/>
      <c r="G85" s="40"/>
      <c r="H85" s="38"/>
      <c r="I85" s="40"/>
      <c r="J85" s="41"/>
      <c r="K85" s="40"/>
      <c r="L85" s="38"/>
      <c r="N85" s="44"/>
      <c r="O85" s="45"/>
    </row>
    <row r="86" spans="1:15" x14ac:dyDescent="0.2">
      <c r="A86" s="35"/>
      <c r="B86" s="36"/>
      <c r="C86" s="15">
        <v>26.01</v>
      </c>
      <c r="D86" s="37">
        <v>0.33069306930693065</v>
      </c>
      <c r="E86" s="38"/>
      <c r="F86" s="39"/>
      <c r="G86" s="40"/>
      <c r="H86" s="38"/>
      <c r="I86" s="40"/>
      <c r="J86" s="41"/>
      <c r="K86" s="40"/>
      <c r="L86" s="38"/>
      <c r="N86" s="44"/>
      <c r="O86" s="45"/>
    </row>
    <row r="87" spans="1:15" x14ac:dyDescent="0.2">
      <c r="A87" s="35"/>
      <c r="B87" s="36" t="s">
        <v>9</v>
      </c>
      <c r="C87" s="15">
        <v>26.02</v>
      </c>
      <c r="D87" s="37">
        <v>0.31316633663366339</v>
      </c>
      <c r="E87" s="38">
        <v>0.33400000000000002</v>
      </c>
      <c r="F87" s="39">
        <v>25.906666666666666</v>
      </c>
      <c r="G87" s="40">
        <v>0.34248778877887792</v>
      </c>
      <c r="H87" s="38"/>
      <c r="I87" s="40"/>
      <c r="J87" s="41">
        <v>0.22278539748676024</v>
      </c>
      <c r="K87" s="40">
        <v>5.5725788948205353E-2</v>
      </c>
      <c r="L87" s="38">
        <v>26.02</v>
      </c>
      <c r="N87" s="44"/>
      <c r="O87" s="45"/>
    </row>
    <row r="88" spans="1:15" x14ac:dyDescent="0.2">
      <c r="A88" s="35"/>
      <c r="B88" s="36"/>
      <c r="C88" s="15">
        <v>26.05</v>
      </c>
      <c r="D88" s="37">
        <v>0.30754455445544554</v>
      </c>
      <c r="E88" s="38"/>
      <c r="F88" s="39"/>
      <c r="G88" s="40"/>
      <c r="H88" s="38"/>
      <c r="I88" s="40"/>
      <c r="J88" s="41"/>
      <c r="K88" s="40"/>
      <c r="L88" s="38"/>
      <c r="N88" s="44"/>
      <c r="O88" s="45"/>
    </row>
    <row r="89" spans="1:15" x14ac:dyDescent="0.2">
      <c r="A89" s="35"/>
      <c r="B89" s="36"/>
      <c r="C89" s="15">
        <v>25.65</v>
      </c>
      <c r="D89" s="37">
        <v>0.40675247524752478</v>
      </c>
      <c r="E89" s="38"/>
      <c r="F89" s="39"/>
      <c r="G89" s="40"/>
      <c r="H89" s="38"/>
      <c r="I89" s="40"/>
      <c r="J89" s="41"/>
      <c r="K89" s="40"/>
      <c r="L89" s="38"/>
      <c r="N89" s="44"/>
      <c r="O89" s="45"/>
    </row>
    <row r="90" spans="1:15" x14ac:dyDescent="0.2">
      <c r="A90" s="35"/>
      <c r="B90" s="36" t="s">
        <v>9</v>
      </c>
      <c r="C90" s="15">
        <v>26.03</v>
      </c>
      <c r="D90" s="37">
        <v>0.31151287128712873</v>
      </c>
      <c r="E90" s="38">
        <v>0.33400000000000002</v>
      </c>
      <c r="F90" s="39">
        <v>26.060000000000002</v>
      </c>
      <c r="G90" s="40">
        <v>0.30578085808580857</v>
      </c>
      <c r="H90" s="38"/>
      <c r="I90" s="40"/>
      <c r="J90" s="41">
        <v>2.6457513110644669E-2</v>
      </c>
      <c r="K90" s="40">
        <v>5.0622329717102234E-3</v>
      </c>
      <c r="L90" s="38">
        <v>26.07</v>
      </c>
      <c r="N90" s="44"/>
      <c r="O90" s="45"/>
    </row>
    <row r="91" spans="1:15" x14ac:dyDescent="0.2">
      <c r="A91" s="35"/>
      <c r="B91" s="36"/>
      <c r="C91" s="15">
        <v>26.07</v>
      </c>
      <c r="D91" s="37">
        <v>0.30390693069306934</v>
      </c>
      <c r="E91" s="38"/>
      <c r="F91" s="39"/>
      <c r="G91" s="40"/>
      <c r="H91" s="38"/>
      <c r="I91" s="40"/>
      <c r="J91" s="41"/>
      <c r="K91" s="40"/>
      <c r="L91" s="38"/>
      <c r="N91" s="44"/>
      <c r="O91" s="45"/>
    </row>
    <row r="92" spans="1:15" x14ac:dyDescent="0.2">
      <c r="A92" s="35"/>
      <c r="B92" s="36"/>
      <c r="C92" s="15">
        <v>26.08</v>
      </c>
      <c r="D92" s="37">
        <v>0.30192277227722769</v>
      </c>
      <c r="E92" s="38"/>
      <c r="F92" s="39"/>
      <c r="G92" s="40"/>
      <c r="H92" s="38"/>
      <c r="I92" s="40"/>
      <c r="J92" s="41"/>
      <c r="K92" s="40"/>
      <c r="L92" s="38"/>
      <c r="N92" s="44"/>
      <c r="O92" s="45"/>
    </row>
    <row r="93" spans="1:15" x14ac:dyDescent="0.2">
      <c r="A93" s="35"/>
      <c r="B93" s="36" t="s">
        <v>9</v>
      </c>
      <c r="C93" s="15">
        <v>26.02</v>
      </c>
      <c r="D93" s="37">
        <v>0.32011089108910895</v>
      </c>
      <c r="E93" s="38">
        <v>0.33400000000000002</v>
      </c>
      <c r="F93" s="39">
        <v>25.873333333333335</v>
      </c>
      <c r="G93" s="40">
        <v>0.3580303630363037</v>
      </c>
      <c r="H93" s="38"/>
      <c r="I93" s="40"/>
      <c r="J93" s="41">
        <v>0.21221058723196023</v>
      </c>
      <c r="K93" s="40">
        <v>5.6761163870055031E-2</v>
      </c>
      <c r="L93" s="38">
        <v>25.97</v>
      </c>
      <c r="N93" s="44"/>
      <c r="O93" s="45"/>
    </row>
    <row r="94" spans="1:15" x14ac:dyDescent="0.2">
      <c r="A94" s="35"/>
      <c r="B94" s="36"/>
      <c r="C94" s="15">
        <v>25.63</v>
      </c>
      <c r="D94" s="37">
        <v>0.42328712871287133</v>
      </c>
      <c r="E94" s="38"/>
      <c r="F94" s="39"/>
      <c r="G94" s="40"/>
      <c r="H94" s="38"/>
      <c r="I94" s="40"/>
      <c r="J94" s="41"/>
      <c r="K94" s="40"/>
      <c r="L94" s="38"/>
      <c r="N94" s="44"/>
      <c r="O94" s="45"/>
    </row>
    <row r="95" spans="1:15" x14ac:dyDescent="0.2">
      <c r="A95" s="35"/>
      <c r="B95" s="36"/>
      <c r="C95" s="15">
        <v>25.97</v>
      </c>
      <c r="D95" s="37">
        <v>0.33069306930693065</v>
      </c>
      <c r="E95" s="38"/>
      <c r="F95" s="39"/>
      <c r="G95" s="40"/>
      <c r="H95" s="38"/>
      <c r="I95" s="40"/>
      <c r="J95" s="41"/>
      <c r="K95" s="40"/>
      <c r="L95" s="38"/>
      <c r="N95" s="44"/>
      <c r="O95" s="45"/>
    </row>
    <row r="96" spans="1:15" x14ac:dyDescent="0.2">
      <c r="B96" s="23"/>
      <c r="D96" s="37"/>
      <c r="E96" s="9"/>
      <c r="G96" s="46"/>
      <c r="I96" s="46"/>
      <c r="N96" s="42">
        <f>I97/0.167*100</f>
        <v>91.801980198019805</v>
      </c>
      <c r="O96" s="43">
        <f>(I97-0.167)/0.167*100</f>
        <v>-8.1980198019801946</v>
      </c>
    </row>
    <row r="97" spans="1:15" x14ac:dyDescent="0.2">
      <c r="A97" s="35" t="s">
        <v>90</v>
      </c>
      <c r="B97" s="36" t="s">
        <v>9</v>
      </c>
      <c r="C97" s="9">
        <v>27.04</v>
      </c>
      <c r="D97" s="37">
        <v>0.1517881188118812</v>
      </c>
      <c r="E97" s="38">
        <v>0.16700000000000001</v>
      </c>
      <c r="F97" s="39">
        <v>27.023333333333337</v>
      </c>
      <c r="G97" s="40">
        <v>0.15443366336633665</v>
      </c>
      <c r="H97" s="39">
        <v>27.169</v>
      </c>
      <c r="I97" s="40">
        <v>0.15330930693069308</v>
      </c>
      <c r="J97" s="41">
        <v>0.21548395145191959</v>
      </c>
      <c r="K97" s="40">
        <v>2.2603542581671694E-2</v>
      </c>
      <c r="L97" s="38">
        <v>27.04</v>
      </c>
      <c r="N97" s="44"/>
      <c r="O97" s="45"/>
    </row>
    <row r="98" spans="1:15" x14ac:dyDescent="0.2">
      <c r="A98" s="35"/>
      <c r="B98" s="36"/>
      <c r="C98" s="9">
        <v>26.8</v>
      </c>
      <c r="D98" s="37">
        <v>0.17824356435643565</v>
      </c>
      <c r="E98" s="38"/>
      <c r="F98" s="39"/>
      <c r="G98" s="40"/>
      <c r="H98" s="38"/>
      <c r="I98" s="40"/>
      <c r="J98" s="41"/>
      <c r="K98" s="40"/>
      <c r="L98" s="38"/>
      <c r="N98" s="44"/>
      <c r="O98" s="45"/>
    </row>
    <row r="99" spans="1:15" x14ac:dyDescent="0.2">
      <c r="A99" s="35"/>
      <c r="B99" s="36"/>
      <c r="C99" s="9">
        <v>27.23</v>
      </c>
      <c r="D99" s="37">
        <v>0.13326930693069308</v>
      </c>
      <c r="E99" s="38"/>
      <c r="F99" s="39"/>
      <c r="G99" s="40"/>
      <c r="H99" s="38"/>
      <c r="I99" s="40"/>
      <c r="J99" s="41"/>
      <c r="K99" s="40"/>
      <c r="L99" s="38"/>
      <c r="N99" s="44"/>
      <c r="O99" s="45"/>
    </row>
    <row r="100" spans="1:15" x14ac:dyDescent="0.2">
      <c r="A100" s="35"/>
      <c r="B100" s="36" t="s">
        <v>9</v>
      </c>
      <c r="C100" s="15">
        <v>26.9</v>
      </c>
      <c r="D100" s="37">
        <v>0.18948712871287129</v>
      </c>
      <c r="E100" s="38">
        <v>0.16700000000000001</v>
      </c>
      <c r="F100" s="39">
        <v>27.223333333333333</v>
      </c>
      <c r="G100" s="40">
        <v>0.15432343234323434</v>
      </c>
      <c r="H100" s="38"/>
      <c r="I100" s="40"/>
      <c r="J100" s="41">
        <v>0.2926317367158483</v>
      </c>
      <c r="K100" s="40">
        <v>3.1428602584571252E-2</v>
      </c>
      <c r="L100" s="38">
        <v>27.3</v>
      </c>
      <c r="N100" s="44"/>
      <c r="O100" s="45"/>
    </row>
    <row r="101" spans="1:15" x14ac:dyDescent="0.2">
      <c r="A101" s="35"/>
      <c r="B101" s="36"/>
      <c r="C101" s="15">
        <v>27.3</v>
      </c>
      <c r="D101" s="37">
        <v>0.14451287128712872</v>
      </c>
      <c r="E101" s="38"/>
      <c r="F101" s="39"/>
      <c r="G101" s="40"/>
      <c r="H101" s="38"/>
      <c r="I101" s="40"/>
      <c r="J101" s="41"/>
      <c r="K101" s="40"/>
      <c r="L101" s="38"/>
      <c r="N101" s="44"/>
      <c r="O101" s="45"/>
    </row>
    <row r="102" spans="1:15" x14ac:dyDescent="0.2">
      <c r="A102" s="35"/>
      <c r="B102" s="36"/>
      <c r="C102" s="15">
        <v>27.47</v>
      </c>
      <c r="D102" s="37">
        <v>0.12897029702970297</v>
      </c>
      <c r="E102" s="38"/>
      <c r="F102" s="39"/>
      <c r="G102" s="40"/>
      <c r="H102" s="38"/>
      <c r="I102" s="40"/>
      <c r="J102" s="41"/>
      <c r="K102" s="40"/>
      <c r="L102" s="38"/>
      <c r="N102" s="44"/>
      <c r="O102" s="45"/>
    </row>
    <row r="103" spans="1:15" x14ac:dyDescent="0.2">
      <c r="A103" s="35"/>
      <c r="B103" s="36" t="s">
        <v>9</v>
      </c>
      <c r="C103" s="15">
        <v>28.07</v>
      </c>
      <c r="D103" s="37">
        <v>9.8877227722772271E-2</v>
      </c>
      <c r="E103" s="38">
        <v>0.16700000000000001</v>
      </c>
      <c r="F103" s="39">
        <v>27.560000000000002</v>
      </c>
      <c r="G103" s="40">
        <v>0.14341056105610561</v>
      </c>
      <c r="H103" s="38"/>
      <c r="I103" s="40"/>
      <c r="J103" s="41">
        <v>0.44305755833751476</v>
      </c>
      <c r="K103" s="40">
        <v>3.8770618666845523E-2</v>
      </c>
      <c r="L103" s="38">
        <v>27.34</v>
      </c>
      <c r="N103" s="44"/>
      <c r="O103" s="45"/>
    </row>
    <row r="104" spans="1:15" x14ac:dyDescent="0.2">
      <c r="A104" s="35"/>
      <c r="B104" s="36"/>
      <c r="C104" s="15">
        <v>27.27</v>
      </c>
      <c r="D104" s="37">
        <v>0.16964554455445544</v>
      </c>
      <c r="E104" s="38"/>
      <c r="F104" s="39"/>
      <c r="G104" s="40"/>
      <c r="H104" s="38"/>
      <c r="I104" s="40"/>
      <c r="J104" s="41"/>
      <c r="K104" s="40"/>
      <c r="L104" s="38"/>
      <c r="N104" s="44"/>
      <c r="O104" s="45"/>
    </row>
    <row r="105" spans="1:15" x14ac:dyDescent="0.2">
      <c r="A105" s="35"/>
      <c r="B105" s="36"/>
      <c r="C105" s="15">
        <v>27.34</v>
      </c>
      <c r="D105" s="37">
        <v>0.1617089108910891</v>
      </c>
      <c r="E105" s="38"/>
      <c r="F105" s="39"/>
      <c r="G105" s="40"/>
      <c r="H105" s="38"/>
      <c r="I105" s="40"/>
      <c r="J105" s="41"/>
      <c r="K105" s="40"/>
      <c r="L105" s="38"/>
      <c r="N105" s="44"/>
      <c r="O105" s="45"/>
    </row>
    <row r="106" spans="1:15" x14ac:dyDescent="0.2">
      <c r="A106" s="35"/>
      <c r="B106" s="36" t="s">
        <v>9</v>
      </c>
      <c r="C106" s="15">
        <v>28.08</v>
      </c>
      <c r="D106" s="37">
        <v>9.4247524752475248E-2</v>
      </c>
      <c r="E106" s="38">
        <v>0.16700000000000001</v>
      </c>
      <c r="F106" s="39">
        <v>27.83666666666667</v>
      </c>
      <c r="G106" s="40">
        <v>0.11254587458745875</v>
      </c>
      <c r="H106" s="38"/>
      <c r="I106" s="40"/>
      <c r="J106" s="41">
        <v>0.26159765544311231</v>
      </c>
      <c r="K106" s="40">
        <v>2.0642065176546608E-2</v>
      </c>
      <c r="L106" s="38">
        <v>27.87</v>
      </c>
      <c r="N106" s="44"/>
      <c r="O106" s="45"/>
    </row>
    <row r="107" spans="1:15" x14ac:dyDescent="0.2">
      <c r="A107" s="35"/>
      <c r="B107" s="36"/>
      <c r="C107" s="15">
        <v>27.87</v>
      </c>
      <c r="D107" s="37">
        <v>0.10846732673267326</v>
      </c>
      <c r="E107" s="38"/>
      <c r="F107" s="39"/>
      <c r="G107" s="40"/>
      <c r="H107" s="38"/>
      <c r="I107" s="40"/>
      <c r="J107" s="41"/>
      <c r="K107" s="40"/>
      <c r="L107" s="38"/>
      <c r="N107" s="44"/>
      <c r="O107" s="45"/>
    </row>
    <row r="108" spans="1:15" x14ac:dyDescent="0.2">
      <c r="A108" s="35"/>
      <c r="B108" s="36"/>
      <c r="C108" s="15">
        <v>27.56</v>
      </c>
      <c r="D108" s="37">
        <v>0.13492277227722774</v>
      </c>
      <c r="E108" s="38"/>
      <c r="F108" s="39"/>
      <c r="G108" s="40"/>
      <c r="H108" s="38"/>
      <c r="I108" s="40"/>
      <c r="J108" s="41"/>
      <c r="K108" s="40"/>
      <c r="L108" s="38"/>
      <c r="N108" s="44"/>
      <c r="O108" s="45"/>
    </row>
    <row r="109" spans="1:15" x14ac:dyDescent="0.2">
      <c r="A109" s="35"/>
      <c r="B109" s="36" t="s">
        <v>9</v>
      </c>
      <c r="C109" s="15">
        <v>26.83</v>
      </c>
      <c r="D109" s="37">
        <v>0.17791287128712871</v>
      </c>
      <c r="E109" s="38">
        <v>0.16700000000000001</v>
      </c>
      <c r="F109" s="39">
        <v>26.963333333333335</v>
      </c>
      <c r="G109" s="40">
        <v>0.16226006600660067</v>
      </c>
      <c r="H109" s="38"/>
      <c r="I109" s="40"/>
      <c r="J109" s="41">
        <v>0.11590225767142533</v>
      </c>
      <c r="K109" s="40">
        <v>1.3591981313163425E-2</v>
      </c>
      <c r="L109" s="38">
        <v>27.02</v>
      </c>
      <c r="N109" s="44"/>
      <c r="O109" s="45"/>
    </row>
    <row r="110" spans="1:15" x14ac:dyDescent="0.2">
      <c r="A110" s="35"/>
      <c r="B110" s="36"/>
      <c r="C110" s="15">
        <v>27.04</v>
      </c>
      <c r="D110" s="37">
        <v>0.15344158415841586</v>
      </c>
      <c r="E110" s="38"/>
      <c r="F110" s="39"/>
      <c r="G110" s="40"/>
      <c r="H110" s="38"/>
      <c r="I110" s="40"/>
      <c r="J110" s="41"/>
      <c r="K110" s="40"/>
      <c r="L110" s="38"/>
      <c r="N110" s="44"/>
      <c r="O110" s="45"/>
    </row>
    <row r="111" spans="1:15" x14ac:dyDescent="0.2">
      <c r="A111" s="35"/>
      <c r="B111" s="36"/>
      <c r="C111" s="15">
        <v>27.02</v>
      </c>
      <c r="D111" s="37">
        <v>0.15542574257425743</v>
      </c>
      <c r="E111" s="38"/>
      <c r="F111" s="39"/>
      <c r="G111" s="40"/>
      <c r="H111" s="38"/>
      <c r="I111" s="40"/>
      <c r="J111" s="41"/>
      <c r="K111" s="40"/>
      <c r="L111" s="38"/>
      <c r="N111" s="44"/>
      <c r="O111" s="45"/>
    </row>
    <row r="112" spans="1:15" x14ac:dyDescent="0.2">
      <c r="A112" s="35"/>
      <c r="B112" s="36" t="s">
        <v>9</v>
      </c>
      <c r="C112" s="15">
        <v>26.94</v>
      </c>
      <c r="D112" s="37">
        <v>0.16799207920792078</v>
      </c>
      <c r="E112" s="38">
        <v>0.16700000000000001</v>
      </c>
      <c r="F112" s="39">
        <v>26.830000000000002</v>
      </c>
      <c r="G112" s="40">
        <v>0.18044818481848188</v>
      </c>
      <c r="H112" s="38"/>
      <c r="I112" s="40"/>
      <c r="J112" s="41">
        <v>0.13453624047073792</v>
      </c>
      <c r="K112" s="40">
        <v>1.5462627051796211E-2</v>
      </c>
      <c r="L112" s="38">
        <v>26.87</v>
      </c>
      <c r="N112" s="44"/>
      <c r="O112" s="45"/>
    </row>
    <row r="113" spans="1:15" x14ac:dyDescent="0.2">
      <c r="A113" s="35"/>
      <c r="B113" s="36"/>
      <c r="C113" s="15">
        <v>26.87</v>
      </c>
      <c r="D113" s="37">
        <v>0.17559801980198023</v>
      </c>
      <c r="E113" s="38"/>
      <c r="F113" s="39"/>
      <c r="G113" s="40"/>
      <c r="H113" s="38"/>
      <c r="I113" s="40"/>
      <c r="J113" s="41"/>
      <c r="K113" s="40"/>
      <c r="L113" s="38"/>
      <c r="N113" s="44"/>
      <c r="O113" s="45"/>
    </row>
    <row r="114" spans="1:15" x14ac:dyDescent="0.2">
      <c r="A114" s="35"/>
      <c r="B114" s="36"/>
      <c r="C114" s="15">
        <v>26.68</v>
      </c>
      <c r="D114" s="37">
        <v>0.19775445544554454</v>
      </c>
      <c r="E114" s="38"/>
      <c r="F114" s="39"/>
      <c r="G114" s="40"/>
      <c r="H114" s="38"/>
      <c r="I114" s="40"/>
      <c r="J114" s="41"/>
      <c r="K114" s="40"/>
      <c r="L114" s="38"/>
      <c r="N114" s="44"/>
      <c r="O114" s="45"/>
    </row>
    <row r="115" spans="1:15" x14ac:dyDescent="0.2">
      <c r="A115" s="35"/>
      <c r="B115" s="36" t="s">
        <v>9</v>
      </c>
      <c r="C115" s="15">
        <v>26.95</v>
      </c>
      <c r="D115" s="37">
        <v>0.17824356435643565</v>
      </c>
      <c r="E115" s="38">
        <v>0.16700000000000001</v>
      </c>
      <c r="F115" s="39">
        <v>26.95</v>
      </c>
      <c r="G115" s="40">
        <v>0.17989702970297031</v>
      </c>
      <c r="H115" s="38"/>
      <c r="I115" s="40"/>
      <c r="J115" s="41">
        <v>0.25</v>
      </c>
      <c r="K115" s="40">
        <v>2.9631649093117343E-2</v>
      </c>
      <c r="L115" s="38">
        <v>26.95</v>
      </c>
      <c r="N115" s="44"/>
      <c r="O115" s="45"/>
    </row>
    <row r="116" spans="1:15" x14ac:dyDescent="0.2">
      <c r="A116" s="35"/>
      <c r="B116" s="36"/>
      <c r="C116" s="15">
        <v>26.7</v>
      </c>
      <c r="D116" s="37">
        <v>0.21032079207920792</v>
      </c>
      <c r="E116" s="38"/>
      <c r="F116" s="39"/>
      <c r="G116" s="40"/>
      <c r="H116" s="38"/>
      <c r="I116" s="40"/>
      <c r="J116" s="41"/>
      <c r="K116" s="40"/>
      <c r="L116" s="38"/>
      <c r="N116" s="44"/>
      <c r="O116" s="45"/>
    </row>
    <row r="117" spans="1:15" x14ac:dyDescent="0.2">
      <c r="A117" s="35"/>
      <c r="B117" s="36"/>
      <c r="C117" s="15">
        <v>27.2</v>
      </c>
      <c r="D117" s="37">
        <v>0.15112673267326734</v>
      </c>
      <c r="E117" s="38"/>
      <c r="F117" s="39"/>
      <c r="G117" s="40"/>
      <c r="H117" s="38"/>
      <c r="I117" s="40"/>
      <c r="J117" s="41"/>
      <c r="K117" s="40"/>
      <c r="L117" s="38"/>
      <c r="N117" s="44"/>
      <c r="O117" s="45"/>
    </row>
    <row r="118" spans="1:15" x14ac:dyDescent="0.2">
      <c r="A118" s="35"/>
      <c r="B118" s="36" t="s">
        <v>9</v>
      </c>
      <c r="C118" s="15">
        <v>27.27</v>
      </c>
      <c r="D118" s="37">
        <v>0.12930099009900992</v>
      </c>
      <c r="E118" s="38">
        <v>0.16700000000000001</v>
      </c>
      <c r="F118" s="39">
        <v>27.136666666666667</v>
      </c>
      <c r="G118" s="40">
        <v>0.14252871287128713</v>
      </c>
      <c r="H118" s="38"/>
      <c r="I118" s="40"/>
      <c r="J118" s="41">
        <v>0.13012814197295328</v>
      </c>
      <c r="K118" s="40">
        <v>1.3065515351596486E-2</v>
      </c>
      <c r="L118" s="38">
        <v>27.13</v>
      </c>
      <c r="N118" s="44"/>
      <c r="O118" s="45"/>
    </row>
    <row r="119" spans="1:15" x14ac:dyDescent="0.2">
      <c r="A119" s="35"/>
      <c r="B119" s="36"/>
      <c r="C119" s="15">
        <v>27.01</v>
      </c>
      <c r="D119" s="37">
        <v>0.15542574257425743</v>
      </c>
      <c r="E119" s="38"/>
      <c r="F119" s="39"/>
      <c r="G119" s="40"/>
      <c r="H119" s="38"/>
      <c r="I119" s="40"/>
      <c r="J119" s="41"/>
      <c r="K119" s="40"/>
      <c r="L119" s="38"/>
      <c r="N119" s="44"/>
      <c r="O119" s="45"/>
    </row>
    <row r="120" spans="1:15" x14ac:dyDescent="0.2">
      <c r="A120" s="35"/>
      <c r="B120" s="36"/>
      <c r="C120" s="15">
        <v>27.13</v>
      </c>
      <c r="D120" s="37">
        <v>0.1428594059405941</v>
      </c>
      <c r="E120" s="38"/>
      <c r="F120" s="39"/>
      <c r="G120" s="40"/>
      <c r="H120" s="38"/>
      <c r="I120" s="40"/>
      <c r="J120" s="41"/>
      <c r="K120" s="40"/>
      <c r="L120" s="38"/>
      <c r="N120" s="44"/>
      <c r="O120" s="45"/>
    </row>
    <row r="121" spans="1:15" x14ac:dyDescent="0.2">
      <c r="A121" s="35"/>
      <c r="B121" s="36" t="s">
        <v>9</v>
      </c>
      <c r="C121" s="15">
        <v>27.31</v>
      </c>
      <c r="D121" s="37">
        <v>0.12863960396039603</v>
      </c>
      <c r="E121" s="38">
        <v>0.16700000000000001</v>
      </c>
      <c r="F121" s="39">
        <v>27.14</v>
      </c>
      <c r="G121" s="40">
        <v>0.1452844884488449</v>
      </c>
      <c r="H121" s="38"/>
      <c r="I121" s="40"/>
      <c r="J121" s="41">
        <v>0.14730919862656175</v>
      </c>
      <c r="K121" s="40">
        <v>1.4423425044491033E-2</v>
      </c>
      <c r="L121" s="38">
        <v>27.06</v>
      </c>
      <c r="N121" s="44"/>
      <c r="O121" s="45"/>
    </row>
    <row r="122" spans="1:15" x14ac:dyDescent="0.2">
      <c r="A122" s="35"/>
      <c r="B122" s="36"/>
      <c r="C122" s="15">
        <v>27.05</v>
      </c>
      <c r="D122" s="37">
        <v>0.15410297029702971</v>
      </c>
      <c r="E122" s="38"/>
      <c r="F122" s="39"/>
      <c r="G122" s="40"/>
      <c r="H122" s="38"/>
      <c r="I122" s="40"/>
      <c r="J122" s="41"/>
      <c r="K122" s="40"/>
      <c r="L122" s="38"/>
      <c r="N122" s="44"/>
      <c r="O122" s="45"/>
    </row>
    <row r="123" spans="1:15" x14ac:dyDescent="0.2">
      <c r="A123" s="35"/>
      <c r="B123" s="36"/>
      <c r="C123" s="15">
        <v>27.06</v>
      </c>
      <c r="D123" s="37">
        <v>0.15311089108910891</v>
      </c>
      <c r="E123" s="38"/>
      <c r="F123" s="39"/>
      <c r="G123" s="40"/>
      <c r="H123" s="38"/>
      <c r="I123" s="40"/>
      <c r="J123" s="41"/>
      <c r="K123" s="40"/>
      <c r="L123" s="38"/>
      <c r="N123" s="44"/>
      <c r="O123" s="45"/>
    </row>
    <row r="124" spans="1:15" x14ac:dyDescent="0.2">
      <c r="A124" s="35"/>
      <c r="B124" s="36" t="s">
        <v>9</v>
      </c>
      <c r="C124" s="15">
        <v>27.19</v>
      </c>
      <c r="D124" s="37">
        <v>0.14021386138613862</v>
      </c>
      <c r="E124" s="38">
        <v>0.16700000000000001</v>
      </c>
      <c r="F124" s="39">
        <v>27.026666666666667</v>
      </c>
      <c r="G124" s="40">
        <v>0.15796105610561059</v>
      </c>
      <c r="H124" s="38"/>
      <c r="I124" s="40"/>
      <c r="J124" s="41">
        <v>0.14153915830374816</v>
      </c>
      <c r="K124" s="40">
        <v>1.5377524039871866E-2</v>
      </c>
      <c r="L124" s="38">
        <v>26.95</v>
      </c>
      <c r="N124" s="44"/>
      <c r="O124" s="45"/>
    </row>
    <row r="125" spans="1:15" x14ac:dyDescent="0.2">
      <c r="A125" s="35"/>
      <c r="B125" s="36"/>
      <c r="C125" s="15">
        <v>26.95</v>
      </c>
      <c r="D125" s="37">
        <v>0.16633861386138615</v>
      </c>
      <c r="E125" s="38"/>
      <c r="F125" s="39"/>
      <c r="G125" s="40"/>
      <c r="H125" s="38"/>
      <c r="I125" s="40"/>
      <c r="J125" s="41"/>
      <c r="K125" s="40"/>
      <c r="L125" s="38"/>
      <c r="N125" s="44"/>
      <c r="O125" s="45"/>
    </row>
    <row r="126" spans="1:15" x14ac:dyDescent="0.2">
      <c r="A126" s="35"/>
      <c r="B126" s="36"/>
      <c r="C126" s="15">
        <v>26.94</v>
      </c>
      <c r="D126" s="37">
        <v>0.16733069306930695</v>
      </c>
      <c r="E126" s="38"/>
      <c r="F126" s="39"/>
      <c r="G126" s="40"/>
      <c r="H126" s="38"/>
      <c r="I126" s="40"/>
      <c r="J126" s="41"/>
      <c r="K126" s="40"/>
      <c r="L126" s="38"/>
      <c r="N126" s="44"/>
      <c r="O126" s="45"/>
    </row>
    <row r="127" spans="1:15" x14ac:dyDescent="0.2">
      <c r="B127" s="23"/>
      <c r="D127" s="37"/>
      <c r="E127" s="9"/>
      <c r="G127" s="46"/>
      <c r="I127" s="46"/>
      <c r="N127" s="44"/>
      <c r="O127" s="45"/>
    </row>
    <row r="128" spans="1:15" x14ac:dyDescent="0.2">
      <c r="A128" s="35" t="s">
        <v>91</v>
      </c>
      <c r="B128" s="36" t="s">
        <v>9</v>
      </c>
      <c r="C128" s="9">
        <v>27.78</v>
      </c>
      <c r="D128" s="37">
        <v>9.3186000000000005E-2</v>
      </c>
      <c r="E128" s="38">
        <v>8.3500000000000005E-2</v>
      </c>
      <c r="F128" s="39">
        <v>27.923333333333336</v>
      </c>
      <c r="G128" s="40">
        <v>8.4947333333333333E-2</v>
      </c>
      <c r="H128" s="39">
        <v>28.029666666666667</v>
      </c>
      <c r="I128" s="40">
        <v>8.6261066666666678E-2</v>
      </c>
      <c r="J128" s="41">
        <v>0.12503332889007365</v>
      </c>
      <c r="K128" s="40">
        <v>7.2049098074391882E-3</v>
      </c>
      <c r="L128" s="38">
        <v>27.98</v>
      </c>
      <c r="N128" s="42">
        <f>I128/0.0835*100</f>
        <v>103.30666666666669</v>
      </c>
      <c r="O128" s="43">
        <f>(I128-0.0835)/0.0835*100</f>
        <v>3.3066666666666737</v>
      </c>
    </row>
    <row r="129" spans="1:15" x14ac:dyDescent="0.2">
      <c r="A129" s="35"/>
      <c r="B129" s="36"/>
      <c r="C129" s="9">
        <v>28.01</v>
      </c>
      <c r="D129" s="37">
        <v>7.9825999999999994E-2</v>
      </c>
      <c r="E129" s="38"/>
      <c r="F129" s="39"/>
      <c r="G129" s="40"/>
      <c r="H129" s="38"/>
      <c r="I129" s="40"/>
      <c r="J129" s="41"/>
      <c r="K129" s="40"/>
      <c r="L129" s="38"/>
      <c r="N129" s="44"/>
      <c r="O129" s="45"/>
    </row>
    <row r="130" spans="1:15" x14ac:dyDescent="0.2">
      <c r="A130" s="35"/>
      <c r="B130" s="36"/>
      <c r="C130" s="9">
        <v>27.98</v>
      </c>
      <c r="D130" s="37">
        <v>8.183E-2</v>
      </c>
      <c r="E130" s="38"/>
      <c r="F130" s="39"/>
      <c r="G130" s="40"/>
      <c r="H130" s="38"/>
      <c r="I130" s="40"/>
      <c r="J130" s="41"/>
      <c r="K130" s="40"/>
      <c r="L130" s="38"/>
      <c r="N130" s="44"/>
      <c r="O130" s="45"/>
    </row>
    <row r="131" spans="1:15" x14ac:dyDescent="0.2">
      <c r="A131" s="35"/>
      <c r="B131" s="36" t="s">
        <v>9</v>
      </c>
      <c r="C131" s="15">
        <v>28.34</v>
      </c>
      <c r="D131" s="37">
        <v>7.2812000000000016E-2</v>
      </c>
      <c r="E131" s="38">
        <v>8.3500000000000005E-2</v>
      </c>
      <c r="F131" s="39">
        <v>28.206666666666667</v>
      </c>
      <c r="G131" s="40">
        <v>8.1050666666666674E-2</v>
      </c>
      <c r="H131" s="38"/>
      <c r="I131" s="40"/>
      <c r="J131" s="41">
        <v>0.31214312956291818</v>
      </c>
      <c r="K131" s="40">
        <v>1.785364605153059E-2</v>
      </c>
      <c r="L131" s="38">
        <v>28.34</v>
      </c>
      <c r="N131" s="44"/>
      <c r="O131" s="45"/>
    </row>
    <row r="132" spans="1:15" x14ac:dyDescent="0.2">
      <c r="A132" s="35"/>
      <c r="B132" s="36"/>
      <c r="C132" s="15">
        <v>28.43</v>
      </c>
      <c r="D132" s="37">
        <v>6.8804000000000004E-2</v>
      </c>
      <c r="E132" s="38"/>
      <c r="F132" s="39"/>
      <c r="G132" s="40"/>
      <c r="H132" s="38"/>
      <c r="I132" s="40"/>
      <c r="J132" s="41"/>
      <c r="K132" s="40"/>
      <c r="L132" s="38"/>
      <c r="N132" s="44"/>
      <c r="O132" s="45"/>
    </row>
    <row r="133" spans="1:15" x14ac:dyDescent="0.2">
      <c r="A133" s="35"/>
      <c r="B133" s="36"/>
      <c r="C133" s="15">
        <v>27.85</v>
      </c>
      <c r="D133" s="37">
        <v>0.10153600000000002</v>
      </c>
      <c r="E133" s="38"/>
      <c r="F133" s="39"/>
      <c r="G133" s="40"/>
      <c r="H133" s="38"/>
      <c r="I133" s="40"/>
      <c r="J133" s="41"/>
      <c r="K133" s="40"/>
      <c r="L133" s="38"/>
      <c r="N133" s="44"/>
      <c r="O133" s="45"/>
    </row>
    <row r="134" spans="1:15" x14ac:dyDescent="0.2">
      <c r="A134" s="35"/>
      <c r="B134" s="36" t="s">
        <v>9</v>
      </c>
      <c r="C134" s="15">
        <v>28.63</v>
      </c>
      <c r="D134" s="37">
        <v>6.8470000000000003E-2</v>
      </c>
      <c r="E134" s="38">
        <v>8.3500000000000005E-2</v>
      </c>
      <c r="F134" s="39">
        <v>28.566666666666666</v>
      </c>
      <c r="G134" s="40">
        <v>7.1587333333333336E-2</v>
      </c>
      <c r="H134" s="38"/>
      <c r="I134" s="40"/>
      <c r="J134" s="41">
        <v>6.0277137733415892E-2</v>
      </c>
      <c r="K134" s="40">
        <v>3.0121788348856948E-3</v>
      </c>
      <c r="L134" s="38">
        <v>28.56</v>
      </c>
      <c r="N134" s="44"/>
      <c r="O134" s="45"/>
    </row>
    <row r="135" spans="1:15" x14ac:dyDescent="0.2">
      <c r="A135" s="35"/>
      <c r="B135" s="36"/>
      <c r="C135" s="15">
        <v>28.51</v>
      </c>
      <c r="D135" s="37">
        <v>7.4482000000000007E-2</v>
      </c>
      <c r="E135" s="38"/>
      <c r="F135" s="39"/>
      <c r="G135" s="40"/>
      <c r="H135" s="38"/>
      <c r="I135" s="40"/>
      <c r="J135" s="41"/>
      <c r="K135" s="40"/>
      <c r="L135" s="38"/>
      <c r="N135" s="44"/>
      <c r="O135" s="45"/>
    </row>
    <row r="136" spans="1:15" x14ac:dyDescent="0.2">
      <c r="A136" s="35"/>
      <c r="B136" s="36"/>
      <c r="C136" s="15">
        <v>28.56</v>
      </c>
      <c r="D136" s="37">
        <v>7.1809999999999999E-2</v>
      </c>
      <c r="E136" s="38"/>
      <c r="F136" s="39"/>
      <c r="G136" s="40"/>
      <c r="H136" s="38"/>
      <c r="I136" s="40"/>
      <c r="J136" s="41"/>
      <c r="K136" s="40"/>
      <c r="L136" s="38"/>
      <c r="N136" s="44"/>
      <c r="O136" s="45"/>
    </row>
    <row r="137" spans="1:15" x14ac:dyDescent="0.2">
      <c r="A137" s="35"/>
      <c r="B137" s="36" t="s">
        <v>9</v>
      </c>
      <c r="C137" s="15">
        <v>27.86</v>
      </c>
      <c r="D137" s="37">
        <v>0.11022</v>
      </c>
      <c r="E137" s="38">
        <v>8.3500000000000005E-2</v>
      </c>
      <c r="F137" s="39">
        <v>28.183333333333334</v>
      </c>
      <c r="G137" s="40">
        <v>8.940066666666667E-2</v>
      </c>
      <c r="H137" s="38"/>
      <c r="I137" s="40"/>
      <c r="J137" s="41">
        <v>0.28536526301099285</v>
      </c>
      <c r="K137" s="40">
        <v>1.8307140938260448E-2</v>
      </c>
      <c r="L137" s="38">
        <v>28.29</v>
      </c>
      <c r="N137" s="44"/>
      <c r="O137" s="45"/>
    </row>
    <row r="138" spans="1:15" x14ac:dyDescent="0.2">
      <c r="A138" s="35"/>
      <c r="B138" s="36"/>
      <c r="C138" s="15">
        <v>28.4</v>
      </c>
      <c r="D138" s="37">
        <v>7.5817999999999997E-2</v>
      </c>
      <c r="E138" s="38"/>
      <c r="F138" s="39"/>
      <c r="G138" s="40"/>
      <c r="H138" s="38"/>
      <c r="I138" s="40"/>
      <c r="J138" s="41"/>
      <c r="K138" s="40"/>
      <c r="L138" s="38"/>
      <c r="N138" s="44"/>
      <c r="O138" s="45"/>
    </row>
    <row r="139" spans="1:15" x14ac:dyDescent="0.2">
      <c r="A139" s="35"/>
      <c r="B139" s="36"/>
      <c r="C139" s="15">
        <v>28.29</v>
      </c>
      <c r="D139" s="37">
        <v>8.2164000000000001E-2</v>
      </c>
      <c r="E139" s="38"/>
      <c r="F139" s="39"/>
      <c r="G139" s="40"/>
      <c r="H139" s="38"/>
      <c r="I139" s="40"/>
      <c r="J139" s="41"/>
      <c r="K139" s="40"/>
      <c r="L139" s="38"/>
      <c r="N139" s="44"/>
      <c r="O139" s="45"/>
    </row>
    <row r="140" spans="1:15" x14ac:dyDescent="0.2">
      <c r="A140" s="35"/>
      <c r="B140" s="36" t="s">
        <v>9</v>
      </c>
      <c r="C140" s="15">
        <v>28.31</v>
      </c>
      <c r="D140" s="37">
        <v>6.3460000000000003E-2</v>
      </c>
      <c r="E140" s="38">
        <v>8.3500000000000005E-2</v>
      </c>
      <c r="F140" s="39">
        <v>27.98</v>
      </c>
      <c r="G140" s="40">
        <v>8.0939333333333321E-2</v>
      </c>
      <c r="H140" s="38"/>
      <c r="I140" s="40"/>
      <c r="J140" s="41">
        <v>0.29103264421710345</v>
      </c>
      <c r="K140" s="40">
        <v>1.5538480277470353E-2</v>
      </c>
      <c r="L140" s="38">
        <v>27.87</v>
      </c>
      <c r="N140" s="44"/>
      <c r="O140" s="45"/>
    </row>
    <row r="141" spans="1:15" x14ac:dyDescent="0.2">
      <c r="A141" s="35"/>
      <c r="B141" s="36"/>
      <c r="C141" s="15">
        <v>27.87</v>
      </c>
      <c r="D141" s="37">
        <v>8.6171999999999999E-2</v>
      </c>
      <c r="E141" s="38"/>
      <c r="F141" s="39"/>
      <c r="G141" s="40"/>
      <c r="H141" s="38"/>
      <c r="I141" s="40"/>
      <c r="J141" s="41"/>
      <c r="K141" s="40"/>
      <c r="L141" s="38"/>
      <c r="N141" s="44"/>
      <c r="O141" s="45"/>
    </row>
    <row r="142" spans="1:15" x14ac:dyDescent="0.2">
      <c r="A142" s="35"/>
      <c r="B142" s="36"/>
      <c r="C142" s="15">
        <v>27.76</v>
      </c>
      <c r="D142" s="37">
        <v>9.3186000000000005E-2</v>
      </c>
      <c r="E142" s="38"/>
      <c r="F142" s="39"/>
      <c r="G142" s="40"/>
      <c r="H142" s="38"/>
      <c r="I142" s="40"/>
      <c r="J142" s="41"/>
      <c r="K142" s="40"/>
      <c r="L142" s="38"/>
      <c r="N142" s="44"/>
      <c r="O142" s="45"/>
    </row>
    <row r="143" spans="1:15" x14ac:dyDescent="0.2">
      <c r="A143" s="35"/>
      <c r="B143" s="36" t="s">
        <v>9</v>
      </c>
      <c r="C143" s="15">
        <v>27.13</v>
      </c>
      <c r="D143" s="37">
        <v>0.14996600000000002</v>
      </c>
      <c r="E143" s="38">
        <v>8.3500000000000005E-2</v>
      </c>
      <c r="F143" s="39">
        <v>27.659999999999997</v>
      </c>
      <c r="G143" s="40">
        <v>0.109886</v>
      </c>
      <c r="H143" s="38"/>
      <c r="I143" s="40"/>
      <c r="J143" s="41">
        <v>0.46508063816934025</v>
      </c>
      <c r="K143" s="40">
        <v>3.4980819944649695E-2</v>
      </c>
      <c r="L143" s="38">
        <v>27.85</v>
      </c>
      <c r="N143" s="44"/>
      <c r="O143" s="45"/>
    </row>
    <row r="144" spans="1:15" x14ac:dyDescent="0.2">
      <c r="A144" s="35"/>
      <c r="B144" s="36"/>
      <c r="C144" s="15">
        <v>28</v>
      </c>
      <c r="D144" s="37">
        <v>8.5504000000000011E-2</v>
      </c>
      <c r="E144" s="38"/>
      <c r="F144" s="39"/>
      <c r="G144" s="40"/>
      <c r="H144" s="38"/>
      <c r="I144" s="40"/>
      <c r="J144" s="41"/>
      <c r="K144" s="40"/>
      <c r="L144" s="38"/>
      <c r="N144" s="44"/>
      <c r="O144" s="45"/>
    </row>
    <row r="145" spans="1:15" x14ac:dyDescent="0.2">
      <c r="A145" s="35"/>
      <c r="B145" s="36"/>
      <c r="C145" s="15">
        <v>27.85</v>
      </c>
      <c r="D145" s="37">
        <v>9.4188000000000008E-2</v>
      </c>
      <c r="E145" s="38"/>
      <c r="F145" s="39"/>
      <c r="G145" s="40"/>
      <c r="H145" s="38"/>
      <c r="I145" s="40"/>
      <c r="J145" s="41"/>
      <c r="K145" s="40"/>
      <c r="L145" s="38"/>
      <c r="N145" s="44"/>
      <c r="O145" s="45"/>
    </row>
    <row r="146" spans="1:15" x14ac:dyDescent="0.2">
      <c r="A146" s="35"/>
      <c r="B146" s="36" t="s">
        <v>9</v>
      </c>
      <c r="C146" s="15">
        <v>28.12</v>
      </c>
      <c r="D146" s="37">
        <v>8.2832000000000003E-2</v>
      </c>
      <c r="E146" s="38">
        <v>8.3500000000000005E-2</v>
      </c>
      <c r="F146" s="39">
        <v>27.963333333333335</v>
      </c>
      <c r="G146" s="40">
        <v>9.2406666666666679E-2</v>
      </c>
      <c r="H146" s="38"/>
      <c r="I146" s="40"/>
      <c r="J146" s="41">
        <v>0.19139836293274157</v>
      </c>
      <c r="K146" s="40">
        <v>1.2006978692965582E-2</v>
      </c>
      <c r="L146" s="38">
        <v>28.02</v>
      </c>
      <c r="N146" s="44"/>
      <c r="O146" s="45"/>
    </row>
    <row r="147" spans="1:15" x14ac:dyDescent="0.2">
      <c r="A147" s="35"/>
      <c r="B147" s="36"/>
      <c r="C147" s="15">
        <v>28.02</v>
      </c>
      <c r="D147" s="37">
        <v>8.8510000000000005E-2</v>
      </c>
      <c r="E147" s="38"/>
      <c r="F147" s="39"/>
      <c r="G147" s="40"/>
      <c r="H147" s="38"/>
      <c r="I147" s="40"/>
      <c r="J147" s="41"/>
      <c r="K147" s="40"/>
      <c r="L147" s="38"/>
      <c r="N147" s="44"/>
      <c r="O147" s="45"/>
    </row>
    <row r="148" spans="1:15" x14ac:dyDescent="0.2">
      <c r="A148" s="35"/>
      <c r="B148" s="36"/>
      <c r="C148" s="15">
        <v>27.75</v>
      </c>
      <c r="D148" s="37">
        <v>0.105878</v>
      </c>
      <c r="E148" s="38"/>
      <c r="F148" s="39"/>
      <c r="G148" s="40"/>
      <c r="H148" s="38"/>
      <c r="I148" s="40"/>
      <c r="J148" s="41"/>
      <c r="K148" s="40"/>
      <c r="L148" s="38"/>
      <c r="N148" s="44"/>
      <c r="O148" s="45"/>
    </row>
    <row r="149" spans="1:15" x14ac:dyDescent="0.2">
      <c r="A149" s="35"/>
      <c r="B149" s="36" t="s">
        <v>9</v>
      </c>
      <c r="C149" s="15">
        <v>27.61</v>
      </c>
      <c r="D149" s="37">
        <v>0.10287200000000001</v>
      </c>
      <c r="E149" s="38">
        <v>8.3500000000000005E-2</v>
      </c>
      <c r="F149" s="39">
        <v>27.776666666666667</v>
      </c>
      <c r="G149" s="40">
        <v>9.2184000000000002E-2</v>
      </c>
      <c r="H149" s="38"/>
      <c r="I149" s="40"/>
      <c r="J149" s="41">
        <v>0.22300971578237033</v>
      </c>
      <c r="K149" s="40">
        <v>1.3640946008250214E-2</v>
      </c>
      <c r="L149" s="38">
        <v>27.69</v>
      </c>
      <c r="N149" s="44"/>
      <c r="O149" s="45"/>
    </row>
    <row r="150" spans="1:15" x14ac:dyDescent="0.2">
      <c r="A150" s="35"/>
      <c r="B150" s="36"/>
      <c r="C150" s="15">
        <v>27.69</v>
      </c>
      <c r="D150" s="37">
        <v>9.6860000000000002E-2</v>
      </c>
      <c r="E150" s="38"/>
      <c r="F150" s="39"/>
      <c r="G150" s="40"/>
      <c r="H150" s="38"/>
      <c r="I150" s="40"/>
      <c r="J150" s="41"/>
      <c r="K150" s="40"/>
      <c r="L150" s="38"/>
      <c r="N150" s="44"/>
      <c r="O150" s="45"/>
    </row>
    <row r="151" spans="1:15" x14ac:dyDescent="0.2">
      <c r="A151" s="35"/>
      <c r="B151" s="36"/>
      <c r="C151" s="15">
        <v>28.03</v>
      </c>
      <c r="D151" s="37">
        <v>7.6819999999999999E-2</v>
      </c>
      <c r="E151" s="38"/>
      <c r="F151" s="39"/>
      <c r="G151" s="40"/>
      <c r="H151" s="38"/>
      <c r="I151" s="40"/>
      <c r="J151" s="41"/>
      <c r="K151" s="40"/>
      <c r="L151" s="38"/>
      <c r="N151" s="44"/>
      <c r="O151" s="45"/>
    </row>
    <row r="152" spans="1:15" x14ac:dyDescent="0.2">
      <c r="A152" s="35"/>
      <c r="B152" s="36" t="s">
        <v>9</v>
      </c>
      <c r="C152" s="15">
        <v>27.78</v>
      </c>
      <c r="D152" s="37">
        <v>9.3854000000000007E-2</v>
      </c>
      <c r="E152" s="38">
        <v>8.3500000000000005E-2</v>
      </c>
      <c r="F152" s="39">
        <v>28.023333333333337</v>
      </c>
      <c r="G152" s="40">
        <v>8.049400000000001E-2</v>
      </c>
      <c r="H152" s="38"/>
      <c r="I152" s="40"/>
      <c r="J152" s="41">
        <v>0.30827476921300778</v>
      </c>
      <c r="K152" s="40">
        <v>1.6211907228947418E-2</v>
      </c>
      <c r="L152" s="38">
        <v>27.92</v>
      </c>
      <c r="N152" s="44"/>
      <c r="O152" s="45"/>
    </row>
    <row r="153" spans="1:15" x14ac:dyDescent="0.2">
      <c r="A153" s="35"/>
      <c r="B153" s="36"/>
      <c r="C153" s="15">
        <v>27.92</v>
      </c>
      <c r="D153" s="37">
        <v>8.517000000000001E-2</v>
      </c>
      <c r="E153" s="38"/>
      <c r="F153" s="39"/>
      <c r="G153" s="40"/>
      <c r="H153" s="38"/>
      <c r="I153" s="40"/>
      <c r="J153" s="41"/>
      <c r="K153" s="40"/>
      <c r="L153" s="38"/>
      <c r="N153" s="44"/>
      <c r="O153" s="45"/>
    </row>
    <row r="154" spans="1:15" x14ac:dyDescent="0.2">
      <c r="A154" s="35"/>
      <c r="B154" s="36"/>
      <c r="C154" s="15">
        <v>28.37</v>
      </c>
      <c r="D154" s="37">
        <v>6.2458E-2</v>
      </c>
      <c r="E154" s="38"/>
      <c r="F154" s="39"/>
      <c r="G154" s="40"/>
      <c r="H154" s="38"/>
      <c r="I154" s="40"/>
      <c r="J154" s="41"/>
      <c r="K154" s="40"/>
      <c r="L154" s="38"/>
      <c r="N154" s="44"/>
      <c r="O154" s="45"/>
    </row>
    <row r="155" spans="1:15" x14ac:dyDescent="0.2">
      <c r="A155" s="35"/>
      <c r="B155" s="36" t="s">
        <v>9</v>
      </c>
      <c r="C155" s="15">
        <v>28.02</v>
      </c>
      <c r="D155" s="37">
        <v>7.8824000000000005E-2</v>
      </c>
      <c r="E155" s="38">
        <v>8.3500000000000005E-2</v>
      </c>
      <c r="F155" s="39">
        <v>28.013333333333332</v>
      </c>
      <c r="G155" s="40">
        <v>7.971466666666667E-2</v>
      </c>
      <c r="H155" s="38"/>
      <c r="I155" s="40"/>
      <c r="J155" s="41">
        <v>0.15011106998930304</v>
      </c>
      <c r="K155" s="40">
        <v>8.3855509856737131E-3</v>
      </c>
      <c r="L155" s="38">
        <v>28.02</v>
      </c>
      <c r="N155" s="44"/>
      <c r="O155" s="45"/>
    </row>
    <row r="156" spans="1:15" x14ac:dyDescent="0.2">
      <c r="A156" s="35"/>
      <c r="B156" s="36"/>
      <c r="C156" s="15">
        <v>28.16</v>
      </c>
      <c r="D156" s="37">
        <v>7.1809999999999999E-2</v>
      </c>
      <c r="E156" s="38"/>
      <c r="F156" s="39"/>
      <c r="G156" s="40"/>
      <c r="H156" s="38"/>
      <c r="I156" s="40"/>
      <c r="J156" s="41"/>
      <c r="K156" s="40"/>
      <c r="L156" s="38"/>
      <c r="N156" s="44"/>
      <c r="O156" s="45"/>
    </row>
    <row r="157" spans="1:15" x14ac:dyDescent="0.2">
      <c r="A157" s="35"/>
      <c r="B157" s="36"/>
      <c r="C157" s="15">
        <v>27.86</v>
      </c>
      <c r="D157" s="37">
        <v>8.8510000000000005E-2</v>
      </c>
      <c r="E157" s="38"/>
      <c r="F157" s="39"/>
      <c r="G157" s="40"/>
      <c r="H157" s="38"/>
      <c r="I157" s="40"/>
      <c r="J157" s="41"/>
      <c r="K157" s="40"/>
      <c r="L157" s="38"/>
      <c r="N157" s="44"/>
      <c r="O157" s="45"/>
    </row>
    <row r="158" spans="1:15" x14ac:dyDescent="0.2">
      <c r="D158" s="37"/>
      <c r="G158" s="46"/>
      <c r="I158" s="46"/>
      <c r="N158" s="44"/>
      <c r="O158" s="45"/>
    </row>
    <row r="159" spans="1:15" x14ac:dyDescent="0.2">
      <c r="A159" s="35" t="s">
        <v>92</v>
      </c>
      <c r="B159" s="36" t="s">
        <v>9</v>
      </c>
      <c r="C159" s="9">
        <v>28.71</v>
      </c>
      <c r="D159" s="37">
        <v>5.0100000000000006E-2</v>
      </c>
      <c r="E159" s="40">
        <v>4.1750000000000002E-2</v>
      </c>
      <c r="F159" s="39">
        <v>29.16</v>
      </c>
      <c r="G159" s="40">
        <v>3.7964666666666667E-2</v>
      </c>
      <c r="H159" s="39">
        <v>29.157333333333334</v>
      </c>
      <c r="I159" s="40">
        <v>4.0802553333333332E-2</v>
      </c>
      <c r="J159" s="41">
        <v>0.41243181254602496</v>
      </c>
      <c r="K159" s="40">
        <v>1.0886214095512421E-2</v>
      </c>
      <c r="L159" s="38">
        <v>29.25</v>
      </c>
      <c r="N159" s="42">
        <f>I159/0.04175*100</f>
        <v>97.73066666666665</v>
      </c>
      <c r="O159" s="43">
        <f>(I159-0.04175)/0.04175*100</f>
        <v>-2.2693333333333432</v>
      </c>
    </row>
    <row r="160" spans="1:15" x14ac:dyDescent="0.2">
      <c r="A160" s="35"/>
      <c r="B160" s="36"/>
      <c r="C160" s="9">
        <v>29.25</v>
      </c>
      <c r="D160" s="37">
        <v>3.4736000000000003E-2</v>
      </c>
      <c r="E160" s="40"/>
      <c r="F160" s="39"/>
      <c r="G160" s="40"/>
      <c r="H160" s="38"/>
      <c r="I160" s="40"/>
      <c r="J160" s="41"/>
      <c r="K160" s="40"/>
      <c r="L160" s="38"/>
      <c r="N160" s="44"/>
      <c r="O160" s="45"/>
    </row>
    <row r="161" spans="1:15" x14ac:dyDescent="0.2">
      <c r="A161" s="35"/>
      <c r="B161" s="36"/>
      <c r="C161" s="9">
        <v>29.52</v>
      </c>
      <c r="D161" s="37">
        <v>2.9057999999999997E-2</v>
      </c>
      <c r="E161" s="40"/>
      <c r="F161" s="39"/>
      <c r="G161" s="40"/>
      <c r="H161" s="38"/>
      <c r="I161" s="40"/>
      <c r="J161" s="41"/>
      <c r="K161" s="40"/>
      <c r="L161" s="38"/>
      <c r="N161" s="44"/>
      <c r="O161" s="45"/>
    </row>
    <row r="162" spans="1:15" x14ac:dyDescent="0.2">
      <c r="A162" s="35"/>
      <c r="B162" s="36" t="s">
        <v>9</v>
      </c>
      <c r="C162" s="15">
        <v>29.39</v>
      </c>
      <c r="D162" s="37">
        <v>3.6072000000000007E-2</v>
      </c>
      <c r="E162" s="40">
        <v>4.1750000000000002E-2</v>
      </c>
      <c r="F162" s="39">
        <v>29.070000000000004</v>
      </c>
      <c r="G162" s="40">
        <v>4.5423999999999999E-2</v>
      </c>
      <c r="H162" s="38"/>
      <c r="I162" s="40"/>
      <c r="J162" s="41">
        <v>0.30610455730027913</v>
      </c>
      <c r="K162" s="40">
        <v>9.1895534167880221E-3</v>
      </c>
      <c r="L162" s="38">
        <v>29.04</v>
      </c>
      <c r="N162" s="44"/>
      <c r="O162" s="45"/>
    </row>
    <row r="163" spans="1:15" x14ac:dyDescent="0.2">
      <c r="A163" s="35"/>
      <c r="B163" s="36"/>
      <c r="C163" s="15">
        <v>28.78</v>
      </c>
      <c r="D163" s="37">
        <v>5.4442000000000004E-2</v>
      </c>
      <c r="E163" s="40"/>
      <c r="F163" s="39"/>
      <c r="G163" s="40"/>
      <c r="H163" s="38"/>
      <c r="I163" s="40"/>
      <c r="J163" s="41"/>
      <c r="K163" s="40"/>
      <c r="L163" s="38"/>
      <c r="N163" s="44"/>
      <c r="O163" s="45"/>
    </row>
    <row r="164" spans="1:15" x14ac:dyDescent="0.2">
      <c r="A164" s="35"/>
      <c r="B164" s="36"/>
      <c r="C164" s="15">
        <v>29.04</v>
      </c>
      <c r="D164" s="37">
        <v>4.5758E-2</v>
      </c>
      <c r="E164" s="40"/>
      <c r="F164" s="39"/>
      <c r="G164" s="40"/>
      <c r="H164" s="38"/>
      <c r="I164" s="40"/>
      <c r="J164" s="41"/>
      <c r="K164" s="40"/>
      <c r="L164" s="38"/>
      <c r="N164" s="44"/>
      <c r="O164" s="45"/>
    </row>
    <row r="165" spans="1:15" x14ac:dyDescent="0.2">
      <c r="A165" s="35"/>
      <c r="B165" s="36" t="s">
        <v>9</v>
      </c>
      <c r="C165" s="15">
        <v>29.55</v>
      </c>
      <c r="D165" s="37">
        <v>3.7074000000000003E-2</v>
      </c>
      <c r="E165" s="40">
        <v>4.1750000000000002E-2</v>
      </c>
      <c r="F165" s="39">
        <v>29.34</v>
      </c>
      <c r="G165" s="40">
        <v>4.2974666666666668E-2</v>
      </c>
      <c r="H165" s="38"/>
      <c r="I165" s="40"/>
      <c r="J165" s="41">
        <v>0.22068076490713973</v>
      </c>
      <c r="K165" s="40">
        <v>6.3927053219535578E-3</v>
      </c>
      <c r="L165" s="38">
        <v>29.36</v>
      </c>
      <c r="N165" s="44"/>
      <c r="O165" s="45"/>
    </row>
    <row r="166" spans="1:15" x14ac:dyDescent="0.2">
      <c r="A166" s="35"/>
      <c r="B166" s="36"/>
      <c r="C166" s="15">
        <v>29.36</v>
      </c>
      <c r="D166" s="37">
        <v>4.2084000000000003E-2</v>
      </c>
      <c r="E166" s="40"/>
      <c r="F166" s="39"/>
      <c r="G166" s="40"/>
      <c r="H166" s="38"/>
      <c r="I166" s="40"/>
      <c r="J166" s="41"/>
      <c r="K166" s="40"/>
      <c r="L166" s="38"/>
      <c r="N166" s="44"/>
      <c r="O166" s="45"/>
    </row>
    <row r="167" spans="1:15" x14ac:dyDescent="0.2">
      <c r="A167" s="35"/>
      <c r="B167" s="36"/>
      <c r="C167" s="15">
        <v>29.11</v>
      </c>
      <c r="D167" s="37">
        <v>4.9766000000000005E-2</v>
      </c>
      <c r="E167" s="40"/>
      <c r="F167" s="39"/>
      <c r="G167" s="40"/>
      <c r="H167" s="38"/>
      <c r="I167" s="40"/>
      <c r="J167" s="41"/>
      <c r="K167" s="40"/>
      <c r="L167" s="38"/>
      <c r="N167" s="44"/>
      <c r="O167" s="45"/>
    </row>
    <row r="168" spans="1:15" x14ac:dyDescent="0.2">
      <c r="A168" s="35"/>
      <c r="B168" s="36" t="s">
        <v>9</v>
      </c>
      <c r="C168" s="15">
        <v>28.82</v>
      </c>
      <c r="D168" s="37">
        <v>5.6445999999999996E-2</v>
      </c>
      <c r="E168" s="40">
        <v>4.1750000000000002E-2</v>
      </c>
      <c r="F168" s="39">
        <v>29.146666666666665</v>
      </c>
      <c r="G168" s="40">
        <v>4.6604133333333332E-2</v>
      </c>
      <c r="H168" s="38"/>
      <c r="I168" s="40"/>
      <c r="J168" s="41">
        <v>0.51471675058553568</v>
      </c>
      <c r="K168" s="40">
        <v>1.5067262845431924E-2</v>
      </c>
      <c r="L168" s="38">
        <v>28.88</v>
      </c>
      <c r="N168" s="44"/>
      <c r="O168" s="45"/>
    </row>
    <row r="169" spans="1:15" x14ac:dyDescent="0.2">
      <c r="A169" s="35"/>
      <c r="B169" s="36"/>
      <c r="C169" s="15">
        <v>28.88</v>
      </c>
      <c r="D169" s="37">
        <v>5.4108000000000003E-2</v>
      </c>
      <c r="E169" s="40"/>
      <c r="F169" s="39"/>
      <c r="G169" s="40"/>
      <c r="H169" s="38"/>
      <c r="I169" s="40"/>
      <c r="J169" s="41"/>
      <c r="K169" s="40"/>
      <c r="L169" s="38"/>
      <c r="N169" s="44"/>
      <c r="O169" s="45"/>
    </row>
    <row r="170" spans="1:15" x14ac:dyDescent="0.2">
      <c r="A170" s="35"/>
      <c r="B170" s="36"/>
      <c r="C170" s="15">
        <v>29.74</v>
      </c>
      <c r="D170" s="37">
        <v>2.92584E-2</v>
      </c>
      <c r="E170" s="40"/>
      <c r="F170" s="39"/>
      <c r="G170" s="40"/>
      <c r="H170" s="38"/>
      <c r="I170" s="40"/>
      <c r="J170" s="41"/>
      <c r="K170" s="40"/>
      <c r="L170" s="38"/>
      <c r="N170" s="44"/>
      <c r="O170" s="45"/>
    </row>
    <row r="171" spans="1:15" x14ac:dyDescent="0.2">
      <c r="A171" s="35"/>
      <c r="B171" s="36" t="s">
        <v>9</v>
      </c>
      <c r="C171" s="15">
        <v>29.05</v>
      </c>
      <c r="D171" s="37">
        <v>3.7742000000000005E-2</v>
      </c>
      <c r="E171" s="40">
        <v>4.1750000000000002E-2</v>
      </c>
      <c r="F171" s="39">
        <v>29.316666666666666</v>
      </c>
      <c r="G171" s="40">
        <v>3.1841333333333333E-2</v>
      </c>
      <c r="H171" s="38"/>
      <c r="I171" s="40"/>
      <c r="J171" s="41">
        <v>0.34775470281986604</v>
      </c>
      <c r="K171" s="40">
        <v>7.2742511183855598E-3</v>
      </c>
      <c r="L171" s="38">
        <v>29.19</v>
      </c>
      <c r="N171" s="44"/>
      <c r="O171" s="45"/>
    </row>
    <row r="172" spans="1:15" x14ac:dyDescent="0.2">
      <c r="A172" s="35"/>
      <c r="B172" s="36"/>
      <c r="C172" s="15">
        <v>29.71</v>
      </c>
      <c r="D172" s="37">
        <v>2.3713999999999999E-2</v>
      </c>
      <c r="E172" s="40"/>
      <c r="F172" s="39"/>
      <c r="G172" s="40"/>
      <c r="H172" s="38"/>
      <c r="I172" s="40"/>
      <c r="J172" s="41"/>
      <c r="K172" s="40"/>
      <c r="L172" s="38"/>
      <c r="N172" s="44"/>
      <c r="O172" s="45"/>
    </row>
    <row r="173" spans="1:15" x14ac:dyDescent="0.2">
      <c r="A173" s="35"/>
      <c r="B173" s="36"/>
      <c r="C173" s="15">
        <v>29.19</v>
      </c>
      <c r="D173" s="37">
        <v>3.4068000000000001E-2</v>
      </c>
      <c r="E173" s="40"/>
      <c r="F173" s="39"/>
      <c r="G173" s="40"/>
      <c r="H173" s="38"/>
      <c r="I173" s="40"/>
      <c r="J173" s="41"/>
      <c r="K173" s="40"/>
      <c r="L173" s="38"/>
      <c r="N173" s="44"/>
      <c r="O173" s="45"/>
    </row>
    <row r="174" spans="1:15" x14ac:dyDescent="0.2">
      <c r="A174" s="35"/>
      <c r="B174" s="36" t="s">
        <v>9</v>
      </c>
      <c r="C174" s="15">
        <v>28.94</v>
      </c>
      <c r="D174" s="37">
        <v>4.6760000000000003E-2</v>
      </c>
      <c r="E174" s="40">
        <v>4.1750000000000002E-2</v>
      </c>
      <c r="F174" s="39">
        <v>29.13</v>
      </c>
      <c r="G174" s="40">
        <v>4.1638666666666664E-2</v>
      </c>
      <c r="H174" s="38"/>
      <c r="I174" s="40"/>
      <c r="J174" s="41">
        <v>0.1734935157289747</v>
      </c>
      <c r="K174" s="40">
        <v>4.6320554112978096E-3</v>
      </c>
      <c r="L174" s="38">
        <v>29.17</v>
      </c>
      <c r="N174" s="44"/>
      <c r="O174" s="45"/>
    </row>
    <row r="175" spans="1:15" x14ac:dyDescent="0.2">
      <c r="A175" s="35"/>
      <c r="B175" s="36"/>
      <c r="C175" s="15">
        <v>29.17</v>
      </c>
      <c r="D175" s="37">
        <v>4.0414000000000005E-2</v>
      </c>
      <c r="E175" s="40"/>
      <c r="F175" s="39"/>
      <c r="G175" s="40"/>
      <c r="H175" s="38"/>
      <c r="I175" s="40"/>
      <c r="J175" s="41"/>
      <c r="K175" s="40"/>
      <c r="L175" s="38"/>
      <c r="N175" s="44"/>
      <c r="O175" s="45"/>
    </row>
    <row r="176" spans="1:15" x14ac:dyDescent="0.2">
      <c r="A176" s="35"/>
      <c r="B176" s="36"/>
      <c r="C176" s="15">
        <v>29.28</v>
      </c>
      <c r="D176" s="37">
        <v>3.7742000000000005E-2</v>
      </c>
      <c r="E176" s="40"/>
      <c r="F176" s="39"/>
      <c r="G176" s="40"/>
      <c r="H176" s="38"/>
      <c r="I176" s="40"/>
      <c r="J176" s="41"/>
      <c r="K176" s="40"/>
      <c r="L176" s="38"/>
      <c r="N176" s="44"/>
      <c r="O176" s="45"/>
    </row>
    <row r="177" spans="1:15" x14ac:dyDescent="0.2">
      <c r="A177" s="35"/>
      <c r="B177" s="36" t="s">
        <v>9</v>
      </c>
      <c r="C177" s="15">
        <v>29.67</v>
      </c>
      <c r="D177" s="37">
        <v>2.9525599999999999E-2</v>
      </c>
      <c r="E177" s="40">
        <v>4.1750000000000002E-2</v>
      </c>
      <c r="F177" s="39">
        <v>29.306666666666668</v>
      </c>
      <c r="G177" s="40">
        <v>3.823186666666667E-2</v>
      </c>
      <c r="H177" s="38"/>
      <c r="I177" s="40"/>
      <c r="J177" s="41">
        <v>0.35529330606322107</v>
      </c>
      <c r="K177" s="40">
        <v>8.7852370743955084E-3</v>
      </c>
      <c r="L177" s="38">
        <v>29.29</v>
      </c>
      <c r="N177" s="44"/>
      <c r="O177" s="45"/>
    </row>
    <row r="178" spans="1:15" x14ac:dyDescent="0.2">
      <c r="A178" s="35"/>
      <c r="B178" s="36"/>
      <c r="C178" s="15">
        <v>29.29</v>
      </c>
      <c r="D178" s="37">
        <v>3.8076000000000006E-2</v>
      </c>
      <c r="E178" s="40"/>
      <c r="F178" s="39"/>
      <c r="G178" s="40"/>
      <c r="H178" s="38"/>
      <c r="I178" s="40"/>
      <c r="J178" s="41"/>
      <c r="K178" s="40"/>
      <c r="L178" s="38"/>
      <c r="N178" s="44"/>
      <c r="O178" s="45"/>
    </row>
    <row r="179" spans="1:15" x14ac:dyDescent="0.2">
      <c r="A179" s="35"/>
      <c r="B179" s="36"/>
      <c r="C179" s="15">
        <v>28.96</v>
      </c>
      <c r="D179" s="37">
        <v>4.7094000000000004E-2</v>
      </c>
      <c r="E179" s="40"/>
      <c r="F179" s="39"/>
      <c r="G179" s="40"/>
      <c r="H179" s="38"/>
      <c r="I179" s="40"/>
      <c r="J179" s="41"/>
      <c r="K179" s="40"/>
      <c r="L179" s="38"/>
      <c r="N179" s="44"/>
      <c r="O179" s="45"/>
    </row>
    <row r="180" spans="1:15" x14ac:dyDescent="0.2">
      <c r="A180" s="35"/>
      <c r="B180" s="36" t="s">
        <v>9</v>
      </c>
      <c r="C180" s="15">
        <v>28.77</v>
      </c>
      <c r="D180" s="37">
        <v>4.6426000000000009E-2</v>
      </c>
      <c r="E180" s="40">
        <v>4.1750000000000002E-2</v>
      </c>
      <c r="F180" s="39">
        <v>29.34</v>
      </c>
      <c r="G180" s="40">
        <v>3.5426266666666671E-2</v>
      </c>
      <c r="H180" s="38"/>
      <c r="I180" s="40"/>
      <c r="J180" s="41">
        <v>0.8443340571124669</v>
      </c>
      <c r="K180" s="40">
        <v>1.5183646367501228E-2</v>
      </c>
      <c r="L180" s="38">
        <v>28.94</v>
      </c>
      <c r="N180" s="44"/>
      <c r="O180" s="45"/>
    </row>
    <row r="181" spans="1:15" x14ac:dyDescent="0.2">
      <c r="A181" s="35"/>
      <c r="B181" s="36"/>
      <c r="C181" s="15">
        <v>30.31</v>
      </c>
      <c r="D181" s="37">
        <v>1.8102800000000002E-2</v>
      </c>
      <c r="E181" s="40"/>
      <c r="F181" s="39"/>
      <c r="G181" s="40"/>
      <c r="H181" s="38"/>
      <c r="I181" s="40"/>
      <c r="J181" s="41"/>
      <c r="K181" s="40"/>
      <c r="L181" s="38"/>
      <c r="N181" s="44"/>
      <c r="O181" s="45"/>
    </row>
    <row r="182" spans="1:15" x14ac:dyDescent="0.2">
      <c r="A182" s="35"/>
      <c r="B182" s="36"/>
      <c r="C182" s="15">
        <v>28.94</v>
      </c>
      <c r="D182" s="37">
        <v>4.1749999999999995E-2</v>
      </c>
      <c r="E182" s="40"/>
      <c r="F182" s="39"/>
      <c r="G182" s="40"/>
      <c r="H182" s="38"/>
      <c r="I182" s="40"/>
      <c r="J182" s="41"/>
      <c r="K182" s="40"/>
      <c r="L182" s="38"/>
      <c r="N182" s="44"/>
      <c r="O182" s="45"/>
    </row>
    <row r="183" spans="1:15" x14ac:dyDescent="0.2">
      <c r="A183" s="35"/>
      <c r="B183" s="36" t="s">
        <v>9</v>
      </c>
      <c r="C183" s="15">
        <v>28.9</v>
      </c>
      <c r="D183" s="37">
        <v>4.3420000000000007E-2</v>
      </c>
      <c r="E183" s="40">
        <v>4.1750000000000002E-2</v>
      </c>
      <c r="F183" s="39">
        <v>28.756666666666664</v>
      </c>
      <c r="G183" s="40">
        <v>4.7984666666666675E-2</v>
      </c>
      <c r="H183" s="38"/>
      <c r="I183" s="40"/>
      <c r="J183" s="41">
        <v>0.12662279942148286</v>
      </c>
      <c r="K183" s="40">
        <v>4.0403417347216241E-3</v>
      </c>
      <c r="L183" s="38">
        <v>28.71</v>
      </c>
      <c r="N183" s="44"/>
      <c r="O183" s="45"/>
    </row>
    <row r="184" spans="1:15" x14ac:dyDescent="0.2">
      <c r="A184" s="35"/>
      <c r="B184" s="36"/>
      <c r="C184" s="15">
        <v>28.71</v>
      </c>
      <c r="D184" s="37">
        <v>4.9432000000000011E-2</v>
      </c>
      <c r="E184" s="40"/>
      <c r="F184" s="39"/>
      <c r="G184" s="40"/>
      <c r="H184" s="38"/>
      <c r="I184" s="40"/>
      <c r="J184" s="41"/>
      <c r="K184" s="40"/>
      <c r="L184" s="38"/>
      <c r="N184" s="44"/>
      <c r="O184" s="45"/>
    </row>
    <row r="185" spans="1:15" x14ac:dyDescent="0.2">
      <c r="A185" s="35"/>
      <c r="B185" s="36"/>
      <c r="C185" s="15">
        <v>28.66</v>
      </c>
      <c r="D185" s="37">
        <v>5.1102000000000009E-2</v>
      </c>
      <c r="E185" s="40"/>
      <c r="F185" s="39"/>
      <c r="G185" s="40"/>
      <c r="H185" s="38"/>
      <c r="I185" s="40"/>
      <c r="J185" s="41"/>
      <c r="K185" s="40"/>
      <c r="L185" s="38"/>
      <c r="N185" s="44"/>
      <c r="O185" s="45"/>
    </row>
    <row r="186" spans="1:15" x14ac:dyDescent="0.2">
      <c r="A186" s="35"/>
      <c r="B186" s="36" t="s">
        <v>9</v>
      </c>
      <c r="C186" s="15">
        <v>29.35</v>
      </c>
      <c r="D186" s="37">
        <v>3.0961799999999998E-2</v>
      </c>
      <c r="E186" s="40">
        <v>4.1750000000000002E-2</v>
      </c>
      <c r="F186" s="39">
        <v>29.006666666666664</v>
      </c>
      <c r="G186" s="40">
        <v>3.993526666666667E-2</v>
      </c>
      <c r="H186" s="38"/>
      <c r="I186" s="40"/>
      <c r="J186" s="41">
        <v>0.30664855018951814</v>
      </c>
      <c r="K186" s="40">
        <v>8.1153294457669903E-3</v>
      </c>
      <c r="L186" s="38">
        <v>28.91</v>
      </c>
      <c r="N186" s="44"/>
      <c r="O186" s="45"/>
    </row>
    <row r="187" spans="1:15" x14ac:dyDescent="0.2">
      <c r="A187" s="35"/>
      <c r="B187" s="36"/>
      <c r="C187" s="15">
        <v>28.76</v>
      </c>
      <c r="D187" s="37">
        <v>4.6760000000000003E-2</v>
      </c>
      <c r="E187" s="40"/>
      <c r="F187" s="39"/>
      <c r="G187" s="40"/>
      <c r="H187" s="38"/>
      <c r="I187" s="40"/>
      <c r="J187" s="41"/>
      <c r="K187" s="40"/>
      <c r="L187" s="38"/>
      <c r="N187" s="44"/>
      <c r="O187" s="45"/>
    </row>
    <row r="188" spans="1:15" x14ac:dyDescent="0.2">
      <c r="A188" s="35"/>
      <c r="B188" s="36"/>
      <c r="C188" s="15">
        <v>28.91</v>
      </c>
      <c r="D188" s="37">
        <v>4.2084000000000003E-2</v>
      </c>
      <c r="E188" s="40"/>
      <c r="F188" s="39"/>
      <c r="G188" s="40"/>
      <c r="H188" s="38"/>
      <c r="I188" s="40"/>
      <c r="J188" s="41"/>
      <c r="K188" s="40"/>
      <c r="L188" s="38"/>
      <c r="N188" s="44"/>
      <c r="O188" s="45"/>
    </row>
    <row r="189" spans="1:15" x14ac:dyDescent="0.2">
      <c r="D189" s="37"/>
      <c r="G189" s="46"/>
      <c r="I189" s="46"/>
      <c r="N189" s="44"/>
      <c r="O189" s="45"/>
    </row>
    <row r="190" spans="1:15" x14ac:dyDescent="0.2">
      <c r="A190" s="35" t="s">
        <v>93</v>
      </c>
      <c r="B190" s="36" t="s">
        <v>9</v>
      </c>
      <c r="C190" s="9">
        <v>30</v>
      </c>
      <c r="D190" s="37">
        <v>2.1033333333333334E-2</v>
      </c>
      <c r="E190" s="38">
        <v>0.02</v>
      </c>
      <c r="F190" s="39">
        <v>29.653333333333336</v>
      </c>
      <c r="G190" s="40">
        <v>2.7522222222222226E-2</v>
      </c>
      <c r="H190" s="39">
        <v>30.392666666666667</v>
      </c>
      <c r="I190" s="40">
        <v>1.8748888888888888E-2</v>
      </c>
      <c r="J190" s="41">
        <v>0.50816663933530049</v>
      </c>
      <c r="K190" s="40">
        <v>9.9683016124632179E-3</v>
      </c>
      <c r="L190" s="38">
        <v>29.89</v>
      </c>
      <c r="N190" s="42">
        <f>I190/0.02*100</f>
        <v>93.74444444444444</v>
      </c>
      <c r="O190" s="43">
        <f>(I190-0.02)/0.02*100</f>
        <v>-6.2555555555555626</v>
      </c>
    </row>
    <row r="191" spans="1:15" x14ac:dyDescent="0.2">
      <c r="A191" s="35"/>
      <c r="B191" s="36"/>
      <c r="C191" s="9">
        <v>29.89</v>
      </c>
      <c r="D191" s="37">
        <v>2.2533333333333332E-2</v>
      </c>
      <c r="E191" s="38"/>
      <c r="F191" s="39"/>
      <c r="G191" s="40"/>
      <c r="H191" s="38"/>
      <c r="I191" s="40"/>
      <c r="J191" s="41"/>
      <c r="K191" s="40"/>
      <c r="L191" s="38"/>
      <c r="N191" s="44"/>
      <c r="O191" s="45"/>
    </row>
    <row r="192" spans="1:15" x14ac:dyDescent="0.2">
      <c r="A192" s="35"/>
      <c r="B192" s="36"/>
      <c r="C192" s="9">
        <v>29.07</v>
      </c>
      <c r="D192" s="37">
        <v>3.9E-2</v>
      </c>
      <c r="E192" s="38"/>
      <c r="F192" s="39"/>
      <c r="G192" s="40"/>
      <c r="H192" s="38"/>
      <c r="I192" s="40"/>
      <c r="J192" s="41"/>
      <c r="K192" s="40"/>
      <c r="L192" s="38"/>
      <c r="N192" s="44"/>
      <c r="O192" s="45"/>
    </row>
    <row r="193" spans="1:15" x14ac:dyDescent="0.2">
      <c r="A193" s="35"/>
      <c r="B193" s="36" t="s">
        <v>9</v>
      </c>
      <c r="C193" s="15">
        <v>30.94</v>
      </c>
      <c r="D193" s="37">
        <v>1.2733333333333333E-2</v>
      </c>
      <c r="E193" s="38">
        <v>0.02</v>
      </c>
      <c r="F193" s="39">
        <v>30.393333333333334</v>
      </c>
      <c r="G193" s="40">
        <v>1.9099999999999995E-2</v>
      </c>
      <c r="H193" s="38"/>
      <c r="I193" s="40"/>
      <c r="J193" s="41">
        <v>0.49662192192183235</v>
      </c>
      <c r="K193" s="40">
        <v>5.9425957665354048E-3</v>
      </c>
      <c r="L193" s="38">
        <v>30.27</v>
      </c>
      <c r="N193" s="44"/>
      <c r="O193" s="45"/>
    </row>
    <row r="194" spans="1:15" x14ac:dyDescent="0.2">
      <c r="A194" s="35"/>
      <c r="B194" s="36"/>
      <c r="C194" s="15">
        <v>30.27</v>
      </c>
      <c r="D194" s="37">
        <v>2.0066666666666667E-2</v>
      </c>
      <c r="E194" s="38"/>
      <c r="F194" s="39"/>
      <c r="G194" s="40"/>
      <c r="H194" s="38"/>
      <c r="I194" s="40"/>
      <c r="J194" s="41"/>
      <c r="K194" s="40"/>
      <c r="L194" s="38"/>
      <c r="N194" s="44"/>
      <c r="O194" s="45"/>
    </row>
    <row r="195" spans="1:15" x14ac:dyDescent="0.2">
      <c r="A195" s="35"/>
      <c r="B195" s="36"/>
      <c r="C195" s="15">
        <v>29.97</v>
      </c>
      <c r="D195" s="37">
        <v>2.4499999999999997E-2</v>
      </c>
      <c r="E195" s="38"/>
      <c r="F195" s="39"/>
      <c r="G195" s="40"/>
      <c r="H195" s="38"/>
      <c r="I195" s="40"/>
      <c r="J195" s="41"/>
      <c r="K195" s="40"/>
      <c r="L195" s="38"/>
      <c r="N195" s="44"/>
      <c r="O195" s="45"/>
    </row>
    <row r="196" spans="1:15" x14ac:dyDescent="0.2">
      <c r="A196" s="35"/>
      <c r="B196" s="36" t="s">
        <v>9</v>
      </c>
      <c r="C196" s="15">
        <v>31.61</v>
      </c>
      <c r="D196" s="37">
        <v>9.300000000000001E-3</v>
      </c>
      <c r="E196" s="38">
        <v>0.02</v>
      </c>
      <c r="F196" s="39">
        <v>30.886666666666667</v>
      </c>
      <c r="G196" s="40">
        <v>1.6166666666666666E-2</v>
      </c>
      <c r="H196" s="38"/>
      <c r="I196" s="40"/>
      <c r="J196" s="41">
        <v>0.68821023919535951</v>
      </c>
      <c r="K196" s="40">
        <v>7.0038084877681655E-3</v>
      </c>
      <c r="L196" s="38">
        <v>30.81</v>
      </c>
      <c r="N196" s="44"/>
      <c r="O196" s="45"/>
    </row>
    <row r="197" spans="1:15" x14ac:dyDescent="0.2">
      <c r="A197" s="35"/>
      <c r="B197" s="36"/>
      <c r="C197" s="15">
        <v>30.24</v>
      </c>
      <c r="D197" s="37">
        <v>2.3300000000000001E-2</v>
      </c>
      <c r="E197" s="38"/>
      <c r="F197" s="39"/>
      <c r="G197" s="40"/>
      <c r="H197" s="38"/>
      <c r="I197" s="40"/>
      <c r="J197" s="41"/>
      <c r="K197" s="40"/>
      <c r="L197" s="38"/>
      <c r="N197" s="44"/>
      <c r="O197" s="45"/>
    </row>
    <row r="198" spans="1:15" x14ac:dyDescent="0.2">
      <c r="A198" s="35"/>
      <c r="B198" s="36"/>
      <c r="C198" s="15">
        <v>30.81</v>
      </c>
      <c r="D198" s="37">
        <v>1.5900000000000001E-2</v>
      </c>
      <c r="E198" s="38"/>
      <c r="F198" s="39"/>
      <c r="G198" s="40"/>
      <c r="H198" s="38"/>
      <c r="I198" s="40"/>
      <c r="J198" s="41"/>
      <c r="K198" s="40"/>
      <c r="L198" s="38"/>
      <c r="N198" s="44"/>
      <c r="O198" s="45"/>
    </row>
    <row r="199" spans="1:15" x14ac:dyDescent="0.2">
      <c r="A199" s="35"/>
      <c r="B199" s="36" t="s">
        <v>9</v>
      </c>
      <c r="C199" s="15">
        <v>31.89</v>
      </c>
      <c r="D199" s="37">
        <v>6.000000000000001E-3</v>
      </c>
      <c r="E199" s="38">
        <v>0.02</v>
      </c>
      <c r="F199" s="39">
        <v>30.933333333333334</v>
      </c>
      <c r="G199" s="40">
        <v>1.3666666666666666E-2</v>
      </c>
      <c r="H199" s="38"/>
      <c r="I199" s="40"/>
      <c r="J199" s="41">
        <v>0.84890125063715982</v>
      </c>
      <c r="K199" s="40">
        <v>7.0599811142334767E-3</v>
      </c>
      <c r="L199" s="38">
        <v>30.64</v>
      </c>
      <c r="N199" s="44"/>
      <c r="O199" s="45"/>
    </row>
    <row r="200" spans="1:15" x14ac:dyDescent="0.2">
      <c r="A200" s="35"/>
      <c r="B200" s="36"/>
      <c r="C200" s="15">
        <v>30.64</v>
      </c>
      <c r="D200" s="37">
        <v>1.5100000000000001E-2</v>
      </c>
      <c r="E200" s="38"/>
      <c r="F200" s="39"/>
      <c r="G200" s="40"/>
      <c r="H200" s="38"/>
      <c r="I200" s="40"/>
      <c r="J200" s="41"/>
      <c r="K200" s="40"/>
      <c r="L200" s="38"/>
      <c r="N200" s="44"/>
      <c r="O200" s="45"/>
    </row>
    <row r="201" spans="1:15" x14ac:dyDescent="0.2">
      <c r="A201" s="35"/>
      <c r="B201" s="36"/>
      <c r="C201" s="15">
        <v>30.27</v>
      </c>
      <c r="D201" s="37">
        <v>1.9899999999999998E-2</v>
      </c>
      <c r="E201" s="38"/>
      <c r="F201" s="39"/>
      <c r="G201" s="40"/>
      <c r="H201" s="38"/>
      <c r="I201" s="40"/>
      <c r="J201" s="41"/>
      <c r="K201" s="40"/>
      <c r="L201" s="38"/>
      <c r="N201" s="44"/>
      <c r="O201" s="45"/>
    </row>
    <row r="202" spans="1:15" x14ac:dyDescent="0.2">
      <c r="A202" s="35"/>
      <c r="B202" s="36" t="s">
        <v>9</v>
      </c>
      <c r="C202" s="15">
        <v>29.9</v>
      </c>
      <c r="D202" s="37">
        <v>2.07E-2</v>
      </c>
      <c r="E202" s="38">
        <v>0.02</v>
      </c>
      <c r="F202" s="39">
        <v>30.706666666666667</v>
      </c>
      <c r="G202" s="40">
        <v>1.5877777777777779E-2</v>
      </c>
      <c r="H202" s="38"/>
      <c r="I202" s="40"/>
      <c r="J202" s="41">
        <v>1.6005103352785097</v>
      </c>
      <c r="K202" s="40">
        <v>1.1579307853683244E-2</v>
      </c>
      <c r="L202" s="38">
        <v>29.9</v>
      </c>
      <c r="N202" s="44"/>
      <c r="O202" s="45"/>
    </row>
    <row r="203" spans="1:15" x14ac:dyDescent="0.2">
      <c r="A203" s="35"/>
      <c r="B203" s="36"/>
      <c r="C203" s="15">
        <v>29.67</v>
      </c>
      <c r="D203" s="37">
        <v>2.4266666666666669E-2</v>
      </c>
      <c r="E203" s="38"/>
      <c r="F203" s="39"/>
      <c r="G203" s="40"/>
      <c r="H203" s="38"/>
      <c r="I203" s="40"/>
      <c r="J203" s="41"/>
      <c r="K203" s="40"/>
      <c r="L203" s="38"/>
      <c r="N203" s="44"/>
      <c r="O203" s="45"/>
    </row>
    <row r="204" spans="1:15" x14ac:dyDescent="0.2">
      <c r="A204" s="35"/>
      <c r="B204" s="36"/>
      <c r="C204" s="15">
        <v>32.549999999999997</v>
      </c>
      <c r="D204" s="37">
        <v>2.6666666666666666E-3</v>
      </c>
      <c r="E204" s="38"/>
      <c r="F204" s="39"/>
      <c r="G204" s="40"/>
      <c r="H204" s="38"/>
      <c r="I204" s="40"/>
      <c r="J204" s="41"/>
      <c r="K204" s="40"/>
      <c r="L204" s="38"/>
      <c r="N204" s="44"/>
      <c r="O204" s="45"/>
    </row>
    <row r="205" spans="1:15" x14ac:dyDescent="0.2">
      <c r="A205" s="35"/>
      <c r="B205" s="36" t="s">
        <v>9</v>
      </c>
      <c r="C205" s="15">
        <v>30.08</v>
      </c>
      <c r="D205" s="37">
        <v>2.2533333333333332E-2</v>
      </c>
      <c r="E205" s="38">
        <v>0.02</v>
      </c>
      <c r="F205" s="39">
        <v>30.486666666666668</v>
      </c>
      <c r="G205" s="40">
        <v>1.7577777777777776E-2</v>
      </c>
      <c r="H205" s="38"/>
      <c r="I205" s="40"/>
      <c r="J205" s="41">
        <v>0.39551653989856661</v>
      </c>
      <c r="K205" s="40">
        <v>4.7207971705979946E-3</v>
      </c>
      <c r="L205" s="38">
        <v>30.51</v>
      </c>
      <c r="N205" s="44"/>
      <c r="O205" s="45"/>
    </row>
    <row r="206" spans="1:15" x14ac:dyDescent="0.2">
      <c r="A206" s="35"/>
      <c r="B206" s="36"/>
      <c r="C206" s="15">
        <v>30.51</v>
      </c>
      <c r="D206" s="37">
        <v>1.7066666666666667E-2</v>
      </c>
      <c r="E206" s="38"/>
      <c r="F206" s="39"/>
      <c r="G206" s="40"/>
      <c r="H206" s="38"/>
      <c r="I206" s="40"/>
      <c r="J206" s="41"/>
      <c r="K206" s="40"/>
      <c r="L206" s="38"/>
      <c r="N206" s="44"/>
      <c r="O206" s="45"/>
    </row>
    <row r="207" spans="1:15" x14ac:dyDescent="0.2">
      <c r="A207" s="35"/>
      <c r="B207" s="36"/>
      <c r="C207" s="15">
        <v>30.87</v>
      </c>
      <c r="D207" s="37">
        <v>1.3133333333333332E-2</v>
      </c>
      <c r="E207" s="38"/>
      <c r="F207" s="39"/>
      <c r="G207" s="40"/>
      <c r="H207" s="38"/>
      <c r="I207" s="40"/>
      <c r="J207" s="41"/>
      <c r="K207" s="40"/>
      <c r="L207" s="38"/>
      <c r="N207" s="44"/>
      <c r="O207" s="45"/>
    </row>
    <row r="208" spans="1:15" x14ac:dyDescent="0.2">
      <c r="A208" s="35"/>
      <c r="B208" s="36" t="s">
        <v>9</v>
      </c>
      <c r="C208" s="15">
        <v>30.47</v>
      </c>
      <c r="D208" s="37">
        <v>1.7399999999999999E-2</v>
      </c>
      <c r="E208" s="38">
        <v>0.02</v>
      </c>
      <c r="F208" s="39">
        <v>30.263333333333332</v>
      </c>
      <c r="G208" s="40">
        <v>2.0066666666666663E-2</v>
      </c>
      <c r="H208" s="38"/>
      <c r="I208" s="40"/>
      <c r="J208" s="41">
        <v>0.22120880030715959</v>
      </c>
      <c r="K208" s="40">
        <v>2.9486343354923551E-3</v>
      </c>
      <c r="L208" s="38">
        <v>30.29</v>
      </c>
      <c r="N208" s="44"/>
      <c r="O208" s="45"/>
    </row>
    <row r="209" spans="1:15" x14ac:dyDescent="0.2">
      <c r="A209" s="35"/>
      <c r="B209" s="36"/>
      <c r="C209" s="15">
        <v>30.03</v>
      </c>
      <c r="D209" s="37">
        <v>2.3233333333333332E-2</v>
      </c>
      <c r="E209" s="38"/>
      <c r="F209" s="39"/>
      <c r="G209" s="40"/>
      <c r="H209" s="38"/>
      <c r="I209" s="40"/>
      <c r="J209" s="41"/>
      <c r="K209" s="40"/>
      <c r="L209" s="38"/>
      <c r="N209" s="44"/>
      <c r="O209" s="45"/>
    </row>
    <row r="210" spans="1:15" x14ac:dyDescent="0.2">
      <c r="A210" s="35"/>
      <c r="B210" s="36"/>
      <c r="C210" s="15">
        <v>30.29</v>
      </c>
      <c r="D210" s="37">
        <v>1.9566666666666666E-2</v>
      </c>
      <c r="E210" s="38"/>
      <c r="F210" s="39"/>
      <c r="G210" s="40"/>
      <c r="H210" s="38"/>
      <c r="I210" s="40"/>
      <c r="J210" s="41"/>
      <c r="K210" s="40"/>
      <c r="L210" s="38"/>
      <c r="N210" s="44"/>
      <c r="O210" s="45"/>
    </row>
    <row r="211" spans="1:15" x14ac:dyDescent="0.2">
      <c r="A211" s="35"/>
      <c r="B211" s="36" t="s">
        <v>9</v>
      </c>
      <c r="C211" s="15">
        <v>29.67</v>
      </c>
      <c r="D211" s="37">
        <v>3.3300000000000003E-2</v>
      </c>
      <c r="E211" s="38">
        <v>0.02</v>
      </c>
      <c r="F211" s="39">
        <v>30.143333333333334</v>
      </c>
      <c r="G211" s="40">
        <v>2.285555555555556E-2</v>
      </c>
      <c r="H211" s="38"/>
      <c r="I211" s="40"/>
      <c r="J211" s="41">
        <v>0.49642052066099418</v>
      </c>
      <c r="K211" s="40">
        <v>9.4686226461304646E-3</v>
      </c>
      <c r="L211" s="38">
        <v>30.1</v>
      </c>
      <c r="N211" s="44"/>
      <c r="O211" s="45"/>
    </row>
    <row r="212" spans="1:15" x14ac:dyDescent="0.2">
      <c r="A212" s="35"/>
      <c r="B212" s="36"/>
      <c r="C212" s="15">
        <v>30.1</v>
      </c>
      <c r="D212" s="37">
        <v>2.0433333333333335E-2</v>
      </c>
      <c r="E212" s="38"/>
      <c r="F212" s="39"/>
      <c r="G212" s="40"/>
      <c r="H212" s="38"/>
      <c r="I212" s="40"/>
      <c r="J212" s="41"/>
      <c r="K212" s="40"/>
      <c r="L212" s="38"/>
      <c r="N212" s="44"/>
      <c r="O212" s="45"/>
    </row>
    <row r="213" spans="1:15" x14ac:dyDescent="0.2">
      <c r="A213" s="35"/>
      <c r="B213" s="36"/>
      <c r="C213" s="15">
        <v>30.66</v>
      </c>
      <c r="D213" s="37">
        <v>1.4833333333333336E-2</v>
      </c>
      <c r="E213" s="38"/>
      <c r="F213" s="39"/>
      <c r="G213" s="40"/>
      <c r="H213" s="38"/>
      <c r="I213" s="40"/>
      <c r="J213" s="41"/>
      <c r="K213" s="40"/>
      <c r="L213" s="38"/>
      <c r="N213" s="44"/>
      <c r="O213" s="45"/>
    </row>
    <row r="214" spans="1:15" x14ac:dyDescent="0.2">
      <c r="A214" s="35"/>
      <c r="B214" s="36" t="s">
        <v>9</v>
      </c>
      <c r="C214" s="15">
        <v>30.7</v>
      </c>
      <c r="D214" s="37">
        <v>1.1633333333333334E-2</v>
      </c>
      <c r="E214" s="38">
        <v>0.02</v>
      </c>
      <c r="F214" s="39">
        <v>30.319999999999997</v>
      </c>
      <c r="G214" s="40">
        <v>1.6200000000000003E-2</v>
      </c>
      <c r="H214" s="38"/>
      <c r="I214" s="40"/>
      <c r="J214" s="41">
        <v>0.32969683043669085</v>
      </c>
      <c r="K214" s="40">
        <v>3.9607799456392156E-3</v>
      </c>
      <c r="L214" s="38">
        <v>30.15</v>
      </c>
      <c r="N214" s="44"/>
      <c r="O214" s="45"/>
    </row>
    <row r="215" spans="1:15" x14ac:dyDescent="0.2">
      <c r="A215" s="35"/>
      <c r="B215" s="36"/>
      <c r="C215" s="15">
        <v>30.15</v>
      </c>
      <c r="D215" s="37">
        <v>1.8266666666666671E-2</v>
      </c>
      <c r="E215" s="38"/>
      <c r="F215" s="39"/>
      <c r="G215" s="40"/>
      <c r="H215" s="38"/>
      <c r="I215" s="40"/>
      <c r="J215" s="41"/>
      <c r="K215" s="40"/>
      <c r="L215" s="38"/>
      <c r="N215" s="44"/>
      <c r="O215" s="45"/>
    </row>
    <row r="216" spans="1:15" x14ac:dyDescent="0.2">
      <c r="A216" s="35"/>
      <c r="B216" s="36"/>
      <c r="C216" s="15">
        <v>30.11</v>
      </c>
      <c r="D216" s="37">
        <v>1.8700000000000001E-2</v>
      </c>
      <c r="E216" s="38"/>
      <c r="F216" s="39"/>
      <c r="G216" s="40"/>
      <c r="H216" s="38"/>
      <c r="I216" s="40"/>
      <c r="J216" s="41"/>
      <c r="K216" s="40"/>
      <c r="L216" s="38"/>
      <c r="N216" s="44"/>
      <c r="O216" s="45"/>
    </row>
    <row r="217" spans="1:15" x14ac:dyDescent="0.2">
      <c r="A217" s="35"/>
      <c r="B217" s="36" t="s">
        <v>9</v>
      </c>
      <c r="C217" s="15">
        <v>30.6</v>
      </c>
      <c r="D217" s="37">
        <v>1.2833333333333334E-2</v>
      </c>
      <c r="E217" s="38">
        <v>0.02</v>
      </c>
      <c r="F217" s="39">
        <v>30.14</v>
      </c>
      <c r="G217" s="40">
        <v>1.8455555555555555E-2</v>
      </c>
      <c r="H217" s="38"/>
      <c r="I217" s="40"/>
      <c r="J217" s="41">
        <v>0.5047771785649583</v>
      </c>
      <c r="K217" s="40">
        <v>6.6982861268414882E-3</v>
      </c>
      <c r="L217" s="38">
        <v>30.22</v>
      </c>
      <c r="N217" s="44"/>
      <c r="O217" s="45"/>
    </row>
    <row r="218" spans="1:15" x14ac:dyDescent="0.2">
      <c r="A218" s="35"/>
      <c r="B218" s="36"/>
      <c r="C218" s="15">
        <v>30.22</v>
      </c>
      <c r="D218" s="37">
        <v>1.6666666666666666E-2</v>
      </c>
      <c r="E218" s="38"/>
      <c r="F218" s="39"/>
      <c r="G218" s="40"/>
      <c r="H218" s="38"/>
      <c r="I218" s="40"/>
      <c r="J218" s="41"/>
      <c r="K218" s="40"/>
      <c r="L218" s="38"/>
      <c r="N218" s="44"/>
      <c r="O218" s="45"/>
    </row>
    <row r="219" spans="1:15" x14ac:dyDescent="0.2">
      <c r="A219" s="35"/>
      <c r="B219" s="36"/>
      <c r="C219" s="15">
        <v>29.6</v>
      </c>
      <c r="D219" s="37">
        <v>2.5866666666666666E-2</v>
      </c>
      <c r="E219" s="38"/>
      <c r="F219" s="39"/>
      <c r="G219" s="40"/>
      <c r="H219" s="38"/>
      <c r="I219" s="40"/>
      <c r="J219" s="41"/>
      <c r="K219" s="40"/>
      <c r="L219" s="38"/>
      <c r="N219" s="44"/>
      <c r="O219" s="45"/>
    </row>
    <row r="220" spans="1:15" x14ac:dyDescent="0.2">
      <c r="D220" s="37"/>
      <c r="G220" s="46"/>
      <c r="I220" s="46"/>
      <c r="N220" s="44"/>
      <c r="O220" s="45"/>
    </row>
    <row r="221" spans="1:15" x14ac:dyDescent="0.2">
      <c r="A221" s="35" t="s">
        <v>94</v>
      </c>
      <c r="B221" s="36" t="s">
        <v>9</v>
      </c>
      <c r="C221" s="9">
        <v>31.84</v>
      </c>
      <c r="D221" s="37">
        <v>6.1000000000000004E-3</v>
      </c>
      <c r="E221" s="38">
        <v>0.01</v>
      </c>
      <c r="F221" s="39">
        <v>31.763333333333332</v>
      </c>
      <c r="G221" s="40">
        <v>6.4444444444444445E-3</v>
      </c>
      <c r="H221" s="39">
        <v>31.448666666666661</v>
      </c>
      <c r="I221" s="40">
        <v>9.6815555555555561E-3</v>
      </c>
      <c r="J221" s="41">
        <v>6.8068592855540302E-2</v>
      </c>
      <c r="K221" s="40">
        <v>3.0971910810591877E-4</v>
      </c>
      <c r="L221" s="38">
        <v>31.74</v>
      </c>
      <c r="N221" s="42">
        <f>I221/0.01*100</f>
        <v>96.815555555555548</v>
      </c>
      <c r="O221" s="43">
        <f>(I221-0.01)/0.01*100</f>
        <v>-3.1844444444444413</v>
      </c>
    </row>
    <row r="222" spans="1:15" x14ac:dyDescent="0.2">
      <c r="A222" s="35"/>
      <c r="B222" s="36"/>
      <c r="C222" s="9">
        <v>31.74</v>
      </c>
      <c r="D222" s="37">
        <v>6.5333333333333328E-3</v>
      </c>
      <c r="E222" s="38"/>
      <c r="F222" s="39"/>
      <c r="G222" s="40"/>
      <c r="H222" s="38"/>
      <c r="I222" s="40"/>
      <c r="J222" s="41"/>
      <c r="K222" s="40"/>
      <c r="L222" s="38"/>
      <c r="N222" s="44"/>
      <c r="O222" s="45"/>
    </row>
    <row r="223" spans="1:15" x14ac:dyDescent="0.2">
      <c r="A223" s="35"/>
      <c r="B223" s="36"/>
      <c r="C223" s="9">
        <v>31.71</v>
      </c>
      <c r="D223" s="37">
        <v>6.7000000000000002E-3</v>
      </c>
      <c r="E223" s="38"/>
      <c r="F223" s="39"/>
      <c r="G223" s="40"/>
      <c r="H223" s="38"/>
      <c r="I223" s="40"/>
      <c r="J223" s="41"/>
      <c r="K223" s="40"/>
      <c r="L223" s="38"/>
      <c r="N223" s="44"/>
      <c r="O223" s="45"/>
    </row>
    <row r="224" spans="1:15" x14ac:dyDescent="0.2">
      <c r="A224" s="35"/>
      <c r="B224" s="36" t="s">
        <v>9</v>
      </c>
      <c r="C224" s="15">
        <v>31.74</v>
      </c>
      <c r="D224" s="37">
        <v>7.2000000000000007E-3</v>
      </c>
      <c r="E224" s="38">
        <v>0.01</v>
      </c>
      <c r="F224" s="39">
        <v>31.549999999999997</v>
      </c>
      <c r="G224" s="40">
        <v>8.4111111111111123E-3</v>
      </c>
      <c r="H224" s="38"/>
      <c r="I224" s="40"/>
      <c r="J224" s="41">
        <v>0.33778691508109021</v>
      </c>
      <c r="K224" s="40">
        <v>2.1556987352218389E-3</v>
      </c>
      <c r="L224" s="38">
        <v>31.74</v>
      </c>
      <c r="N224" s="44"/>
      <c r="O224" s="45"/>
    </row>
    <row r="225" spans="1:15" x14ac:dyDescent="0.2">
      <c r="A225" s="35"/>
      <c r="B225" s="36"/>
      <c r="C225" s="15">
        <v>31.75</v>
      </c>
      <c r="D225" s="37">
        <v>7.1333333333333344E-3</v>
      </c>
      <c r="E225" s="38"/>
      <c r="F225" s="39"/>
      <c r="G225" s="40"/>
      <c r="H225" s="38"/>
      <c r="I225" s="40"/>
      <c r="J225" s="41"/>
      <c r="K225" s="40"/>
      <c r="L225" s="38"/>
      <c r="N225" s="44"/>
      <c r="O225" s="45"/>
    </row>
    <row r="226" spans="1:15" x14ac:dyDescent="0.2">
      <c r="A226" s="35"/>
      <c r="B226" s="36"/>
      <c r="C226" s="15">
        <v>31.16</v>
      </c>
      <c r="D226" s="37">
        <v>1.09E-2</v>
      </c>
      <c r="E226" s="38"/>
      <c r="F226" s="39"/>
      <c r="G226" s="40"/>
      <c r="H226" s="38"/>
      <c r="I226" s="40"/>
      <c r="J226" s="41"/>
      <c r="K226" s="40"/>
      <c r="L226" s="38"/>
      <c r="N226" s="44"/>
      <c r="O226" s="45"/>
    </row>
    <row r="227" spans="1:15" x14ac:dyDescent="0.2">
      <c r="A227" s="35"/>
      <c r="B227" s="36" t="s">
        <v>9</v>
      </c>
      <c r="C227" s="15">
        <v>31.15</v>
      </c>
      <c r="D227" s="37">
        <v>1.2666666666666666E-2</v>
      </c>
      <c r="E227" s="38">
        <v>0.01</v>
      </c>
      <c r="F227" s="39">
        <v>31.216666666666669</v>
      </c>
      <c r="G227" s="40">
        <v>1.2222222222222223E-2</v>
      </c>
      <c r="H227" s="38"/>
      <c r="I227" s="40"/>
      <c r="J227" s="41">
        <v>0.27610384519838399</v>
      </c>
      <c r="K227" s="40">
        <v>2.2005891467042618E-3</v>
      </c>
      <c r="L227" s="38">
        <v>31.15</v>
      </c>
      <c r="N227" s="44"/>
      <c r="O227" s="45"/>
    </row>
    <row r="228" spans="1:15" x14ac:dyDescent="0.2">
      <c r="A228" s="35"/>
      <c r="B228" s="36"/>
      <c r="C228" s="15">
        <v>31.52</v>
      </c>
      <c r="D228" s="37">
        <v>9.8333333333333345E-3</v>
      </c>
      <c r="E228" s="38"/>
      <c r="F228" s="39"/>
      <c r="G228" s="40"/>
      <c r="H228" s="38"/>
      <c r="I228" s="40"/>
      <c r="J228" s="41"/>
      <c r="K228" s="40"/>
      <c r="L228" s="38"/>
      <c r="N228" s="44"/>
      <c r="O228" s="45"/>
    </row>
    <row r="229" spans="1:15" x14ac:dyDescent="0.2">
      <c r="A229" s="35"/>
      <c r="B229" s="36"/>
      <c r="C229" s="15">
        <v>30.98</v>
      </c>
      <c r="D229" s="37">
        <v>1.4166666666666668E-2</v>
      </c>
      <c r="E229" s="38"/>
      <c r="F229" s="39"/>
      <c r="G229" s="40"/>
      <c r="H229" s="38"/>
      <c r="I229" s="40"/>
      <c r="J229" s="41"/>
      <c r="K229" s="40"/>
      <c r="L229" s="38"/>
      <c r="N229" s="44"/>
      <c r="O229" s="45"/>
    </row>
    <row r="230" spans="1:15" x14ac:dyDescent="0.2">
      <c r="A230" s="35"/>
      <c r="B230" s="36" t="s">
        <v>9</v>
      </c>
      <c r="C230" s="15">
        <v>31.86</v>
      </c>
      <c r="D230" s="37">
        <v>6.1333333333333335E-3</v>
      </c>
      <c r="E230" s="38">
        <v>0.01</v>
      </c>
      <c r="F230" s="39">
        <v>31.87</v>
      </c>
      <c r="G230" s="40">
        <v>6.6666666666666671E-3</v>
      </c>
      <c r="H230" s="38"/>
      <c r="I230" s="40"/>
      <c r="J230" s="41">
        <v>0.71505244562899184</v>
      </c>
      <c r="K230" s="40">
        <v>3.4312291286554071E-3</v>
      </c>
      <c r="L230" s="38">
        <v>31.86</v>
      </c>
      <c r="N230" s="44"/>
      <c r="O230" s="45"/>
    </row>
    <row r="231" spans="1:15" x14ac:dyDescent="0.2">
      <c r="A231" s="35"/>
      <c r="B231" s="36"/>
      <c r="C231" s="15">
        <v>31.16</v>
      </c>
      <c r="D231" s="37">
        <v>1.0333333333333335E-2</v>
      </c>
      <c r="E231" s="38"/>
      <c r="F231" s="39"/>
      <c r="G231" s="40"/>
      <c r="H231" s="38"/>
      <c r="I231" s="40"/>
      <c r="J231" s="41"/>
      <c r="K231" s="40"/>
      <c r="L231" s="38"/>
      <c r="N231" s="44"/>
      <c r="O231" s="45"/>
    </row>
    <row r="232" spans="1:15" x14ac:dyDescent="0.2">
      <c r="A232" s="35"/>
      <c r="B232" s="36"/>
      <c r="C232" s="15">
        <v>32.590000000000003</v>
      </c>
      <c r="D232" s="37">
        <v>3.5333333333333332E-3</v>
      </c>
      <c r="E232" s="38"/>
      <c r="F232" s="39"/>
      <c r="G232" s="40"/>
      <c r="H232" s="38"/>
      <c r="I232" s="40"/>
      <c r="J232" s="41"/>
      <c r="K232" s="40"/>
      <c r="L232" s="38"/>
      <c r="N232" s="44"/>
      <c r="O232" s="45"/>
    </row>
    <row r="233" spans="1:15" x14ac:dyDescent="0.2">
      <c r="A233" s="35"/>
      <c r="B233" s="36" t="s">
        <v>9</v>
      </c>
      <c r="C233" s="15">
        <v>30.8</v>
      </c>
      <c r="D233" s="37">
        <v>1.0966666666666666E-2</v>
      </c>
      <c r="E233" s="38">
        <v>0.01</v>
      </c>
      <c r="F233" s="39">
        <v>30.626666666666665</v>
      </c>
      <c r="G233" s="40">
        <v>1.2644444444444444E-2</v>
      </c>
      <c r="H233" s="38"/>
      <c r="I233" s="40"/>
      <c r="J233" s="41">
        <v>0.32654759734735933</v>
      </c>
      <c r="K233" s="40">
        <v>3.0808248053859682E-3</v>
      </c>
      <c r="L233" s="38">
        <v>30.8</v>
      </c>
      <c r="N233" s="44"/>
      <c r="O233" s="45"/>
    </row>
    <row r="234" spans="1:15" x14ac:dyDescent="0.2">
      <c r="A234" s="35"/>
      <c r="B234" s="36"/>
      <c r="C234" s="15">
        <v>30.83</v>
      </c>
      <c r="D234" s="37">
        <v>1.0766666666666667E-2</v>
      </c>
      <c r="E234" s="38"/>
      <c r="F234" s="39"/>
      <c r="G234" s="40"/>
      <c r="H234" s="38"/>
      <c r="I234" s="40"/>
      <c r="J234" s="41"/>
      <c r="K234" s="40"/>
      <c r="L234" s="38"/>
      <c r="N234" s="44"/>
      <c r="O234" s="45"/>
    </row>
    <row r="235" spans="1:15" x14ac:dyDescent="0.2">
      <c r="A235" s="35"/>
      <c r="B235" s="36"/>
      <c r="C235" s="15">
        <v>30.25</v>
      </c>
      <c r="D235" s="37">
        <v>1.6200000000000003E-2</v>
      </c>
      <c r="E235" s="38"/>
      <c r="F235" s="39"/>
      <c r="G235" s="40"/>
      <c r="H235" s="38"/>
      <c r="I235" s="40"/>
      <c r="J235" s="41"/>
      <c r="K235" s="40"/>
      <c r="L235" s="38"/>
      <c r="N235" s="44"/>
      <c r="O235" s="45"/>
    </row>
    <row r="236" spans="1:15" x14ac:dyDescent="0.2">
      <c r="A236" s="35"/>
      <c r="B236" s="36" t="s">
        <v>9</v>
      </c>
      <c r="C236" s="15">
        <v>32.159999999999997</v>
      </c>
      <c r="D236" s="37">
        <v>2.98E-3</v>
      </c>
      <c r="E236" s="38">
        <v>0.01</v>
      </c>
      <c r="F236" s="39">
        <v>31.393333333333331</v>
      </c>
      <c r="G236" s="40">
        <v>9.1155555555555556E-3</v>
      </c>
      <c r="H236" s="38"/>
      <c r="I236" s="40"/>
      <c r="J236" s="41">
        <v>0.8372176140844928</v>
      </c>
      <c r="K236" s="40">
        <v>7.2619750399930093E-3</v>
      </c>
      <c r="L236" s="38">
        <v>31.52</v>
      </c>
      <c r="N236" s="44"/>
      <c r="O236" s="45"/>
    </row>
    <row r="237" spans="1:15" x14ac:dyDescent="0.2">
      <c r="A237" s="35"/>
      <c r="B237" s="36"/>
      <c r="C237" s="15">
        <v>30.5</v>
      </c>
      <c r="D237" s="37">
        <v>1.7133333333333334E-2</v>
      </c>
      <c r="E237" s="38"/>
      <c r="F237" s="39"/>
      <c r="G237" s="40"/>
      <c r="H237" s="38"/>
      <c r="I237" s="40"/>
      <c r="J237" s="41"/>
      <c r="K237" s="40"/>
      <c r="L237" s="38"/>
      <c r="N237" s="44"/>
      <c r="O237" s="45"/>
    </row>
    <row r="238" spans="1:15" x14ac:dyDescent="0.2">
      <c r="A238" s="35"/>
      <c r="B238" s="36"/>
      <c r="C238" s="15">
        <v>31.52</v>
      </c>
      <c r="D238" s="37">
        <v>7.2333333333333338E-3</v>
      </c>
      <c r="E238" s="38"/>
      <c r="F238" s="39"/>
      <c r="G238" s="40"/>
      <c r="H238" s="38"/>
      <c r="I238" s="40"/>
      <c r="J238" s="41"/>
      <c r="K238" s="40"/>
      <c r="L238" s="38"/>
      <c r="N238" s="44"/>
      <c r="O238" s="45"/>
    </row>
    <row r="239" spans="1:15" x14ac:dyDescent="0.2">
      <c r="A239" s="35"/>
      <c r="B239" s="36" t="s">
        <v>9</v>
      </c>
      <c r="C239" s="15">
        <v>31.71</v>
      </c>
      <c r="D239" s="37">
        <v>7.8000000000000005E-3</v>
      </c>
      <c r="E239" s="38">
        <v>0.01</v>
      </c>
      <c r="F239" s="39">
        <v>31.39</v>
      </c>
      <c r="G239" s="40">
        <v>9.5777777777777771E-3</v>
      </c>
      <c r="H239" s="38"/>
      <c r="I239" s="40"/>
      <c r="J239" s="41">
        <v>0.29137604568666953</v>
      </c>
      <c r="K239" s="40">
        <v>1.6647767061925998E-3</v>
      </c>
      <c r="L239" s="38">
        <v>31.32</v>
      </c>
      <c r="N239" s="44"/>
      <c r="O239" s="45"/>
    </row>
    <row r="240" spans="1:15" x14ac:dyDescent="0.2">
      <c r="A240" s="35"/>
      <c r="B240" s="36"/>
      <c r="C240" s="15">
        <v>31.32</v>
      </c>
      <c r="D240" s="37">
        <v>9.8333333333333345E-3</v>
      </c>
      <c r="E240" s="38"/>
      <c r="F240" s="39"/>
      <c r="G240" s="40"/>
      <c r="H240" s="38"/>
      <c r="I240" s="40"/>
      <c r="J240" s="41"/>
      <c r="K240" s="40"/>
      <c r="L240" s="38"/>
      <c r="N240" s="44"/>
      <c r="O240" s="45"/>
    </row>
    <row r="241" spans="1:15" x14ac:dyDescent="0.2">
      <c r="A241" s="35"/>
      <c r="B241" s="36"/>
      <c r="C241" s="15">
        <v>31.14</v>
      </c>
      <c r="D241" s="37">
        <v>1.11E-2</v>
      </c>
      <c r="E241" s="38"/>
      <c r="F241" s="39"/>
      <c r="G241" s="40"/>
      <c r="H241" s="38"/>
      <c r="I241" s="40"/>
      <c r="J241" s="41"/>
      <c r="K241" s="40"/>
      <c r="L241" s="38"/>
      <c r="N241" s="44"/>
      <c r="O241" s="45"/>
    </row>
    <row r="242" spans="1:15" x14ac:dyDescent="0.2">
      <c r="A242" s="35"/>
      <c r="B242" s="36" t="s">
        <v>9</v>
      </c>
      <c r="C242" s="15">
        <v>30.59</v>
      </c>
      <c r="D242" s="37">
        <v>1.5400000000000002E-2</v>
      </c>
      <c r="E242" s="38">
        <v>0.01</v>
      </c>
      <c r="F242" s="39">
        <v>31.63</v>
      </c>
      <c r="G242" s="40">
        <v>9.8000000000000014E-3</v>
      </c>
      <c r="H242" s="38"/>
      <c r="I242" s="40"/>
      <c r="J242" s="41">
        <v>0.96628153247384385</v>
      </c>
      <c r="K242" s="40">
        <v>4.9880969428341233E-3</v>
      </c>
      <c r="L242" s="38">
        <v>31.8</v>
      </c>
      <c r="N242" s="44"/>
      <c r="O242" s="45"/>
    </row>
    <row r="243" spans="1:15" x14ac:dyDescent="0.2">
      <c r="A243" s="35"/>
      <c r="B243" s="36"/>
      <c r="C243" s="15">
        <v>31.8</v>
      </c>
      <c r="D243" s="37">
        <v>8.1666666666666676E-3</v>
      </c>
      <c r="E243" s="38"/>
      <c r="F243" s="39"/>
      <c r="G243" s="40"/>
      <c r="H243" s="38"/>
      <c r="I243" s="40"/>
      <c r="J243" s="41"/>
      <c r="K243" s="40"/>
      <c r="L243" s="38"/>
      <c r="N243" s="44"/>
      <c r="O243" s="45"/>
    </row>
    <row r="244" spans="1:15" x14ac:dyDescent="0.2">
      <c r="A244" s="35"/>
      <c r="B244" s="36"/>
      <c r="C244" s="15">
        <v>32.5</v>
      </c>
      <c r="D244" s="37">
        <v>5.8333333333333336E-3</v>
      </c>
      <c r="E244" s="38"/>
      <c r="F244" s="39"/>
      <c r="G244" s="40"/>
      <c r="H244" s="38"/>
      <c r="I244" s="40"/>
      <c r="J244" s="41"/>
      <c r="K244" s="40"/>
      <c r="L244" s="38"/>
      <c r="N244" s="44"/>
      <c r="O244" s="45"/>
    </row>
    <row r="245" spans="1:15" x14ac:dyDescent="0.2">
      <c r="A245" s="35"/>
      <c r="B245" s="36" t="s">
        <v>9</v>
      </c>
      <c r="C245" s="15">
        <v>32.64</v>
      </c>
      <c r="D245" s="37">
        <v>8.8999999999999999E-3</v>
      </c>
      <c r="E245" s="38">
        <v>0.01</v>
      </c>
      <c r="F245" s="39">
        <v>31.713333333333335</v>
      </c>
      <c r="G245" s="40">
        <v>1.1155555555555556E-2</v>
      </c>
      <c r="H245" s="38"/>
      <c r="I245" s="40"/>
      <c r="J245" s="41">
        <v>0.97289944667130668</v>
      </c>
      <c r="K245" s="40">
        <v>2.0586763097068341E-3</v>
      </c>
      <c r="L245" s="38">
        <v>31.8</v>
      </c>
      <c r="N245" s="44"/>
      <c r="O245" s="45"/>
    </row>
    <row r="246" spans="1:15" x14ac:dyDescent="0.2">
      <c r="A246" s="35"/>
      <c r="B246" s="36"/>
      <c r="C246" s="15">
        <v>31.8</v>
      </c>
      <c r="D246" s="37">
        <v>1.2933333333333333E-2</v>
      </c>
      <c r="E246" s="38"/>
      <c r="F246" s="39"/>
      <c r="G246" s="40"/>
      <c r="H246" s="38"/>
      <c r="I246" s="40"/>
      <c r="J246" s="41"/>
      <c r="K246" s="40"/>
      <c r="L246" s="38"/>
      <c r="N246" s="44"/>
      <c r="O246" s="45"/>
    </row>
    <row r="247" spans="1:15" x14ac:dyDescent="0.2">
      <c r="A247" s="35"/>
      <c r="B247" s="36"/>
      <c r="C247" s="15">
        <v>30.7</v>
      </c>
      <c r="D247" s="37">
        <v>1.1633333333333334E-2</v>
      </c>
      <c r="E247" s="38"/>
      <c r="F247" s="39"/>
      <c r="G247" s="40"/>
      <c r="H247" s="38"/>
      <c r="I247" s="40"/>
      <c r="J247" s="41"/>
      <c r="K247" s="40"/>
      <c r="L247" s="38"/>
      <c r="N247" s="44"/>
      <c r="O247" s="45"/>
    </row>
    <row r="248" spans="1:15" x14ac:dyDescent="0.2">
      <c r="A248" s="35"/>
      <c r="B248" s="36" t="s">
        <v>9</v>
      </c>
      <c r="C248" s="15">
        <v>30.52</v>
      </c>
      <c r="D248" s="37">
        <v>1.356666666666667E-2</v>
      </c>
      <c r="E248" s="38">
        <v>0.01</v>
      </c>
      <c r="F248" s="39">
        <v>31.333333333333332</v>
      </c>
      <c r="G248" s="40">
        <v>1.077777777777778E-2</v>
      </c>
      <c r="H248" s="38"/>
      <c r="I248" s="40"/>
      <c r="J248" s="41">
        <v>1.0962359843269751</v>
      </c>
      <c r="K248" s="40">
        <v>2.6205032030198029E-3</v>
      </c>
      <c r="L248" s="38">
        <v>30.9</v>
      </c>
      <c r="N248" s="44"/>
      <c r="O248" s="45"/>
    </row>
    <row r="249" spans="1:15" x14ac:dyDescent="0.2">
      <c r="A249" s="35"/>
      <c r="B249" s="36"/>
      <c r="C249" s="15">
        <v>32.58</v>
      </c>
      <c r="D249" s="37">
        <v>8.3666666666666663E-3</v>
      </c>
      <c r="E249" s="38"/>
      <c r="F249" s="39"/>
      <c r="G249" s="40"/>
      <c r="H249" s="38"/>
      <c r="I249" s="40"/>
      <c r="J249" s="41"/>
      <c r="K249" s="40"/>
      <c r="L249" s="38"/>
      <c r="N249" s="44"/>
      <c r="O249" s="45"/>
    </row>
    <row r="250" spans="1:15" x14ac:dyDescent="0.2">
      <c r="A250" s="35"/>
      <c r="B250" s="36"/>
      <c r="C250" s="15">
        <v>30.9</v>
      </c>
      <c r="D250" s="37">
        <v>1.0400000000000001E-2</v>
      </c>
      <c r="E250" s="38"/>
      <c r="F250" s="39"/>
      <c r="G250" s="40"/>
      <c r="H250" s="38"/>
      <c r="I250" s="40"/>
      <c r="J250" s="41"/>
      <c r="K250" s="40"/>
      <c r="L250" s="38"/>
      <c r="N250" s="44"/>
      <c r="O250" s="45"/>
    </row>
    <row r="251" spans="1:15" x14ac:dyDescent="0.2">
      <c r="D251" s="37"/>
      <c r="G251" s="46"/>
      <c r="I251" s="46"/>
      <c r="N251" s="44"/>
      <c r="O251" s="45"/>
    </row>
    <row r="252" spans="1:15" x14ac:dyDescent="0.2">
      <c r="A252" s="35" t="s">
        <v>95</v>
      </c>
      <c r="B252" s="36" t="s">
        <v>9</v>
      </c>
      <c r="C252" s="47"/>
      <c r="D252" s="48"/>
      <c r="E252" s="38">
        <v>5.0000000000000001E-3</v>
      </c>
      <c r="F252" s="39">
        <v>32.745000000000005</v>
      </c>
      <c r="G252" s="40">
        <v>3.5999999999999999E-3</v>
      </c>
      <c r="H252" s="39">
        <v>32.536000000000001</v>
      </c>
      <c r="I252" s="40">
        <v>5.0705000000000004E-3</v>
      </c>
      <c r="J252" s="41">
        <v>0.79903066274080048</v>
      </c>
      <c r="K252" s="40">
        <v>1.7913371790059206E-3</v>
      </c>
      <c r="L252" s="39">
        <v>32.745000000000005</v>
      </c>
      <c r="N252" s="42">
        <f>I252/0.005*100</f>
        <v>101.41</v>
      </c>
      <c r="O252" s="43">
        <f>(I252-0.005)/0.005*100</f>
        <v>1.410000000000005</v>
      </c>
    </row>
    <row r="253" spans="1:15" x14ac:dyDescent="0.2">
      <c r="A253" s="35"/>
      <c r="B253" s="36"/>
      <c r="C253" s="9">
        <v>32.18</v>
      </c>
      <c r="D253" s="37">
        <v>4.8666666666666667E-3</v>
      </c>
      <c r="E253" s="38"/>
      <c r="F253" s="39"/>
      <c r="G253" s="40"/>
      <c r="H253" s="38"/>
      <c r="I253" s="40"/>
      <c r="J253" s="41"/>
      <c r="K253" s="40"/>
      <c r="L253" s="39"/>
      <c r="N253" s="44"/>
      <c r="O253" s="45"/>
    </row>
    <row r="254" spans="1:15" x14ac:dyDescent="0.2">
      <c r="A254" s="35"/>
      <c r="B254" s="36"/>
      <c r="C254" s="9">
        <v>33.31</v>
      </c>
      <c r="D254" s="37">
        <v>2.3333333333333331E-3</v>
      </c>
      <c r="E254" s="38"/>
      <c r="F254" s="39"/>
      <c r="G254" s="40"/>
      <c r="H254" s="38"/>
      <c r="I254" s="40"/>
      <c r="J254" s="41"/>
      <c r="K254" s="40"/>
      <c r="L254" s="39"/>
      <c r="N254" s="44"/>
      <c r="O254" s="45"/>
    </row>
    <row r="255" spans="1:15" x14ac:dyDescent="0.2">
      <c r="A255" s="35"/>
      <c r="B255" s="36" t="s">
        <v>9</v>
      </c>
      <c r="C255" s="15">
        <v>32.4</v>
      </c>
      <c r="D255" s="37">
        <v>4.4000000000000003E-3</v>
      </c>
      <c r="E255" s="38">
        <v>5.0000000000000001E-3</v>
      </c>
      <c r="F255" s="39">
        <v>32.976666666666667</v>
      </c>
      <c r="G255" s="40">
        <v>2.5333333333333336E-3</v>
      </c>
      <c r="H255" s="38"/>
      <c r="I255" s="40"/>
      <c r="J255" s="41">
        <v>0.5958467364459894</v>
      </c>
      <c r="K255" s="40">
        <v>1.1383874234749461E-3</v>
      </c>
      <c r="L255" s="39">
        <v>32.94</v>
      </c>
      <c r="N255" s="44"/>
      <c r="O255" s="45"/>
    </row>
    <row r="256" spans="1:15" x14ac:dyDescent="0.2">
      <c r="A256" s="35"/>
      <c r="B256" s="36"/>
      <c r="C256" s="9">
        <v>33.590000000000003</v>
      </c>
      <c r="D256" s="37">
        <v>2.166666666666667E-3</v>
      </c>
      <c r="E256" s="38"/>
      <c r="F256" s="39"/>
      <c r="G256" s="40"/>
      <c r="H256" s="38"/>
      <c r="I256" s="40"/>
      <c r="J256" s="41"/>
      <c r="K256" s="40"/>
      <c r="L256" s="39"/>
      <c r="N256" s="44"/>
      <c r="O256" s="45"/>
    </row>
    <row r="257" spans="1:15" x14ac:dyDescent="0.2">
      <c r="A257" s="35"/>
      <c r="B257" s="36"/>
      <c r="C257" s="15">
        <v>32.94</v>
      </c>
      <c r="D257" s="37">
        <v>2.8999999999999998E-3</v>
      </c>
      <c r="E257" s="38"/>
      <c r="F257" s="39"/>
      <c r="G257" s="40"/>
      <c r="H257" s="38"/>
      <c r="I257" s="40"/>
      <c r="J257" s="41"/>
      <c r="K257" s="40"/>
      <c r="L257" s="39"/>
      <c r="N257" s="44"/>
      <c r="O257" s="45"/>
    </row>
    <row r="258" spans="1:15" x14ac:dyDescent="0.2">
      <c r="A258" s="35"/>
      <c r="B258" s="36" t="s">
        <v>9</v>
      </c>
      <c r="C258" s="15">
        <v>32.49</v>
      </c>
      <c r="D258" s="37">
        <v>5.1666666666666675E-3</v>
      </c>
      <c r="E258" s="38">
        <v>5.0000000000000001E-3</v>
      </c>
      <c r="F258" s="39">
        <v>32.410000000000004</v>
      </c>
      <c r="G258" s="40">
        <v>7.5083333333333339E-3</v>
      </c>
      <c r="H258" s="38"/>
      <c r="I258" s="40"/>
      <c r="J258" s="41">
        <v>1.1920151005754931</v>
      </c>
      <c r="K258" s="40">
        <v>5.0750570148229571E-3</v>
      </c>
      <c r="L258" s="39">
        <v>32.49</v>
      </c>
      <c r="N258" s="44"/>
      <c r="O258" s="45"/>
    </row>
    <row r="259" spans="1:15" x14ac:dyDescent="0.2">
      <c r="A259" s="35"/>
      <c r="B259" s="36"/>
      <c r="C259" s="15">
        <v>33.56</v>
      </c>
      <c r="D259" s="37">
        <v>2.6166666666666669E-3</v>
      </c>
      <c r="E259" s="38"/>
      <c r="F259" s="39"/>
      <c r="G259" s="40"/>
      <c r="H259" s="38"/>
      <c r="I259" s="40"/>
      <c r="J259" s="41"/>
      <c r="K259" s="40"/>
      <c r="L259" s="39"/>
      <c r="N259" s="44"/>
      <c r="O259" s="45"/>
    </row>
    <row r="260" spans="1:15" x14ac:dyDescent="0.2">
      <c r="A260" s="35"/>
      <c r="B260" s="36"/>
      <c r="C260" s="15">
        <v>31.18</v>
      </c>
      <c r="D260" s="37">
        <v>1.2400000000000001E-2</v>
      </c>
      <c r="E260" s="38"/>
      <c r="F260" s="39"/>
      <c r="G260" s="40"/>
      <c r="H260" s="38"/>
      <c r="I260" s="40"/>
      <c r="J260" s="41"/>
      <c r="K260" s="40"/>
      <c r="L260" s="39"/>
      <c r="N260" s="44"/>
      <c r="O260" s="45"/>
    </row>
    <row r="261" spans="1:15" x14ac:dyDescent="0.2">
      <c r="A261" s="35"/>
      <c r="B261" s="36" t="s">
        <v>9</v>
      </c>
      <c r="C261" s="15">
        <v>31.32</v>
      </c>
      <c r="D261" s="37">
        <v>9.1999999999999998E-3</v>
      </c>
      <c r="E261" s="38">
        <v>5.0000000000000001E-3</v>
      </c>
      <c r="F261" s="39">
        <v>32.130000000000003</v>
      </c>
      <c r="G261" s="40">
        <v>3.6833333333333332E-3</v>
      </c>
      <c r="H261" s="38"/>
      <c r="I261" s="40"/>
      <c r="J261" s="41">
        <v>0.70448562795844183</v>
      </c>
      <c r="K261" s="40">
        <v>3.1903210102038559E-3</v>
      </c>
      <c r="L261" s="39">
        <v>32.47</v>
      </c>
      <c r="N261" s="44"/>
      <c r="O261" s="45"/>
    </row>
    <row r="262" spans="1:15" x14ac:dyDescent="0.2">
      <c r="A262" s="35"/>
      <c r="B262" s="36"/>
      <c r="C262" s="15">
        <v>32.6</v>
      </c>
      <c r="D262" s="37">
        <v>3.5000000000000001E-3</v>
      </c>
      <c r="E262" s="38"/>
      <c r="F262" s="39"/>
      <c r="G262" s="40"/>
      <c r="H262" s="38"/>
      <c r="I262" s="40"/>
      <c r="J262" s="41"/>
      <c r="K262" s="40"/>
      <c r="L262" s="39"/>
      <c r="N262" s="44"/>
      <c r="O262" s="45"/>
    </row>
    <row r="263" spans="1:15" x14ac:dyDescent="0.2">
      <c r="A263" s="35"/>
      <c r="B263" s="36"/>
      <c r="C263" s="15">
        <v>32.47</v>
      </c>
      <c r="D263" s="37">
        <v>3.8666666666666663E-3</v>
      </c>
      <c r="E263" s="38"/>
      <c r="F263" s="39"/>
      <c r="G263" s="40"/>
      <c r="H263" s="38"/>
      <c r="I263" s="40"/>
      <c r="J263" s="41"/>
      <c r="K263" s="40"/>
      <c r="L263" s="39"/>
      <c r="N263" s="44"/>
      <c r="O263" s="45"/>
    </row>
    <row r="264" spans="1:15" x14ac:dyDescent="0.2">
      <c r="A264" s="35"/>
      <c r="B264" s="36" t="s">
        <v>9</v>
      </c>
      <c r="C264" s="15">
        <v>33.520000000000003</v>
      </c>
      <c r="D264" s="37">
        <v>5.0000000000000001E-3</v>
      </c>
      <c r="E264" s="38">
        <v>5.0000000000000001E-3</v>
      </c>
      <c r="F264" s="39">
        <v>33.526666666666664</v>
      </c>
      <c r="G264" s="40">
        <v>5.7999999999999996E-3</v>
      </c>
      <c r="H264" s="38"/>
      <c r="I264" s="40"/>
      <c r="J264" s="41">
        <v>0.95001754369765823</v>
      </c>
      <c r="K264" s="40">
        <v>8.3864970836060803E-4</v>
      </c>
      <c r="L264" s="39">
        <v>33.520000000000003</v>
      </c>
      <c r="N264" s="44"/>
      <c r="O264" s="45"/>
    </row>
    <row r="265" spans="1:15" x14ac:dyDescent="0.2">
      <c r="A265" s="35"/>
      <c r="B265" s="36"/>
      <c r="C265" s="15">
        <v>34.479999999999997</v>
      </c>
      <c r="D265" s="37">
        <v>6.4999999999999997E-3</v>
      </c>
      <c r="E265" s="38"/>
      <c r="F265" s="39"/>
      <c r="G265" s="40"/>
      <c r="H265" s="38"/>
      <c r="I265" s="40"/>
      <c r="J265" s="41"/>
      <c r="K265" s="40"/>
      <c r="L265" s="39"/>
      <c r="N265" s="44"/>
      <c r="O265" s="45"/>
    </row>
    <row r="266" spans="1:15" x14ac:dyDescent="0.2">
      <c r="A266" s="35"/>
      <c r="B266" s="36"/>
      <c r="C266" s="15">
        <v>32.58</v>
      </c>
      <c r="D266" s="37">
        <v>5.1000000000000004E-3</v>
      </c>
      <c r="E266" s="38"/>
      <c r="F266" s="39"/>
      <c r="G266" s="40"/>
      <c r="H266" s="38"/>
      <c r="I266" s="40"/>
      <c r="J266" s="41"/>
      <c r="K266" s="40"/>
      <c r="L266" s="39"/>
      <c r="N266" s="44"/>
      <c r="O266" s="45"/>
    </row>
    <row r="267" spans="1:15" x14ac:dyDescent="0.2">
      <c r="A267" s="35"/>
      <c r="B267" s="36" t="s">
        <v>9</v>
      </c>
      <c r="C267" s="15">
        <v>31.87</v>
      </c>
      <c r="D267" s="37">
        <v>4.8999999999999998E-3</v>
      </c>
      <c r="E267" s="38">
        <v>5.0000000000000001E-3</v>
      </c>
      <c r="F267" s="39">
        <v>31.896666666666665</v>
      </c>
      <c r="G267" s="40">
        <v>5.1466666666666674E-3</v>
      </c>
      <c r="H267" s="38"/>
      <c r="I267" s="40"/>
      <c r="J267" s="41">
        <v>0.4505922029211476</v>
      </c>
      <c r="K267" s="40">
        <v>2.557301818830268E-3</v>
      </c>
      <c r="L267" s="39">
        <v>31.87</v>
      </c>
      <c r="N267" s="44"/>
      <c r="O267" s="45"/>
    </row>
    <row r="268" spans="1:15" x14ac:dyDescent="0.2">
      <c r="A268" s="35"/>
      <c r="B268" s="36"/>
      <c r="C268" s="15">
        <v>32.36</v>
      </c>
      <c r="D268" s="37">
        <v>2.5933333333333333E-3</v>
      </c>
      <c r="E268" s="38"/>
      <c r="F268" s="39"/>
      <c r="G268" s="40"/>
      <c r="H268" s="38"/>
      <c r="I268" s="40"/>
      <c r="J268" s="41"/>
      <c r="K268" s="40"/>
      <c r="L268" s="39"/>
      <c r="N268" s="44"/>
      <c r="O268" s="45"/>
    </row>
    <row r="269" spans="1:15" x14ac:dyDescent="0.2">
      <c r="A269" s="35"/>
      <c r="B269" s="36"/>
      <c r="C269" s="15">
        <v>31.46</v>
      </c>
      <c r="D269" s="37">
        <v>7.7000000000000011E-3</v>
      </c>
      <c r="E269" s="38"/>
      <c r="F269" s="39"/>
      <c r="G269" s="40"/>
      <c r="H269" s="38"/>
      <c r="I269" s="40"/>
      <c r="J269" s="41"/>
      <c r="K269" s="40"/>
      <c r="L269" s="39"/>
      <c r="N269" s="44"/>
      <c r="O269" s="45"/>
    </row>
    <row r="270" spans="1:15" x14ac:dyDescent="0.2">
      <c r="A270" s="35"/>
      <c r="B270" s="36" t="s">
        <v>9</v>
      </c>
      <c r="C270" s="15">
        <v>33.51</v>
      </c>
      <c r="D270" s="37">
        <v>5.0000000000000001E-3</v>
      </c>
      <c r="E270" s="38">
        <v>5.0000000000000001E-3</v>
      </c>
      <c r="F270" s="39">
        <v>32.773333333333333</v>
      </c>
      <c r="G270" s="40">
        <v>7.3833333333333338E-3</v>
      </c>
      <c r="H270" s="38"/>
      <c r="I270" s="40"/>
      <c r="J270" s="41">
        <v>1.2414641893076623</v>
      </c>
      <c r="K270" s="40">
        <v>2.7520362831372175E-3</v>
      </c>
      <c r="L270" s="39">
        <v>33.47</v>
      </c>
      <c r="N270" s="44"/>
      <c r="O270" s="45"/>
    </row>
    <row r="271" spans="1:15" x14ac:dyDescent="0.2">
      <c r="A271" s="35"/>
      <c r="B271" s="36"/>
      <c r="C271" s="15">
        <v>33.47</v>
      </c>
      <c r="D271" s="37">
        <v>5.0000000000000001E-3</v>
      </c>
      <c r="E271" s="38"/>
      <c r="F271" s="39"/>
      <c r="G271" s="40"/>
      <c r="H271" s="38"/>
      <c r="I271" s="40"/>
      <c r="J271" s="41"/>
      <c r="K271" s="40"/>
      <c r="L271" s="39"/>
      <c r="N271" s="44"/>
      <c r="O271" s="45"/>
    </row>
    <row r="272" spans="1:15" x14ac:dyDescent="0.2">
      <c r="A272" s="35"/>
      <c r="B272" s="36"/>
      <c r="C272" s="15">
        <v>31.34</v>
      </c>
      <c r="D272" s="37">
        <v>9.7666666666666683E-3</v>
      </c>
      <c r="E272" s="38"/>
      <c r="F272" s="39"/>
      <c r="G272" s="40"/>
      <c r="H272" s="38"/>
      <c r="I272" s="40"/>
      <c r="J272" s="41"/>
      <c r="K272" s="40"/>
      <c r="L272" s="39"/>
      <c r="N272" s="44"/>
      <c r="O272" s="45"/>
    </row>
    <row r="273" spans="1:15" x14ac:dyDescent="0.2">
      <c r="A273" s="35"/>
      <c r="B273" s="36" t="s">
        <v>9</v>
      </c>
      <c r="C273" s="15">
        <v>31.91</v>
      </c>
      <c r="D273" s="37">
        <v>7.7333333333333325E-3</v>
      </c>
      <c r="E273" s="38">
        <v>5.0000000000000001E-3</v>
      </c>
      <c r="F273" s="39">
        <v>31.97666666666667</v>
      </c>
      <c r="G273" s="40">
        <v>7.6166666666666666E-3</v>
      </c>
      <c r="H273" s="38"/>
      <c r="I273" s="40"/>
      <c r="J273" s="41">
        <v>0.51325757016661233</v>
      </c>
      <c r="K273" s="40">
        <v>1.8512258201086752E-3</v>
      </c>
      <c r="L273" s="39">
        <v>31.91</v>
      </c>
      <c r="N273" s="44"/>
      <c r="O273" s="45"/>
    </row>
    <row r="274" spans="1:15" x14ac:dyDescent="0.2">
      <c r="A274" s="35"/>
      <c r="B274" s="36"/>
      <c r="C274" s="15">
        <v>31.5</v>
      </c>
      <c r="D274" s="37">
        <v>9.4666666666666666E-3</v>
      </c>
      <c r="E274" s="38"/>
      <c r="F274" s="39"/>
      <c r="G274" s="40"/>
      <c r="H274" s="38"/>
      <c r="I274" s="40"/>
      <c r="J274" s="41"/>
      <c r="K274" s="40"/>
      <c r="L274" s="39"/>
      <c r="N274" s="44"/>
      <c r="O274" s="45"/>
    </row>
    <row r="275" spans="1:15" x14ac:dyDescent="0.2">
      <c r="A275" s="35"/>
      <c r="B275" s="36"/>
      <c r="C275" s="15">
        <v>32.520000000000003</v>
      </c>
      <c r="D275" s="37">
        <v>5.7666666666666665E-3</v>
      </c>
      <c r="E275" s="38"/>
      <c r="F275" s="39"/>
      <c r="G275" s="40"/>
      <c r="H275" s="38"/>
      <c r="I275" s="40"/>
      <c r="J275" s="41"/>
      <c r="K275" s="40"/>
      <c r="L275" s="39"/>
      <c r="N275" s="44"/>
      <c r="O275" s="45"/>
    </row>
    <row r="276" spans="1:15" x14ac:dyDescent="0.2">
      <c r="A276" s="35"/>
      <c r="B276" s="36" t="s">
        <v>9</v>
      </c>
      <c r="C276" s="15">
        <v>31.28</v>
      </c>
      <c r="D276" s="37">
        <v>6.3999999999999994E-3</v>
      </c>
      <c r="E276" s="38">
        <v>5.0000000000000001E-3</v>
      </c>
      <c r="F276" s="39">
        <v>31.505000000000003</v>
      </c>
      <c r="G276" s="40">
        <v>3.6333333333333339E-3</v>
      </c>
      <c r="H276" s="38"/>
      <c r="I276" s="40"/>
      <c r="J276" s="41">
        <v>0.31819805153394587</v>
      </c>
      <c r="K276" s="40">
        <v>1.9563287612827805E-3</v>
      </c>
      <c r="L276" s="39">
        <v>31.505000000000003</v>
      </c>
      <c r="N276" s="44"/>
      <c r="O276" s="45"/>
    </row>
    <row r="277" spans="1:15" x14ac:dyDescent="0.2">
      <c r="A277" s="35"/>
      <c r="B277" s="36"/>
      <c r="C277" s="47"/>
      <c r="D277" s="48"/>
      <c r="E277" s="38"/>
      <c r="F277" s="39"/>
      <c r="G277" s="40"/>
      <c r="H277" s="38"/>
      <c r="I277" s="40"/>
      <c r="J277" s="41"/>
      <c r="K277" s="40"/>
      <c r="L277" s="39"/>
      <c r="N277" s="44"/>
      <c r="O277" s="45"/>
    </row>
    <row r="278" spans="1:15" x14ac:dyDescent="0.2">
      <c r="A278" s="35"/>
      <c r="B278" s="36"/>
      <c r="C278" s="15">
        <v>31.73</v>
      </c>
      <c r="D278" s="37">
        <v>3.6333333333333339E-3</v>
      </c>
      <c r="E278" s="38"/>
      <c r="F278" s="39"/>
      <c r="G278" s="40"/>
      <c r="H278" s="38"/>
      <c r="I278" s="40"/>
      <c r="J278" s="41"/>
      <c r="K278" s="40"/>
      <c r="L278" s="39"/>
      <c r="N278" s="44"/>
      <c r="O278" s="45"/>
    </row>
    <row r="279" spans="1:15" x14ac:dyDescent="0.2">
      <c r="A279" s="35"/>
      <c r="B279" s="36" t="s">
        <v>9</v>
      </c>
      <c r="C279" s="15">
        <v>33.44</v>
      </c>
      <c r="D279" s="37">
        <v>3.7666666666666664E-3</v>
      </c>
      <c r="E279" s="38">
        <v>5.0000000000000001E-3</v>
      </c>
      <c r="F279" s="39">
        <v>33.42</v>
      </c>
      <c r="G279" s="40">
        <v>3.7999999999999996E-3</v>
      </c>
      <c r="H279" s="38"/>
      <c r="I279" s="40"/>
      <c r="J279" s="41">
        <v>2.8284271247461298E-2</v>
      </c>
      <c r="K279" s="40">
        <v>2.3570226039551442E-5</v>
      </c>
      <c r="L279" s="39">
        <v>33.42</v>
      </c>
      <c r="N279" s="44"/>
      <c r="O279" s="45"/>
    </row>
    <row r="280" spans="1:15" x14ac:dyDescent="0.2">
      <c r="A280" s="35"/>
      <c r="B280" s="36"/>
      <c r="C280" s="15">
        <v>33.4</v>
      </c>
      <c r="D280" s="37">
        <v>3.7999999999999996E-3</v>
      </c>
      <c r="E280" s="38"/>
      <c r="F280" s="39"/>
      <c r="G280" s="40"/>
      <c r="H280" s="38"/>
      <c r="I280" s="40"/>
      <c r="J280" s="41"/>
      <c r="K280" s="40"/>
      <c r="L280" s="39"/>
      <c r="N280" s="44"/>
      <c r="O280" s="45"/>
    </row>
    <row r="281" spans="1:15" x14ac:dyDescent="0.2">
      <c r="A281" s="35"/>
      <c r="B281" s="36"/>
      <c r="C281" s="47"/>
      <c r="D281" s="48"/>
      <c r="E281" s="38"/>
      <c r="F281" s="39"/>
      <c r="G281" s="40"/>
      <c r="H281" s="38"/>
      <c r="I281" s="40"/>
      <c r="J281" s="41"/>
      <c r="K281" s="40"/>
      <c r="L281" s="39"/>
      <c r="N281" s="44"/>
      <c r="O281" s="45"/>
    </row>
    <row r="282" spans="1:15" x14ac:dyDescent="0.2">
      <c r="D282" s="37"/>
      <c r="G282" s="46"/>
      <c r="I282" s="46"/>
      <c r="N282" s="44"/>
      <c r="O282" s="45"/>
    </row>
    <row r="283" spans="1:15" x14ac:dyDescent="0.2">
      <c r="A283" s="35" t="s">
        <v>96</v>
      </c>
      <c r="B283" s="36" t="s">
        <v>9</v>
      </c>
      <c r="C283" s="9" t="s">
        <v>97</v>
      </c>
      <c r="D283" s="37">
        <v>2.6832E-5</v>
      </c>
      <c r="E283" s="38">
        <v>2.5999999999999999E-3</v>
      </c>
      <c r="F283" s="39">
        <v>33.549999999999997</v>
      </c>
      <c r="G283" s="40">
        <v>1.3759662222222223E-3</v>
      </c>
      <c r="H283" s="39">
        <v>32.607083333333335</v>
      </c>
      <c r="I283" s="40">
        <v>5.0199413333333331E-3</v>
      </c>
      <c r="J283" s="41">
        <v>0.36769552621700691</v>
      </c>
      <c r="K283" s="40">
        <v>1.2202182236343959E-3</v>
      </c>
      <c r="L283" s="39">
        <v>33.549999999999997</v>
      </c>
      <c r="N283" s="42">
        <f>I283/0.0026*100</f>
        <v>193.07466666666667</v>
      </c>
      <c r="O283" s="43">
        <f>(I283-0.0026)/0.0026*100</f>
        <v>93.074666666666673</v>
      </c>
    </row>
    <row r="284" spans="1:15" x14ac:dyDescent="0.2">
      <c r="A284" s="35"/>
      <c r="B284" s="36"/>
      <c r="C284" s="9">
        <v>33.81</v>
      </c>
      <c r="D284" s="37">
        <v>1.6986666666666667E-3</v>
      </c>
      <c r="E284" s="38"/>
      <c r="F284" s="39"/>
      <c r="G284" s="40"/>
      <c r="H284" s="38"/>
      <c r="I284" s="40"/>
      <c r="J284" s="41"/>
      <c r="K284" s="40"/>
      <c r="L284" s="39"/>
      <c r="N284" s="44"/>
      <c r="O284" s="45"/>
    </row>
    <row r="285" spans="1:15" x14ac:dyDescent="0.2">
      <c r="A285" s="35"/>
      <c r="B285" s="36"/>
      <c r="C285" s="9">
        <v>33.29</v>
      </c>
      <c r="D285" s="37">
        <v>2.4023999999999998E-3</v>
      </c>
      <c r="E285" s="38"/>
      <c r="F285" s="39"/>
      <c r="G285" s="40"/>
      <c r="H285" s="38"/>
      <c r="I285" s="40"/>
      <c r="J285" s="41"/>
      <c r="K285" s="40"/>
      <c r="L285" s="39"/>
      <c r="N285" s="44"/>
      <c r="O285" s="45"/>
    </row>
    <row r="286" spans="1:15" x14ac:dyDescent="0.2">
      <c r="A286" s="35"/>
      <c r="B286" s="36" t="s">
        <v>9</v>
      </c>
      <c r="C286" s="47"/>
      <c r="D286" s="48"/>
      <c r="E286" s="38">
        <v>2.5999999999999999E-3</v>
      </c>
      <c r="F286" s="39">
        <v>32.299999999999997</v>
      </c>
      <c r="G286" s="40">
        <v>4.9226666666666663E-3</v>
      </c>
      <c r="H286" s="38"/>
      <c r="I286" s="40"/>
      <c r="J286" s="41" t="s">
        <v>98</v>
      </c>
      <c r="K286" s="40" t="s">
        <v>98</v>
      </c>
      <c r="L286" s="39">
        <v>32.299999999999997</v>
      </c>
      <c r="N286" s="44"/>
      <c r="O286" s="45"/>
    </row>
    <row r="287" spans="1:15" x14ac:dyDescent="0.2">
      <c r="A287" s="35"/>
      <c r="B287" s="36"/>
      <c r="C287" s="15">
        <v>32.299999999999997</v>
      </c>
      <c r="D287" s="37">
        <v>4.9226666666666663E-3</v>
      </c>
      <c r="E287" s="38"/>
      <c r="F287" s="39"/>
      <c r="G287" s="40"/>
      <c r="H287" s="38"/>
      <c r="I287" s="40"/>
      <c r="J287" s="41"/>
      <c r="K287" s="40"/>
      <c r="L287" s="39"/>
      <c r="N287" s="44"/>
      <c r="O287" s="45"/>
    </row>
    <row r="288" spans="1:15" x14ac:dyDescent="0.2">
      <c r="A288" s="35"/>
      <c r="B288" s="36"/>
      <c r="C288" s="47"/>
      <c r="D288" s="48"/>
      <c r="E288" s="38"/>
      <c r="F288" s="39"/>
      <c r="G288" s="40"/>
      <c r="H288" s="38"/>
      <c r="I288" s="40"/>
      <c r="J288" s="41"/>
      <c r="K288" s="40"/>
      <c r="L288" s="39"/>
      <c r="N288" s="44"/>
      <c r="O288" s="45"/>
    </row>
    <row r="289" spans="1:15" x14ac:dyDescent="0.2">
      <c r="A289" s="35"/>
      <c r="B289" s="36" t="s">
        <v>9</v>
      </c>
      <c r="C289" s="47"/>
      <c r="D289" s="48"/>
      <c r="E289" s="38">
        <v>2.5999999999999999E-3</v>
      </c>
      <c r="F289" s="39">
        <v>33.64</v>
      </c>
      <c r="G289" s="40">
        <v>2.5999999999999999E-3</v>
      </c>
      <c r="H289" s="38"/>
      <c r="I289" s="40"/>
      <c r="J289" s="41" t="s">
        <v>98</v>
      </c>
      <c r="K289" s="40" t="s">
        <v>98</v>
      </c>
      <c r="L289" s="39">
        <v>33.64</v>
      </c>
      <c r="N289" s="44"/>
      <c r="O289" s="45"/>
    </row>
    <row r="290" spans="1:15" x14ac:dyDescent="0.2">
      <c r="A290" s="35"/>
      <c r="B290" s="36"/>
      <c r="C290" s="15">
        <v>33.64</v>
      </c>
      <c r="D290" s="37">
        <v>2.5999999999999999E-3</v>
      </c>
      <c r="E290" s="38"/>
      <c r="F290" s="39"/>
      <c r="G290" s="40"/>
      <c r="H290" s="38"/>
      <c r="I290" s="40"/>
      <c r="J290" s="41"/>
      <c r="K290" s="40"/>
      <c r="L290" s="39"/>
      <c r="N290" s="44"/>
      <c r="O290" s="45"/>
    </row>
    <row r="291" spans="1:15" x14ac:dyDescent="0.2">
      <c r="A291" s="35"/>
      <c r="B291" s="36"/>
      <c r="C291" s="47"/>
      <c r="D291" s="48"/>
      <c r="E291" s="38"/>
      <c r="F291" s="39"/>
      <c r="G291" s="40"/>
      <c r="H291" s="38"/>
      <c r="I291" s="40"/>
      <c r="J291" s="41"/>
      <c r="K291" s="40"/>
      <c r="L291" s="39"/>
      <c r="N291" s="44"/>
      <c r="O291" s="45"/>
    </row>
    <row r="292" spans="1:15" x14ac:dyDescent="0.2">
      <c r="A292" s="35"/>
      <c r="B292" s="36" t="s">
        <v>9</v>
      </c>
      <c r="C292" s="47"/>
      <c r="D292" s="48"/>
      <c r="E292" s="38">
        <v>2.5999999999999999E-3</v>
      </c>
      <c r="F292" s="39">
        <v>31.69</v>
      </c>
      <c r="G292" s="40">
        <v>7.2106666666666664E-3</v>
      </c>
      <c r="H292" s="38"/>
      <c r="I292" s="40"/>
      <c r="J292" s="41" t="s">
        <v>98</v>
      </c>
      <c r="K292" s="40" t="s">
        <v>98</v>
      </c>
      <c r="L292" s="39">
        <v>31.69</v>
      </c>
      <c r="N292" s="44"/>
      <c r="O292" s="45"/>
    </row>
    <row r="293" spans="1:15" x14ac:dyDescent="0.2">
      <c r="A293" s="35"/>
      <c r="B293" s="36"/>
      <c r="C293" s="15">
        <v>31.69</v>
      </c>
      <c r="D293" s="37">
        <v>7.2106666666666664E-3</v>
      </c>
      <c r="E293" s="38"/>
      <c r="F293" s="39"/>
      <c r="G293" s="40"/>
      <c r="H293" s="38"/>
      <c r="I293" s="40"/>
      <c r="J293" s="41"/>
      <c r="K293" s="40"/>
      <c r="L293" s="39"/>
      <c r="N293" s="44"/>
      <c r="O293" s="45"/>
    </row>
    <row r="294" spans="1:15" x14ac:dyDescent="0.2">
      <c r="A294" s="35"/>
      <c r="B294" s="36"/>
      <c r="C294" s="47"/>
      <c r="D294" s="48"/>
      <c r="E294" s="38"/>
      <c r="F294" s="39"/>
      <c r="G294" s="40"/>
      <c r="H294" s="38"/>
      <c r="I294" s="40"/>
      <c r="J294" s="41"/>
      <c r="K294" s="40"/>
      <c r="L294" s="39"/>
      <c r="N294" s="44"/>
      <c r="O294" s="45"/>
    </row>
    <row r="295" spans="1:15" x14ac:dyDescent="0.2">
      <c r="A295" s="35"/>
      <c r="B295" s="36" t="s">
        <v>9</v>
      </c>
      <c r="C295" s="9">
        <v>32.54</v>
      </c>
      <c r="D295" s="37">
        <v>2.7975999999999994E-4</v>
      </c>
      <c r="E295" s="38">
        <v>2.5999999999999999E-3</v>
      </c>
      <c r="F295" s="39">
        <v>32.843333333333334</v>
      </c>
      <c r="G295" s="40">
        <v>1.5550311111111111E-3</v>
      </c>
      <c r="H295" s="38"/>
      <c r="I295" s="40"/>
      <c r="J295" s="41">
        <v>0.6871923554095577</v>
      </c>
      <c r="K295" s="40">
        <v>1.4946305818619653E-3</v>
      </c>
      <c r="L295" s="39">
        <v>32.54</v>
      </c>
      <c r="N295" s="44"/>
      <c r="O295" s="45"/>
    </row>
    <row r="296" spans="1:15" x14ac:dyDescent="0.2">
      <c r="A296" s="35"/>
      <c r="B296" s="36"/>
      <c r="C296" s="9">
        <v>33.630000000000003</v>
      </c>
      <c r="D296" s="37">
        <v>1.1856E-3</v>
      </c>
      <c r="E296" s="38"/>
      <c r="F296" s="39"/>
      <c r="G296" s="40"/>
      <c r="H296" s="38"/>
      <c r="I296" s="40"/>
      <c r="J296" s="41"/>
      <c r="K296" s="40"/>
      <c r="L296" s="39"/>
      <c r="N296" s="44"/>
      <c r="O296" s="45"/>
    </row>
    <row r="297" spans="1:15" x14ac:dyDescent="0.2">
      <c r="A297" s="35"/>
      <c r="B297" s="36"/>
      <c r="C297" s="9">
        <v>32.36</v>
      </c>
      <c r="D297" s="37">
        <v>3.1997333333333333E-3</v>
      </c>
      <c r="E297" s="38"/>
      <c r="F297" s="39"/>
      <c r="G297" s="40"/>
      <c r="H297" s="38"/>
      <c r="I297" s="40"/>
      <c r="J297" s="41"/>
      <c r="K297" s="40"/>
      <c r="L297" s="39"/>
      <c r="N297" s="44"/>
      <c r="O297" s="45"/>
    </row>
    <row r="298" spans="1:15" x14ac:dyDescent="0.2">
      <c r="A298" s="35"/>
      <c r="B298" s="36" t="s">
        <v>9</v>
      </c>
      <c r="C298" s="47"/>
      <c r="D298" s="48"/>
      <c r="E298" s="38">
        <v>2.5999999999999999E-3</v>
      </c>
      <c r="F298" s="49"/>
      <c r="G298" s="50"/>
      <c r="H298" s="38"/>
      <c r="I298" s="40"/>
      <c r="J298" s="51"/>
      <c r="K298" s="50"/>
      <c r="L298" s="49"/>
      <c r="N298" s="44"/>
      <c r="O298" s="45"/>
    </row>
    <row r="299" spans="1:15" x14ac:dyDescent="0.2">
      <c r="A299" s="35"/>
      <c r="B299" s="36"/>
      <c r="C299" s="47"/>
      <c r="D299" s="48"/>
      <c r="E299" s="38"/>
      <c r="F299" s="49"/>
      <c r="G299" s="50"/>
      <c r="H299" s="38"/>
      <c r="I299" s="40"/>
      <c r="J299" s="51"/>
      <c r="K299" s="50"/>
      <c r="L299" s="49"/>
      <c r="N299" s="44"/>
      <c r="O299" s="45"/>
    </row>
    <row r="300" spans="1:15" x14ac:dyDescent="0.2">
      <c r="A300" s="35"/>
      <c r="B300" s="36"/>
      <c r="C300" s="47"/>
      <c r="D300" s="48"/>
      <c r="E300" s="38"/>
      <c r="F300" s="49"/>
      <c r="G300" s="50"/>
      <c r="H300" s="38"/>
      <c r="I300" s="40"/>
      <c r="J300" s="51"/>
      <c r="K300" s="50"/>
      <c r="L300" s="49"/>
      <c r="N300" s="44"/>
      <c r="O300" s="45"/>
    </row>
    <row r="301" spans="1:15" x14ac:dyDescent="0.2">
      <c r="A301" s="35"/>
      <c r="B301" s="36" t="s">
        <v>9</v>
      </c>
      <c r="C301" s="47"/>
      <c r="D301" s="48"/>
      <c r="E301" s="38">
        <v>2.5999999999999999E-3</v>
      </c>
      <c r="F301" s="39">
        <v>31.994999999999997</v>
      </c>
      <c r="G301" s="40">
        <v>7.1066666666666665E-3</v>
      </c>
      <c r="H301" s="38"/>
      <c r="I301" s="40"/>
      <c r="J301" s="41">
        <v>0.37476659402886847</v>
      </c>
      <c r="K301" s="40">
        <v>1.2746778242189493E-3</v>
      </c>
      <c r="L301" s="39">
        <v>31.994999999999997</v>
      </c>
      <c r="N301" s="44"/>
      <c r="O301" s="45"/>
    </row>
    <row r="302" spans="1:15" x14ac:dyDescent="0.2">
      <c r="A302" s="35"/>
      <c r="B302" s="36"/>
      <c r="C302" s="15">
        <v>32.26</v>
      </c>
      <c r="D302" s="37">
        <v>6.2053333333333335E-3</v>
      </c>
      <c r="E302" s="38"/>
      <c r="F302" s="39"/>
      <c r="G302" s="40"/>
      <c r="H302" s="38"/>
      <c r="I302" s="40"/>
      <c r="J302" s="41"/>
      <c r="K302" s="40"/>
      <c r="L302" s="39"/>
      <c r="N302" s="44"/>
      <c r="O302" s="45"/>
    </row>
    <row r="303" spans="1:15" x14ac:dyDescent="0.2">
      <c r="A303" s="35"/>
      <c r="B303" s="36"/>
      <c r="C303" s="15">
        <v>31.73</v>
      </c>
      <c r="D303" s="37">
        <v>8.0079999999999995E-3</v>
      </c>
      <c r="E303" s="38"/>
      <c r="F303" s="39"/>
      <c r="G303" s="40"/>
      <c r="H303" s="38"/>
      <c r="I303" s="40"/>
      <c r="J303" s="41"/>
      <c r="K303" s="40"/>
      <c r="L303" s="39"/>
      <c r="N303" s="44"/>
      <c r="O303" s="45"/>
    </row>
    <row r="304" spans="1:15" x14ac:dyDescent="0.2">
      <c r="A304" s="35"/>
      <c r="B304" s="36" t="s">
        <v>9</v>
      </c>
      <c r="C304" s="15">
        <v>34.65</v>
      </c>
      <c r="D304" s="37">
        <v>2.523733333333333E-3</v>
      </c>
      <c r="E304" s="38">
        <v>2.5999999999999999E-3</v>
      </c>
      <c r="F304" s="39">
        <v>33.004999999999995</v>
      </c>
      <c r="G304" s="40">
        <v>6.6871999999999999E-3</v>
      </c>
      <c r="H304" s="38"/>
      <c r="I304" s="40"/>
      <c r="J304" s="41">
        <v>2.3263813101037409</v>
      </c>
      <c r="K304" s="40">
        <v>5.8880310264883022E-3</v>
      </c>
      <c r="L304" s="39">
        <v>33.004999999999995</v>
      </c>
      <c r="N304" s="44"/>
      <c r="O304" s="45"/>
    </row>
    <row r="305" spans="1:15" x14ac:dyDescent="0.2">
      <c r="A305" s="35"/>
      <c r="B305" s="36"/>
      <c r="C305" s="15">
        <v>31.36</v>
      </c>
      <c r="D305" s="37">
        <v>1.0850666666666666E-2</v>
      </c>
      <c r="E305" s="38"/>
      <c r="F305" s="39"/>
      <c r="G305" s="40"/>
      <c r="H305" s="38"/>
      <c r="I305" s="40"/>
      <c r="J305" s="41"/>
      <c r="K305" s="40"/>
      <c r="L305" s="39"/>
      <c r="N305" s="44"/>
      <c r="O305" s="45"/>
    </row>
    <row r="306" spans="1:15" x14ac:dyDescent="0.2">
      <c r="A306" s="35"/>
      <c r="B306" s="36"/>
      <c r="C306" s="47"/>
      <c r="D306" s="48"/>
      <c r="E306" s="38"/>
      <c r="F306" s="39"/>
      <c r="G306" s="40"/>
      <c r="H306" s="38"/>
      <c r="I306" s="40"/>
      <c r="J306" s="41"/>
      <c r="K306" s="40"/>
      <c r="L306" s="39"/>
      <c r="N306" s="44"/>
      <c r="O306" s="45"/>
    </row>
    <row r="307" spans="1:15" x14ac:dyDescent="0.2">
      <c r="A307" s="35"/>
      <c r="B307" s="36" t="s">
        <v>9</v>
      </c>
      <c r="C307" s="47"/>
      <c r="D307" s="48"/>
      <c r="E307" s="38">
        <v>2.5999999999999999E-3</v>
      </c>
      <c r="F307" s="49"/>
      <c r="G307" s="50"/>
      <c r="H307" s="38"/>
      <c r="I307" s="40"/>
      <c r="J307" s="51"/>
      <c r="K307" s="50"/>
      <c r="L307" s="49"/>
      <c r="N307" s="44"/>
      <c r="O307" s="45"/>
    </row>
    <row r="308" spans="1:15" x14ac:dyDescent="0.2">
      <c r="A308" s="35"/>
      <c r="B308" s="36"/>
      <c r="C308" s="47"/>
      <c r="D308" s="48"/>
      <c r="E308" s="38"/>
      <c r="F308" s="49"/>
      <c r="G308" s="50"/>
      <c r="H308" s="38"/>
      <c r="I308" s="40"/>
      <c r="J308" s="51"/>
      <c r="K308" s="50"/>
      <c r="L308" s="49"/>
      <c r="N308" s="44"/>
      <c r="O308" s="45"/>
    </row>
    <row r="309" spans="1:15" x14ac:dyDescent="0.2">
      <c r="A309" s="35"/>
      <c r="B309" s="36"/>
      <c r="C309" s="47"/>
      <c r="D309" s="48"/>
      <c r="E309" s="38"/>
      <c r="F309" s="49"/>
      <c r="G309" s="50"/>
      <c r="H309" s="38"/>
      <c r="I309" s="40"/>
      <c r="J309" s="51"/>
      <c r="K309" s="50"/>
      <c r="L309" s="49"/>
      <c r="N309" s="44"/>
      <c r="O309" s="45"/>
    </row>
    <row r="310" spans="1:15" x14ac:dyDescent="0.2">
      <c r="A310" s="35"/>
      <c r="B310" s="36" t="s">
        <v>9</v>
      </c>
      <c r="C310" s="15">
        <v>31.83</v>
      </c>
      <c r="D310" s="37">
        <v>9.429333333333333E-3</v>
      </c>
      <c r="E310" s="38">
        <v>2.5999999999999999E-3</v>
      </c>
      <c r="F310" s="39">
        <v>31.833333333333332</v>
      </c>
      <c r="G310" s="40">
        <v>8.7013333333333335E-3</v>
      </c>
      <c r="H310" s="38"/>
      <c r="I310" s="40"/>
      <c r="J310" s="41">
        <v>0.67500617281128017</v>
      </c>
      <c r="K310" s="40">
        <v>3.5064780684391085E-3</v>
      </c>
      <c r="L310" s="39">
        <v>31.83</v>
      </c>
      <c r="N310" s="44"/>
      <c r="O310" s="45"/>
    </row>
    <row r="311" spans="1:15" x14ac:dyDescent="0.2">
      <c r="A311" s="35"/>
      <c r="B311" s="36"/>
      <c r="C311" s="15">
        <v>31.16</v>
      </c>
      <c r="D311" s="37">
        <v>1.1786666666666666E-2</v>
      </c>
      <c r="E311" s="38"/>
      <c r="F311" s="39"/>
      <c r="G311" s="40"/>
      <c r="H311" s="38"/>
      <c r="I311" s="40"/>
      <c r="J311" s="41"/>
      <c r="K311" s="40"/>
      <c r="L311" s="39"/>
      <c r="N311" s="44"/>
      <c r="O311" s="45"/>
    </row>
    <row r="312" spans="1:15" ht="16" thickBot="1" x14ac:dyDescent="0.25">
      <c r="A312" s="35"/>
      <c r="B312" s="36"/>
      <c r="C312" s="15">
        <v>32.51</v>
      </c>
      <c r="D312" s="37">
        <v>4.8879999999999991E-3</v>
      </c>
      <c r="E312" s="38"/>
      <c r="F312" s="39"/>
      <c r="G312" s="40"/>
      <c r="H312" s="38"/>
      <c r="I312" s="40"/>
      <c r="J312" s="41"/>
      <c r="K312" s="40"/>
      <c r="L312" s="39"/>
      <c r="N312" s="52"/>
      <c r="O312" s="53"/>
    </row>
  </sheetData>
  <mergeCells count="730">
    <mergeCell ref="L307:L309"/>
    <mergeCell ref="B310:B312"/>
    <mergeCell ref="E310:E312"/>
    <mergeCell ref="F310:F312"/>
    <mergeCell ref="G310:G312"/>
    <mergeCell ref="J310:J312"/>
    <mergeCell ref="K310:K312"/>
    <mergeCell ref="L310:L312"/>
    <mergeCell ref="B307:B309"/>
    <mergeCell ref="E307:E309"/>
    <mergeCell ref="F307:F309"/>
    <mergeCell ref="G307:G309"/>
    <mergeCell ref="J307:J309"/>
    <mergeCell ref="K307:K309"/>
    <mergeCell ref="L301:L303"/>
    <mergeCell ref="B304:B306"/>
    <mergeCell ref="E304:E306"/>
    <mergeCell ref="F304:F306"/>
    <mergeCell ref="G304:G306"/>
    <mergeCell ref="J304:J306"/>
    <mergeCell ref="K304:K306"/>
    <mergeCell ref="L304:L306"/>
    <mergeCell ref="B301:B303"/>
    <mergeCell ref="E301:E303"/>
    <mergeCell ref="F301:F303"/>
    <mergeCell ref="G301:G303"/>
    <mergeCell ref="J301:J303"/>
    <mergeCell ref="K301:K303"/>
    <mergeCell ref="L295:L297"/>
    <mergeCell ref="B298:B300"/>
    <mergeCell ref="E298:E300"/>
    <mergeCell ref="F298:F300"/>
    <mergeCell ref="G298:G300"/>
    <mergeCell ref="J298:J300"/>
    <mergeCell ref="K298:K300"/>
    <mergeCell ref="L298:L300"/>
    <mergeCell ref="B295:B297"/>
    <mergeCell ref="E295:E297"/>
    <mergeCell ref="F295:F297"/>
    <mergeCell ref="G295:G297"/>
    <mergeCell ref="J295:J297"/>
    <mergeCell ref="K295:K297"/>
    <mergeCell ref="L289:L291"/>
    <mergeCell ref="B292:B294"/>
    <mergeCell ref="E292:E294"/>
    <mergeCell ref="F292:F294"/>
    <mergeCell ref="G292:G294"/>
    <mergeCell ref="J292:J294"/>
    <mergeCell ref="K292:K294"/>
    <mergeCell ref="L292:L294"/>
    <mergeCell ref="B289:B291"/>
    <mergeCell ref="E289:E291"/>
    <mergeCell ref="F289:F291"/>
    <mergeCell ref="G289:G291"/>
    <mergeCell ref="J289:J291"/>
    <mergeCell ref="K289:K291"/>
    <mergeCell ref="L283:L285"/>
    <mergeCell ref="B286:B288"/>
    <mergeCell ref="E286:E288"/>
    <mergeCell ref="F286:F288"/>
    <mergeCell ref="G286:G288"/>
    <mergeCell ref="J286:J288"/>
    <mergeCell ref="K286:K288"/>
    <mergeCell ref="L286:L288"/>
    <mergeCell ref="L279:L281"/>
    <mergeCell ref="A283:A312"/>
    <mergeCell ref="B283:B285"/>
    <mergeCell ref="E283:E285"/>
    <mergeCell ref="F283:F285"/>
    <mergeCell ref="G283:G285"/>
    <mergeCell ref="H283:H312"/>
    <mergeCell ref="I283:I312"/>
    <mergeCell ref="J283:J285"/>
    <mergeCell ref="K283:K285"/>
    <mergeCell ref="B279:B281"/>
    <mergeCell ref="E279:E281"/>
    <mergeCell ref="F279:F281"/>
    <mergeCell ref="G279:G281"/>
    <mergeCell ref="J279:J281"/>
    <mergeCell ref="K279:K281"/>
    <mergeCell ref="L273:L275"/>
    <mergeCell ref="B276:B278"/>
    <mergeCell ref="E276:E278"/>
    <mergeCell ref="F276:F278"/>
    <mergeCell ref="G276:G278"/>
    <mergeCell ref="J276:J278"/>
    <mergeCell ref="K276:K278"/>
    <mergeCell ref="L276:L278"/>
    <mergeCell ref="B273:B275"/>
    <mergeCell ref="E273:E275"/>
    <mergeCell ref="F273:F275"/>
    <mergeCell ref="G273:G275"/>
    <mergeCell ref="J273:J275"/>
    <mergeCell ref="K273:K275"/>
    <mergeCell ref="L267:L269"/>
    <mergeCell ref="B270:B272"/>
    <mergeCell ref="E270:E272"/>
    <mergeCell ref="F270:F272"/>
    <mergeCell ref="G270:G272"/>
    <mergeCell ref="J270:J272"/>
    <mergeCell ref="K270:K272"/>
    <mergeCell ref="L270:L272"/>
    <mergeCell ref="B267:B269"/>
    <mergeCell ref="E267:E269"/>
    <mergeCell ref="F267:F269"/>
    <mergeCell ref="G267:G269"/>
    <mergeCell ref="J267:J269"/>
    <mergeCell ref="K267:K269"/>
    <mergeCell ref="J261:J263"/>
    <mergeCell ref="K261:K263"/>
    <mergeCell ref="L261:L263"/>
    <mergeCell ref="B264:B266"/>
    <mergeCell ref="E264:E266"/>
    <mergeCell ref="F264:F266"/>
    <mergeCell ref="G264:G266"/>
    <mergeCell ref="J264:J266"/>
    <mergeCell ref="K264:K266"/>
    <mergeCell ref="L264:L266"/>
    <mergeCell ref="L255:L257"/>
    <mergeCell ref="B258:B260"/>
    <mergeCell ref="E258:E260"/>
    <mergeCell ref="F258:F260"/>
    <mergeCell ref="G258:G260"/>
    <mergeCell ref="J258:J260"/>
    <mergeCell ref="K258:K260"/>
    <mergeCell ref="L258:L260"/>
    <mergeCell ref="I252:I281"/>
    <mergeCell ref="J252:J254"/>
    <mergeCell ref="K252:K254"/>
    <mergeCell ref="L252:L254"/>
    <mergeCell ref="B255:B257"/>
    <mergeCell ref="E255:E257"/>
    <mergeCell ref="F255:F257"/>
    <mergeCell ref="G255:G257"/>
    <mergeCell ref="J255:J257"/>
    <mergeCell ref="K255:K257"/>
    <mergeCell ref="A252:A281"/>
    <mergeCell ref="B252:B254"/>
    <mergeCell ref="E252:E254"/>
    <mergeCell ref="F252:F254"/>
    <mergeCell ref="G252:G254"/>
    <mergeCell ref="H252:H281"/>
    <mergeCell ref="B261:B263"/>
    <mergeCell ref="E261:E263"/>
    <mergeCell ref="F261:F263"/>
    <mergeCell ref="G261:G263"/>
    <mergeCell ref="L245:L247"/>
    <mergeCell ref="B248:B250"/>
    <mergeCell ref="E248:E250"/>
    <mergeCell ref="F248:F250"/>
    <mergeCell ref="G248:G250"/>
    <mergeCell ref="J248:J250"/>
    <mergeCell ref="K248:K250"/>
    <mergeCell ref="L248:L250"/>
    <mergeCell ref="B245:B247"/>
    <mergeCell ref="E245:E247"/>
    <mergeCell ref="F245:F247"/>
    <mergeCell ref="G245:G247"/>
    <mergeCell ref="J245:J247"/>
    <mergeCell ref="K245:K247"/>
    <mergeCell ref="L239:L241"/>
    <mergeCell ref="B242:B244"/>
    <mergeCell ref="E242:E244"/>
    <mergeCell ref="F242:F244"/>
    <mergeCell ref="G242:G244"/>
    <mergeCell ref="J242:J244"/>
    <mergeCell ref="K242:K244"/>
    <mergeCell ref="L242:L244"/>
    <mergeCell ref="B239:B241"/>
    <mergeCell ref="E239:E241"/>
    <mergeCell ref="F239:F241"/>
    <mergeCell ref="G239:G241"/>
    <mergeCell ref="J239:J241"/>
    <mergeCell ref="K239:K241"/>
    <mergeCell ref="L233:L235"/>
    <mergeCell ref="B236:B238"/>
    <mergeCell ref="E236:E238"/>
    <mergeCell ref="F236:F238"/>
    <mergeCell ref="G236:G238"/>
    <mergeCell ref="J236:J238"/>
    <mergeCell ref="K236:K238"/>
    <mergeCell ref="L236:L238"/>
    <mergeCell ref="B233:B235"/>
    <mergeCell ref="E233:E235"/>
    <mergeCell ref="F233:F235"/>
    <mergeCell ref="G233:G235"/>
    <mergeCell ref="J233:J235"/>
    <mergeCell ref="K233:K235"/>
    <mergeCell ref="L227:L229"/>
    <mergeCell ref="B230:B232"/>
    <mergeCell ref="E230:E232"/>
    <mergeCell ref="F230:F232"/>
    <mergeCell ref="G230:G232"/>
    <mergeCell ref="J230:J232"/>
    <mergeCell ref="K230:K232"/>
    <mergeCell ref="L230:L232"/>
    <mergeCell ref="B227:B229"/>
    <mergeCell ref="E227:E229"/>
    <mergeCell ref="F227:F229"/>
    <mergeCell ref="G227:G229"/>
    <mergeCell ref="J227:J229"/>
    <mergeCell ref="K227:K229"/>
    <mergeCell ref="L221:L223"/>
    <mergeCell ref="B224:B226"/>
    <mergeCell ref="E224:E226"/>
    <mergeCell ref="F224:F226"/>
    <mergeCell ref="G224:G226"/>
    <mergeCell ref="J224:J226"/>
    <mergeCell ref="K224:K226"/>
    <mergeCell ref="L224:L226"/>
    <mergeCell ref="L217:L219"/>
    <mergeCell ref="A221:A250"/>
    <mergeCell ref="B221:B223"/>
    <mergeCell ref="E221:E223"/>
    <mergeCell ref="F221:F223"/>
    <mergeCell ref="G221:G223"/>
    <mergeCell ref="H221:H250"/>
    <mergeCell ref="I221:I250"/>
    <mergeCell ref="J221:J223"/>
    <mergeCell ref="K221:K223"/>
    <mergeCell ref="B217:B219"/>
    <mergeCell ref="E217:E219"/>
    <mergeCell ref="F217:F219"/>
    <mergeCell ref="G217:G219"/>
    <mergeCell ref="J217:J219"/>
    <mergeCell ref="K217:K219"/>
    <mergeCell ref="L211:L213"/>
    <mergeCell ref="B214:B216"/>
    <mergeCell ref="E214:E216"/>
    <mergeCell ref="F214:F216"/>
    <mergeCell ref="G214:G216"/>
    <mergeCell ref="J214:J216"/>
    <mergeCell ref="K214:K216"/>
    <mergeCell ref="L214:L216"/>
    <mergeCell ref="B211:B213"/>
    <mergeCell ref="E211:E213"/>
    <mergeCell ref="F211:F213"/>
    <mergeCell ref="G211:G213"/>
    <mergeCell ref="J211:J213"/>
    <mergeCell ref="K211:K213"/>
    <mergeCell ref="L205:L207"/>
    <mergeCell ref="B208:B210"/>
    <mergeCell ref="E208:E210"/>
    <mergeCell ref="F208:F210"/>
    <mergeCell ref="G208:G210"/>
    <mergeCell ref="J208:J210"/>
    <mergeCell ref="K208:K210"/>
    <mergeCell ref="L208:L210"/>
    <mergeCell ref="B205:B207"/>
    <mergeCell ref="E205:E207"/>
    <mergeCell ref="F205:F207"/>
    <mergeCell ref="G205:G207"/>
    <mergeCell ref="J205:J207"/>
    <mergeCell ref="K205:K207"/>
    <mergeCell ref="J199:J201"/>
    <mergeCell ref="K199:K201"/>
    <mergeCell ref="L199:L201"/>
    <mergeCell ref="B202:B204"/>
    <mergeCell ref="E202:E204"/>
    <mergeCell ref="F202:F204"/>
    <mergeCell ref="G202:G204"/>
    <mergeCell ref="J202:J204"/>
    <mergeCell ref="K202:K204"/>
    <mergeCell ref="L202:L204"/>
    <mergeCell ref="L193:L195"/>
    <mergeCell ref="B196:B198"/>
    <mergeCell ref="E196:E198"/>
    <mergeCell ref="F196:F198"/>
    <mergeCell ref="G196:G198"/>
    <mergeCell ref="J196:J198"/>
    <mergeCell ref="K196:K198"/>
    <mergeCell ref="L196:L198"/>
    <mergeCell ref="I190:I219"/>
    <mergeCell ref="J190:J192"/>
    <mergeCell ref="K190:K192"/>
    <mergeCell ref="L190:L192"/>
    <mergeCell ref="B193:B195"/>
    <mergeCell ref="E193:E195"/>
    <mergeCell ref="F193:F195"/>
    <mergeCell ref="G193:G195"/>
    <mergeCell ref="J193:J195"/>
    <mergeCell ref="K193:K195"/>
    <mergeCell ref="A190:A219"/>
    <mergeCell ref="B190:B192"/>
    <mergeCell ref="E190:E192"/>
    <mergeCell ref="F190:F192"/>
    <mergeCell ref="G190:G192"/>
    <mergeCell ref="H190:H219"/>
    <mergeCell ref="B199:B201"/>
    <mergeCell ref="E199:E201"/>
    <mergeCell ref="F199:F201"/>
    <mergeCell ref="G199:G201"/>
    <mergeCell ref="L183:L185"/>
    <mergeCell ref="B186:B188"/>
    <mergeCell ref="E186:E188"/>
    <mergeCell ref="F186:F188"/>
    <mergeCell ref="G186:G188"/>
    <mergeCell ref="J186:J188"/>
    <mergeCell ref="K186:K188"/>
    <mergeCell ref="L186:L188"/>
    <mergeCell ref="B183:B185"/>
    <mergeCell ref="E183:E185"/>
    <mergeCell ref="F183:F185"/>
    <mergeCell ref="G183:G185"/>
    <mergeCell ref="J183:J185"/>
    <mergeCell ref="K183:K185"/>
    <mergeCell ref="L177:L179"/>
    <mergeCell ref="B180:B182"/>
    <mergeCell ref="E180:E182"/>
    <mergeCell ref="F180:F182"/>
    <mergeCell ref="G180:G182"/>
    <mergeCell ref="J180:J182"/>
    <mergeCell ref="K180:K182"/>
    <mergeCell ref="L180:L182"/>
    <mergeCell ref="B177:B179"/>
    <mergeCell ref="E177:E179"/>
    <mergeCell ref="F177:F179"/>
    <mergeCell ref="G177:G179"/>
    <mergeCell ref="J177:J179"/>
    <mergeCell ref="K177:K179"/>
    <mergeCell ref="L171:L173"/>
    <mergeCell ref="B174:B176"/>
    <mergeCell ref="E174:E176"/>
    <mergeCell ref="F174:F176"/>
    <mergeCell ref="G174:G176"/>
    <mergeCell ref="J174:J176"/>
    <mergeCell ref="K174:K176"/>
    <mergeCell ref="L174:L176"/>
    <mergeCell ref="B171:B173"/>
    <mergeCell ref="E171:E173"/>
    <mergeCell ref="F171:F173"/>
    <mergeCell ref="G171:G173"/>
    <mergeCell ref="J171:J173"/>
    <mergeCell ref="K171:K173"/>
    <mergeCell ref="L165:L167"/>
    <mergeCell ref="B168:B170"/>
    <mergeCell ref="E168:E170"/>
    <mergeCell ref="F168:F170"/>
    <mergeCell ref="G168:G170"/>
    <mergeCell ref="J168:J170"/>
    <mergeCell ref="K168:K170"/>
    <mergeCell ref="L168:L170"/>
    <mergeCell ref="B165:B167"/>
    <mergeCell ref="E165:E167"/>
    <mergeCell ref="F165:F167"/>
    <mergeCell ref="G165:G167"/>
    <mergeCell ref="J165:J167"/>
    <mergeCell ref="K165:K167"/>
    <mergeCell ref="L159:L161"/>
    <mergeCell ref="B162:B164"/>
    <mergeCell ref="E162:E164"/>
    <mergeCell ref="F162:F164"/>
    <mergeCell ref="G162:G164"/>
    <mergeCell ref="J162:J164"/>
    <mergeCell ref="K162:K164"/>
    <mergeCell ref="L162:L164"/>
    <mergeCell ref="L155:L157"/>
    <mergeCell ref="A159:A188"/>
    <mergeCell ref="B159:B161"/>
    <mergeCell ref="E159:E161"/>
    <mergeCell ref="F159:F161"/>
    <mergeCell ref="G159:G161"/>
    <mergeCell ref="H159:H188"/>
    <mergeCell ref="I159:I188"/>
    <mergeCell ref="J159:J161"/>
    <mergeCell ref="K159:K161"/>
    <mergeCell ref="B155:B157"/>
    <mergeCell ref="E155:E157"/>
    <mergeCell ref="F155:F157"/>
    <mergeCell ref="G155:G157"/>
    <mergeCell ref="J155:J157"/>
    <mergeCell ref="K155:K157"/>
    <mergeCell ref="L149:L151"/>
    <mergeCell ref="B152:B154"/>
    <mergeCell ref="E152:E154"/>
    <mergeCell ref="F152:F154"/>
    <mergeCell ref="G152:G154"/>
    <mergeCell ref="J152:J154"/>
    <mergeCell ref="K152:K154"/>
    <mergeCell ref="L152:L154"/>
    <mergeCell ref="B149:B151"/>
    <mergeCell ref="E149:E151"/>
    <mergeCell ref="F149:F151"/>
    <mergeCell ref="G149:G151"/>
    <mergeCell ref="J149:J151"/>
    <mergeCell ref="K149:K151"/>
    <mergeCell ref="L143:L145"/>
    <mergeCell ref="B146:B148"/>
    <mergeCell ref="E146:E148"/>
    <mergeCell ref="F146:F148"/>
    <mergeCell ref="G146:G148"/>
    <mergeCell ref="J146:J148"/>
    <mergeCell ref="K146:K148"/>
    <mergeCell ref="L146:L148"/>
    <mergeCell ref="B143:B145"/>
    <mergeCell ref="E143:E145"/>
    <mergeCell ref="F143:F145"/>
    <mergeCell ref="G143:G145"/>
    <mergeCell ref="J143:J145"/>
    <mergeCell ref="K143:K145"/>
    <mergeCell ref="J137:J139"/>
    <mergeCell ref="K137:K139"/>
    <mergeCell ref="L137:L139"/>
    <mergeCell ref="B140:B142"/>
    <mergeCell ref="E140:E142"/>
    <mergeCell ref="F140:F142"/>
    <mergeCell ref="G140:G142"/>
    <mergeCell ref="J140:J142"/>
    <mergeCell ref="K140:K142"/>
    <mergeCell ref="L140:L142"/>
    <mergeCell ref="L131:L133"/>
    <mergeCell ref="B134:B136"/>
    <mergeCell ref="E134:E136"/>
    <mergeCell ref="F134:F136"/>
    <mergeCell ref="G134:G136"/>
    <mergeCell ref="J134:J136"/>
    <mergeCell ref="K134:K136"/>
    <mergeCell ref="L134:L136"/>
    <mergeCell ref="I128:I157"/>
    <mergeCell ref="J128:J130"/>
    <mergeCell ref="K128:K130"/>
    <mergeCell ref="L128:L130"/>
    <mergeCell ref="B131:B133"/>
    <mergeCell ref="E131:E133"/>
    <mergeCell ref="F131:F133"/>
    <mergeCell ref="G131:G133"/>
    <mergeCell ref="J131:J133"/>
    <mergeCell ref="K131:K133"/>
    <mergeCell ref="A128:A157"/>
    <mergeCell ref="B128:B130"/>
    <mergeCell ref="E128:E130"/>
    <mergeCell ref="F128:F130"/>
    <mergeCell ref="G128:G130"/>
    <mergeCell ref="H128:H157"/>
    <mergeCell ref="B137:B139"/>
    <mergeCell ref="E137:E139"/>
    <mergeCell ref="F137:F139"/>
    <mergeCell ref="G137:G139"/>
    <mergeCell ref="L121:L123"/>
    <mergeCell ref="B124:B126"/>
    <mergeCell ref="E124:E126"/>
    <mergeCell ref="F124:F126"/>
    <mergeCell ref="G124:G126"/>
    <mergeCell ref="J124:J126"/>
    <mergeCell ref="K124:K126"/>
    <mergeCell ref="L124:L126"/>
    <mergeCell ref="B121:B123"/>
    <mergeCell ref="E121:E123"/>
    <mergeCell ref="F121:F123"/>
    <mergeCell ref="G121:G123"/>
    <mergeCell ref="J121:J123"/>
    <mergeCell ref="K121:K123"/>
    <mergeCell ref="L115:L117"/>
    <mergeCell ref="B118:B120"/>
    <mergeCell ref="E118:E120"/>
    <mergeCell ref="F118:F120"/>
    <mergeCell ref="G118:G120"/>
    <mergeCell ref="J118:J120"/>
    <mergeCell ref="K118:K120"/>
    <mergeCell ref="L118:L120"/>
    <mergeCell ref="B115:B117"/>
    <mergeCell ref="E115:E117"/>
    <mergeCell ref="F115:F117"/>
    <mergeCell ref="G115:G117"/>
    <mergeCell ref="J115:J117"/>
    <mergeCell ref="K115:K117"/>
    <mergeCell ref="L109:L111"/>
    <mergeCell ref="B112:B114"/>
    <mergeCell ref="E112:E114"/>
    <mergeCell ref="F112:F114"/>
    <mergeCell ref="G112:G114"/>
    <mergeCell ref="J112:J114"/>
    <mergeCell ref="K112:K114"/>
    <mergeCell ref="L112:L114"/>
    <mergeCell ref="B109:B111"/>
    <mergeCell ref="E109:E111"/>
    <mergeCell ref="F109:F111"/>
    <mergeCell ref="G109:G111"/>
    <mergeCell ref="J109:J111"/>
    <mergeCell ref="K109:K111"/>
    <mergeCell ref="L103:L105"/>
    <mergeCell ref="B106:B108"/>
    <mergeCell ref="E106:E108"/>
    <mergeCell ref="F106:F108"/>
    <mergeCell ref="G106:G108"/>
    <mergeCell ref="J106:J108"/>
    <mergeCell ref="K106:K108"/>
    <mergeCell ref="L106:L108"/>
    <mergeCell ref="B103:B105"/>
    <mergeCell ref="E103:E105"/>
    <mergeCell ref="F103:F105"/>
    <mergeCell ref="G103:G105"/>
    <mergeCell ref="J103:J105"/>
    <mergeCell ref="K103:K105"/>
    <mergeCell ref="L97:L99"/>
    <mergeCell ref="B100:B102"/>
    <mergeCell ref="E100:E102"/>
    <mergeCell ref="F100:F102"/>
    <mergeCell ref="G100:G102"/>
    <mergeCell ref="J100:J102"/>
    <mergeCell ref="K100:K102"/>
    <mergeCell ref="L100:L102"/>
    <mergeCell ref="L93:L95"/>
    <mergeCell ref="A97:A126"/>
    <mergeCell ref="B97:B99"/>
    <mergeCell ref="E97:E99"/>
    <mergeCell ref="F97:F99"/>
    <mergeCell ref="G97:G99"/>
    <mergeCell ref="H97:H126"/>
    <mergeCell ref="I97:I126"/>
    <mergeCell ref="J97:J99"/>
    <mergeCell ref="K97:K99"/>
    <mergeCell ref="B93:B95"/>
    <mergeCell ref="E93:E95"/>
    <mergeCell ref="F93:F95"/>
    <mergeCell ref="G93:G95"/>
    <mergeCell ref="J93:J95"/>
    <mergeCell ref="K93:K95"/>
    <mergeCell ref="L87:L89"/>
    <mergeCell ref="B90:B92"/>
    <mergeCell ref="E90:E92"/>
    <mergeCell ref="F90:F92"/>
    <mergeCell ref="G90:G92"/>
    <mergeCell ref="J90:J92"/>
    <mergeCell ref="K90:K92"/>
    <mergeCell ref="L90:L92"/>
    <mergeCell ref="B87:B89"/>
    <mergeCell ref="E87:E89"/>
    <mergeCell ref="F87:F89"/>
    <mergeCell ref="G87:G89"/>
    <mergeCell ref="J87:J89"/>
    <mergeCell ref="K87:K89"/>
    <mergeCell ref="L81:L83"/>
    <mergeCell ref="B84:B86"/>
    <mergeCell ref="E84:E86"/>
    <mergeCell ref="F84:F86"/>
    <mergeCell ref="G84:G86"/>
    <mergeCell ref="J84:J86"/>
    <mergeCell ref="K84:K86"/>
    <mergeCell ref="L84:L86"/>
    <mergeCell ref="B81:B83"/>
    <mergeCell ref="E81:E83"/>
    <mergeCell ref="F81:F83"/>
    <mergeCell ref="G81:G83"/>
    <mergeCell ref="J81:J83"/>
    <mergeCell ref="K81:K83"/>
    <mergeCell ref="J75:J77"/>
    <mergeCell ref="K75:K77"/>
    <mergeCell ref="L75:L77"/>
    <mergeCell ref="B78:B80"/>
    <mergeCell ref="E78:E80"/>
    <mergeCell ref="F78:F80"/>
    <mergeCell ref="G78:G80"/>
    <mergeCell ref="J78:J80"/>
    <mergeCell ref="K78:K80"/>
    <mergeCell ref="L78:L80"/>
    <mergeCell ref="L69:L71"/>
    <mergeCell ref="B72:B74"/>
    <mergeCell ref="E72:E74"/>
    <mergeCell ref="F72:F74"/>
    <mergeCell ref="G72:G74"/>
    <mergeCell ref="J72:J74"/>
    <mergeCell ref="K72:K74"/>
    <mergeCell ref="L72:L74"/>
    <mergeCell ref="I66:I95"/>
    <mergeCell ref="J66:J68"/>
    <mergeCell ref="K66:K68"/>
    <mergeCell ref="L66:L68"/>
    <mergeCell ref="B69:B71"/>
    <mergeCell ref="E69:E71"/>
    <mergeCell ref="F69:F71"/>
    <mergeCell ref="G69:G71"/>
    <mergeCell ref="J69:J71"/>
    <mergeCell ref="K69:K71"/>
    <mergeCell ref="A66:A95"/>
    <mergeCell ref="B66:B68"/>
    <mergeCell ref="E66:E68"/>
    <mergeCell ref="F66:F68"/>
    <mergeCell ref="G66:G68"/>
    <mergeCell ref="H66:H95"/>
    <mergeCell ref="B75:B77"/>
    <mergeCell ref="E75:E77"/>
    <mergeCell ref="F75:F77"/>
    <mergeCell ref="G75:G77"/>
    <mergeCell ref="L59:L61"/>
    <mergeCell ref="B62:B64"/>
    <mergeCell ref="E62:E64"/>
    <mergeCell ref="F62:F64"/>
    <mergeCell ref="G62:G64"/>
    <mergeCell ref="J62:J64"/>
    <mergeCell ref="K62:K64"/>
    <mergeCell ref="L62:L64"/>
    <mergeCell ref="B59:B61"/>
    <mergeCell ref="E59:E61"/>
    <mergeCell ref="F59:F61"/>
    <mergeCell ref="G59:G61"/>
    <mergeCell ref="J59:J61"/>
    <mergeCell ref="K59:K61"/>
    <mergeCell ref="L53:L55"/>
    <mergeCell ref="B56:B58"/>
    <mergeCell ref="E56:E58"/>
    <mergeCell ref="F56:F58"/>
    <mergeCell ref="G56:G58"/>
    <mergeCell ref="J56:J58"/>
    <mergeCell ref="K56:K58"/>
    <mergeCell ref="L56:L58"/>
    <mergeCell ref="B53:B55"/>
    <mergeCell ref="E53:E55"/>
    <mergeCell ref="F53:F55"/>
    <mergeCell ref="G53:G55"/>
    <mergeCell ref="J53:J55"/>
    <mergeCell ref="K53:K55"/>
    <mergeCell ref="L47:L49"/>
    <mergeCell ref="B50:B52"/>
    <mergeCell ref="E50:E52"/>
    <mergeCell ref="F50:F52"/>
    <mergeCell ref="G50:G52"/>
    <mergeCell ref="J50:J52"/>
    <mergeCell ref="K50:K52"/>
    <mergeCell ref="L50:L52"/>
    <mergeCell ref="B47:B49"/>
    <mergeCell ref="E47:E49"/>
    <mergeCell ref="F47:F49"/>
    <mergeCell ref="G47:G49"/>
    <mergeCell ref="J47:J49"/>
    <mergeCell ref="K47:K49"/>
    <mergeCell ref="L41:L43"/>
    <mergeCell ref="B44:B46"/>
    <mergeCell ref="E44:E46"/>
    <mergeCell ref="F44:F46"/>
    <mergeCell ref="G44:G46"/>
    <mergeCell ref="J44:J46"/>
    <mergeCell ref="K44:K46"/>
    <mergeCell ref="L44:L46"/>
    <mergeCell ref="B41:B43"/>
    <mergeCell ref="E41:E43"/>
    <mergeCell ref="F41:F43"/>
    <mergeCell ref="G41:G43"/>
    <mergeCell ref="J41:J43"/>
    <mergeCell ref="K41:K43"/>
    <mergeCell ref="L35:L37"/>
    <mergeCell ref="B38:B40"/>
    <mergeCell ref="E38:E40"/>
    <mergeCell ref="F38:F40"/>
    <mergeCell ref="G38:G40"/>
    <mergeCell ref="J38:J40"/>
    <mergeCell ref="K38:K40"/>
    <mergeCell ref="L38:L40"/>
    <mergeCell ref="L31:L33"/>
    <mergeCell ref="A35:A64"/>
    <mergeCell ref="B35:B37"/>
    <mergeCell ref="E35:E37"/>
    <mergeCell ref="F35:F37"/>
    <mergeCell ref="G35:G37"/>
    <mergeCell ref="H35:H64"/>
    <mergeCell ref="I35:I64"/>
    <mergeCell ref="J35:J37"/>
    <mergeCell ref="K35:K37"/>
    <mergeCell ref="B31:B33"/>
    <mergeCell ref="E31:E33"/>
    <mergeCell ref="F31:F33"/>
    <mergeCell ref="G31:G33"/>
    <mergeCell ref="J31:J33"/>
    <mergeCell ref="K31:K33"/>
    <mergeCell ref="L25:L27"/>
    <mergeCell ref="B28:B30"/>
    <mergeCell ref="E28:E30"/>
    <mergeCell ref="F28:F30"/>
    <mergeCell ref="G28:G30"/>
    <mergeCell ref="J28:J30"/>
    <mergeCell ref="K28:K30"/>
    <mergeCell ref="L28:L30"/>
    <mergeCell ref="B25:B27"/>
    <mergeCell ref="E25:E27"/>
    <mergeCell ref="F25:F27"/>
    <mergeCell ref="G25:G27"/>
    <mergeCell ref="J25:J27"/>
    <mergeCell ref="K25:K27"/>
    <mergeCell ref="L19:L21"/>
    <mergeCell ref="B22:B24"/>
    <mergeCell ref="E22:E24"/>
    <mergeCell ref="F22:F24"/>
    <mergeCell ref="G22:G24"/>
    <mergeCell ref="J22:J24"/>
    <mergeCell ref="K22:K24"/>
    <mergeCell ref="L22:L24"/>
    <mergeCell ref="B19:B21"/>
    <mergeCell ref="E19:E21"/>
    <mergeCell ref="F19:F21"/>
    <mergeCell ref="G19:G21"/>
    <mergeCell ref="J19:J21"/>
    <mergeCell ref="K19:K21"/>
    <mergeCell ref="J13:J15"/>
    <mergeCell ref="K13:K15"/>
    <mergeCell ref="L13:L15"/>
    <mergeCell ref="B16:B18"/>
    <mergeCell ref="E16:E18"/>
    <mergeCell ref="F16:F18"/>
    <mergeCell ref="G16:G18"/>
    <mergeCell ref="J16:J18"/>
    <mergeCell ref="K16:K18"/>
    <mergeCell ref="L16:L18"/>
    <mergeCell ref="L7:L9"/>
    <mergeCell ref="B10:B12"/>
    <mergeCell ref="E10:E12"/>
    <mergeCell ref="F10:F12"/>
    <mergeCell ref="G10:G12"/>
    <mergeCell ref="J10:J12"/>
    <mergeCell ref="K10:K12"/>
    <mergeCell ref="L10:L12"/>
    <mergeCell ref="I4:I33"/>
    <mergeCell ref="J4:J6"/>
    <mergeCell ref="K4:K6"/>
    <mergeCell ref="L4:L6"/>
    <mergeCell ref="B7:B9"/>
    <mergeCell ref="E7:E9"/>
    <mergeCell ref="F7:F9"/>
    <mergeCell ref="G7:G9"/>
    <mergeCell ref="J7:J9"/>
    <mergeCell ref="K7:K9"/>
    <mergeCell ref="A4:A33"/>
    <mergeCell ref="B4:B6"/>
    <mergeCell ref="E4:E6"/>
    <mergeCell ref="F4:F6"/>
    <mergeCell ref="G4:G6"/>
    <mergeCell ref="H4:H33"/>
    <mergeCell ref="B13:B15"/>
    <mergeCell ref="E13:E15"/>
    <mergeCell ref="F13:F15"/>
    <mergeCell ref="G13:G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E2B44-E4AB-DF4E-A64D-49F585FB2B80}">
  <dimension ref="A1:AI312"/>
  <sheetViews>
    <sheetView workbookViewId="0">
      <selection sqref="A1:E1"/>
    </sheetView>
  </sheetViews>
  <sheetFormatPr baseColWidth="10" defaultColWidth="11.5" defaultRowHeight="15" x14ac:dyDescent="0.2"/>
  <cols>
    <col min="1" max="1" width="11.5" style="23"/>
    <col min="2" max="2" width="11.5" style="24"/>
    <col min="3" max="3" width="15.33203125" style="9" customWidth="1"/>
    <col min="4" max="4" width="16.6640625" style="15" customWidth="1"/>
    <col min="5" max="5" width="19" style="23" customWidth="1"/>
    <col min="6" max="6" width="11.5" style="23"/>
    <col min="7" max="10" width="22.33203125" style="23" customWidth="1"/>
    <col min="11" max="11" width="16.5" style="23" customWidth="1"/>
    <col min="12" max="12" width="17.33203125" style="23" customWidth="1"/>
    <col min="14" max="14" width="21.1640625" style="26" customWidth="1"/>
    <col min="15" max="15" width="22.1640625" style="26" customWidth="1"/>
    <col min="27" max="16384" width="11.5" style="23"/>
  </cols>
  <sheetData>
    <row r="1" spans="1:35" ht="21" x14ac:dyDescent="0.25">
      <c r="A1" s="24" t="s">
        <v>101</v>
      </c>
    </row>
    <row r="2" spans="1:35" ht="15.75" customHeight="1" thickBot="1" x14ac:dyDescent="0.25"/>
    <row r="3" spans="1:35" s="34" customFormat="1" ht="64" x14ac:dyDescent="0.2">
      <c r="A3" s="28" t="s">
        <v>74</v>
      </c>
      <c r="B3" s="28" t="s">
        <v>75</v>
      </c>
      <c r="C3" s="28" t="s">
        <v>76</v>
      </c>
      <c r="D3" s="28" t="s">
        <v>77</v>
      </c>
      <c r="E3" s="28" t="s">
        <v>78</v>
      </c>
      <c r="F3" s="28" t="s">
        <v>79</v>
      </c>
      <c r="G3" s="28" t="s">
        <v>80</v>
      </c>
      <c r="H3" s="28" t="s">
        <v>81</v>
      </c>
      <c r="I3" s="28" t="s">
        <v>80</v>
      </c>
      <c r="J3" s="28" t="s">
        <v>82</v>
      </c>
      <c r="K3" s="28" t="s">
        <v>83</v>
      </c>
      <c r="L3" s="28" t="s">
        <v>84</v>
      </c>
      <c r="M3" s="29"/>
      <c r="N3" s="30" t="s">
        <v>85</v>
      </c>
      <c r="O3" s="31" t="s">
        <v>86</v>
      </c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3"/>
    </row>
    <row r="4" spans="1:35" x14ac:dyDescent="0.2">
      <c r="A4" s="35" t="s">
        <v>87</v>
      </c>
      <c r="B4" s="36" t="s">
        <v>8</v>
      </c>
      <c r="C4" s="9">
        <v>24.25</v>
      </c>
      <c r="D4" s="37">
        <v>5.9210526315789478</v>
      </c>
      <c r="E4" s="38">
        <v>5</v>
      </c>
      <c r="F4" s="39">
        <v>24.303333333333331</v>
      </c>
      <c r="G4" s="40">
        <v>5.6907894736842097</v>
      </c>
      <c r="H4" s="39">
        <v>24.297333333333334</v>
      </c>
      <c r="I4" s="40">
        <v>4.6995614035087714</v>
      </c>
      <c r="J4" s="41">
        <v>5.0332229568472241E-2</v>
      </c>
      <c r="K4" s="40">
        <v>0.23026315789473717</v>
      </c>
      <c r="L4" s="38">
        <v>24.31</v>
      </c>
      <c r="N4" s="42">
        <f>I4/5*100</f>
        <v>93.991228070175424</v>
      </c>
      <c r="O4" s="43">
        <f>(I4-5)/5*100</f>
        <v>-6.0087719298245723</v>
      </c>
    </row>
    <row r="5" spans="1:35" x14ac:dyDescent="0.2">
      <c r="A5" s="35"/>
      <c r="B5" s="36"/>
      <c r="C5" s="9">
        <v>24.31</v>
      </c>
      <c r="D5" s="37">
        <v>5.6907894736842106</v>
      </c>
      <c r="E5" s="38"/>
      <c r="F5" s="39"/>
      <c r="G5" s="40"/>
      <c r="H5" s="38"/>
      <c r="I5" s="40"/>
      <c r="J5" s="41"/>
      <c r="K5" s="40"/>
      <c r="L5" s="38"/>
      <c r="N5" s="44"/>
      <c r="O5" s="45"/>
    </row>
    <row r="6" spans="1:35" x14ac:dyDescent="0.2">
      <c r="A6" s="35"/>
      <c r="B6" s="36"/>
      <c r="C6" s="9">
        <v>24.35</v>
      </c>
      <c r="D6" s="37">
        <v>5.4605263157894735</v>
      </c>
      <c r="E6" s="38"/>
      <c r="F6" s="39"/>
      <c r="G6" s="40"/>
      <c r="H6" s="38"/>
      <c r="I6" s="40"/>
      <c r="J6" s="41"/>
      <c r="K6" s="40"/>
      <c r="L6" s="38"/>
      <c r="N6" s="44"/>
      <c r="O6" s="45"/>
    </row>
    <row r="7" spans="1:35" x14ac:dyDescent="0.2">
      <c r="A7" s="35"/>
      <c r="B7" s="36" t="s">
        <v>8</v>
      </c>
      <c r="C7" s="15">
        <v>24.13</v>
      </c>
      <c r="D7" s="37">
        <v>4.8355263157894735</v>
      </c>
      <c r="E7" s="38">
        <v>5</v>
      </c>
      <c r="F7" s="39">
        <v>24.276666666666667</v>
      </c>
      <c r="G7" s="40">
        <v>4.3969298245614032</v>
      </c>
      <c r="H7" s="38"/>
      <c r="I7" s="40"/>
      <c r="J7" s="41">
        <v>0.13051181300301284</v>
      </c>
      <c r="K7" s="40">
        <v>0.39244583702134395</v>
      </c>
      <c r="L7" s="38">
        <v>24.32</v>
      </c>
      <c r="N7" s="44"/>
      <c r="O7" s="45"/>
    </row>
    <row r="8" spans="1:35" x14ac:dyDescent="0.2">
      <c r="A8" s="35"/>
      <c r="B8" s="36"/>
      <c r="C8" s="15">
        <v>24.38</v>
      </c>
      <c r="D8" s="37">
        <v>4.0789473684210522</v>
      </c>
      <c r="E8" s="38"/>
      <c r="F8" s="39"/>
      <c r="G8" s="40"/>
      <c r="H8" s="38"/>
      <c r="I8" s="40"/>
      <c r="J8" s="41"/>
      <c r="K8" s="40"/>
      <c r="L8" s="38"/>
      <c r="N8" s="44"/>
      <c r="O8" s="45"/>
    </row>
    <row r="9" spans="1:35" x14ac:dyDescent="0.2">
      <c r="A9" s="35"/>
      <c r="B9" s="36"/>
      <c r="C9" s="15">
        <v>24.32</v>
      </c>
      <c r="D9" s="37">
        <v>4.2763157894736841</v>
      </c>
      <c r="E9" s="38"/>
      <c r="F9" s="39"/>
      <c r="G9" s="40"/>
      <c r="H9" s="38"/>
      <c r="I9" s="40"/>
      <c r="J9" s="41"/>
      <c r="K9" s="40"/>
      <c r="L9" s="38"/>
      <c r="N9" s="44"/>
      <c r="O9" s="45"/>
    </row>
    <row r="10" spans="1:35" x14ac:dyDescent="0.2">
      <c r="A10" s="35"/>
      <c r="B10" s="36" t="s">
        <v>8</v>
      </c>
      <c r="C10" s="15">
        <v>24.29</v>
      </c>
      <c r="D10" s="37">
        <v>4.6052631578947372</v>
      </c>
      <c r="E10" s="38">
        <v>5</v>
      </c>
      <c r="F10" s="39">
        <v>24.36</v>
      </c>
      <c r="G10" s="40">
        <v>4.3969298245614041</v>
      </c>
      <c r="H10" s="38"/>
      <c r="I10" s="40"/>
      <c r="J10" s="41">
        <v>6.0827625302982365E-2</v>
      </c>
      <c r="K10" s="40">
        <v>0.18117008379230623</v>
      </c>
      <c r="L10" s="38">
        <v>24.39</v>
      </c>
      <c r="N10" s="44"/>
      <c r="O10" s="45"/>
    </row>
    <row r="11" spans="1:35" x14ac:dyDescent="0.2">
      <c r="A11" s="35"/>
      <c r="B11" s="36"/>
      <c r="C11" s="15">
        <v>24.39</v>
      </c>
      <c r="D11" s="37">
        <v>4.3092105263157894</v>
      </c>
      <c r="E11" s="38"/>
      <c r="F11" s="39"/>
      <c r="G11" s="40"/>
      <c r="H11" s="38"/>
      <c r="I11" s="40"/>
      <c r="J11" s="41"/>
      <c r="K11" s="40"/>
      <c r="L11" s="38"/>
      <c r="N11" s="44"/>
      <c r="O11" s="45"/>
    </row>
    <row r="12" spans="1:35" x14ac:dyDescent="0.2">
      <c r="A12" s="35"/>
      <c r="B12" s="36"/>
      <c r="C12" s="15">
        <v>24.4</v>
      </c>
      <c r="D12" s="37">
        <v>4.2763157894736841</v>
      </c>
      <c r="E12" s="38"/>
      <c r="F12" s="39"/>
      <c r="G12" s="40"/>
      <c r="H12" s="38"/>
      <c r="I12" s="40"/>
      <c r="J12" s="41"/>
      <c r="K12" s="40"/>
      <c r="L12" s="38"/>
      <c r="N12" s="44"/>
      <c r="O12" s="45"/>
    </row>
    <row r="13" spans="1:35" x14ac:dyDescent="0.2">
      <c r="A13" s="35"/>
      <c r="B13" s="36" t="s">
        <v>8</v>
      </c>
      <c r="C13" s="15">
        <v>24.17</v>
      </c>
      <c r="D13" s="37">
        <v>4.2105263157894735</v>
      </c>
      <c r="E13" s="38">
        <v>5</v>
      </c>
      <c r="F13" s="39">
        <v>24.3</v>
      </c>
      <c r="G13" s="40">
        <v>3.8596491228070171</v>
      </c>
      <c r="H13" s="38"/>
      <c r="I13" s="40"/>
      <c r="J13" s="41">
        <v>0.11357816691600446</v>
      </c>
      <c r="K13" s="40">
        <v>0.3056438566834726</v>
      </c>
      <c r="L13" s="38">
        <v>24.35</v>
      </c>
      <c r="N13" s="44"/>
      <c r="O13" s="45"/>
    </row>
    <row r="14" spans="1:35" x14ac:dyDescent="0.2">
      <c r="A14" s="35"/>
      <c r="B14" s="36"/>
      <c r="C14" s="15">
        <v>24.38</v>
      </c>
      <c r="D14" s="37">
        <v>3.6513157894736841</v>
      </c>
      <c r="E14" s="38"/>
      <c r="F14" s="39"/>
      <c r="G14" s="40"/>
      <c r="H14" s="38"/>
      <c r="I14" s="40"/>
      <c r="J14" s="41"/>
      <c r="K14" s="40"/>
      <c r="L14" s="38"/>
      <c r="N14" s="44"/>
      <c r="O14" s="45"/>
    </row>
    <row r="15" spans="1:35" x14ac:dyDescent="0.2">
      <c r="A15" s="35"/>
      <c r="B15" s="36"/>
      <c r="C15" s="15">
        <v>24.35</v>
      </c>
      <c r="D15" s="37">
        <v>3.7171052631578947</v>
      </c>
      <c r="E15" s="38"/>
      <c r="F15" s="39"/>
      <c r="G15" s="40"/>
      <c r="H15" s="38"/>
      <c r="I15" s="40"/>
      <c r="J15" s="41"/>
      <c r="K15" s="40"/>
      <c r="L15" s="38"/>
      <c r="N15" s="44"/>
      <c r="O15" s="45"/>
    </row>
    <row r="16" spans="1:35" x14ac:dyDescent="0.2">
      <c r="A16" s="35"/>
      <c r="B16" s="36" t="s">
        <v>8</v>
      </c>
      <c r="C16" s="15">
        <v>23.89</v>
      </c>
      <c r="D16" s="37">
        <v>6.2828947368421053</v>
      </c>
      <c r="E16" s="38">
        <v>5</v>
      </c>
      <c r="F16" s="39">
        <v>24.22</v>
      </c>
      <c r="G16" s="40">
        <v>5.0219298245614032</v>
      </c>
      <c r="H16" s="38"/>
      <c r="I16" s="40"/>
      <c r="J16" s="41">
        <v>0.2861817604250832</v>
      </c>
      <c r="K16" s="40">
        <v>1.0931418141550153</v>
      </c>
      <c r="L16" s="38">
        <v>24.37</v>
      </c>
      <c r="N16" s="44"/>
      <c r="O16" s="45"/>
    </row>
    <row r="17" spans="1:15" x14ac:dyDescent="0.2">
      <c r="A17" s="35"/>
      <c r="B17" s="36"/>
      <c r="C17" s="15">
        <v>24.37</v>
      </c>
      <c r="D17" s="37">
        <v>4.4407894736842106</v>
      </c>
      <c r="E17" s="38"/>
      <c r="F17" s="39"/>
      <c r="G17" s="40"/>
      <c r="H17" s="38"/>
      <c r="I17" s="40"/>
      <c r="J17" s="41"/>
      <c r="K17" s="40"/>
      <c r="L17" s="38"/>
      <c r="N17" s="44"/>
      <c r="O17" s="45"/>
    </row>
    <row r="18" spans="1:15" x14ac:dyDescent="0.2">
      <c r="A18" s="35"/>
      <c r="B18" s="36"/>
      <c r="C18" s="15">
        <v>24.4</v>
      </c>
      <c r="D18" s="37">
        <v>4.3421052631578947</v>
      </c>
      <c r="E18" s="38"/>
      <c r="F18" s="39"/>
      <c r="G18" s="40"/>
      <c r="H18" s="38"/>
      <c r="I18" s="40"/>
      <c r="J18" s="41"/>
      <c r="K18" s="40"/>
      <c r="L18" s="38"/>
      <c r="N18" s="44"/>
      <c r="O18" s="45"/>
    </row>
    <row r="19" spans="1:15" x14ac:dyDescent="0.2">
      <c r="A19" s="35"/>
      <c r="B19" s="36" t="s">
        <v>8</v>
      </c>
      <c r="C19" s="15">
        <v>24.01</v>
      </c>
      <c r="D19" s="37">
        <v>5.9210526315789478</v>
      </c>
      <c r="E19" s="38">
        <v>5</v>
      </c>
      <c r="F19" s="39">
        <v>24.313333333333333</v>
      </c>
      <c r="G19" s="40">
        <v>4.8135964912280702</v>
      </c>
      <c r="H19" s="38"/>
      <c r="I19" s="40"/>
      <c r="J19" s="41">
        <v>0.32129944496268953</v>
      </c>
      <c r="K19" s="40">
        <v>1.1185822897192204</v>
      </c>
      <c r="L19" s="38">
        <v>24.28</v>
      </c>
      <c r="N19" s="44"/>
      <c r="O19" s="45"/>
    </row>
    <row r="20" spans="1:15" x14ac:dyDescent="0.2">
      <c r="A20" s="35"/>
      <c r="B20" s="36"/>
      <c r="C20" s="15">
        <v>24.28</v>
      </c>
      <c r="D20" s="37">
        <v>4.8355263157894735</v>
      </c>
      <c r="E20" s="38"/>
      <c r="F20" s="39"/>
      <c r="G20" s="40"/>
      <c r="H20" s="38"/>
      <c r="I20" s="40"/>
      <c r="J20" s="41"/>
      <c r="K20" s="40"/>
      <c r="L20" s="38"/>
      <c r="N20" s="44"/>
      <c r="O20" s="45"/>
    </row>
    <row r="21" spans="1:15" x14ac:dyDescent="0.2">
      <c r="A21" s="35"/>
      <c r="B21" s="36"/>
      <c r="C21" s="15">
        <v>24.65</v>
      </c>
      <c r="D21" s="37">
        <v>3.6842105263157894</v>
      </c>
      <c r="E21" s="38"/>
      <c r="F21" s="39"/>
      <c r="G21" s="40"/>
      <c r="H21" s="38"/>
      <c r="I21" s="40"/>
      <c r="J21" s="41"/>
      <c r="K21" s="40"/>
      <c r="L21" s="38"/>
      <c r="N21" s="44"/>
      <c r="O21" s="45"/>
    </row>
    <row r="22" spans="1:15" x14ac:dyDescent="0.2">
      <c r="A22" s="35"/>
      <c r="B22" s="36" t="s">
        <v>8</v>
      </c>
      <c r="C22" s="15">
        <v>24.19</v>
      </c>
      <c r="D22" s="37">
        <v>4.8355263157894735</v>
      </c>
      <c r="E22" s="38">
        <v>5</v>
      </c>
      <c r="F22" s="39">
        <v>24.303333333333338</v>
      </c>
      <c r="G22" s="40">
        <v>4.4846491228070171</v>
      </c>
      <c r="H22" s="38"/>
      <c r="I22" s="40"/>
      <c r="J22" s="41">
        <v>0.17925772879665031</v>
      </c>
      <c r="K22" s="40">
        <v>0.5517432291846105</v>
      </c>
      <c r="L22" s="38">
        <v>24.21</v>
      </c>
      <c r="N22" s="44"/>
      <c r="O22" s="45"/>
    </row>
    <row r="23" spans="1:15" x14ac:dyDescent="0.2">
      <c r="A23" s="35"/>
      <c r="B23" s="36"/>
      <c r="C23" s="15">
        <v>24.21</v>
      </c>
      <c r="D23" s="37">
        <v>4.7697368421052628</v>
      </c>
      <c r="E23" s="38"/>
      <c r="F23" s="39"/>
      <c r="G23" s="40"/>
      <c r="H23" s="38"/>
      <c r="I23" s="40"/>
      <c r="J23" s="41"/>
      <c r="K23" s="40"/>
      <c r="L23" s="38"/>
      <c r="N23" s="44"/>
      <c r="O23" s="45"/>
    </row>
    <row r="24" spans="1:15" ht="14.25" customHeight="1" x14ac:dyDescent="0.2">
      <c r="A24" s="35"/>
      <c r="B24" s="36"/>
      <c r="C24" s="15">
        <v>24.51</v>
      </c>
      <c r="D24" s="37">
        <v>3.8486842105263159</v>
      </c>
      <c r="E24" s="38"/>
      <c r="F24" s="39"/>
      <c r="G24" s="40"/>
      <c r="H24" s="38"/>
      <c r="I24" s="40"/>
      <c r="J24" s="41"/>
      <c r="K24" s="40"/>
      <c r="L24" s="38"/>
      <c r="N24" s="44"/>
      <c r="O24" s="45"/>
    </row>
    <row r="25" spans="1:15" x14ac:dyDescent="0.2">
      <c r="A25" s="35"/>
      <c r="B25" s="36" t="s">
        <v>8</v>
      </c>
      <c r="C25" s="15">
        <v>24.17</v>
      </c>
      <c r="D25" s="37">
        <v>5.625</v>
      </c>
      <c r="E25" s="38">
        <v>5</v>
      </c>
      <c r="F25" s="39">
        <v>24.333333333333332</v>
      </c>
      <c r="G25" s="40">
        <v>4.9890350877192979</v>
      </c>
      <c r="H25" s="38"/>
      <c r="I25" s="40"/>
      <c r="J25" s="41">
        <v>0.17039170558842742</v>
      </c>
      <c r="K25" s="40">
        <v>0.64151765246974535</v>
      </c>
      <c r="L25" s="38">
        <v>24.32</v>
      </c>
      <c r="N25" s="44"/>
      <c r="O25" s="45"/>
    </row>
    <row r="26" spans="1:15" x14ac:dyDescent="0.2">
      <c r="A26" s="35"/>
      <c r="B26" s="36"/>
      <c r="C26" s="15">
        <v>24.32</v>
      </c>
      <c r="D26" s="37">
        <v>5</v>
      </c>
      <c r="E26" s="38"/>
      <c r="F26" s="39"/>
      <c r="G26" s="40"/>
      <c r="H26" s="38"/>
      <c r="I26" s="40"/>
      <c r="J26" s="41"/>
      <c r="K26" s="40"/>
      <c r="L26" s="38"/>
      <c r="N26" s="44"/>
      <c r="O26" s="45"/>
    </row>
    <row r="27" spans="1:15" x14ac:dyDescent="0.2">
      <c r="A27" s="35"/>
      <c r="B27" s="36"/>
      <c r="C27" s="15">
        <v>24.51</v>
      </c>
      <c r="D27" s="37">
        <v>4.3421052631578947</v>
      </c>
      <c r="E27" s="38"/>
      <c r="F27" s="39"/>
      <c r="G27" s="40"/>
      <c r="H27" s="38"/>
      <c r="I27" s="40"/>
      <c r="J27" s="41"/>
      <c r="K27" s="40"/>
      <c r="L27" s="38"/>
      <c r="N27" s="44"/>
      <c r="O27" s="45"/>
    </row>
    <row r="28" spans="1:15" x14ac:dyDescent="0.2">
      <c r="A28" s="35"/>
      <c r="B28" s="36" t="s">
        <v>8</v>
      </c>
      <c r="C28" s="15">
        <v>24</v>
      </c>
      <c r="D28" s="37">
        <v>5.3618421052631575</v>
      </c>
      <c r="E28" s="38">
        <v>5</v>
      </c>
      <c r="F28" s="39">
        <v>24.316666666666666</v>
      </c>
      <c r="G28" s="40">
        <v>4.4078947368421053</v>
      </c>
      <c r="H28" s="38"/>
      <c r="I28" s="40"/>
      <c r="J28" s="41">
        <v>0.29365512652315973</v>
      </c>
      <c r="K28" s="40">
        <v>0.87217589365545123</v>
      </c>
      <c r="L28" s="38">
        <v>24.37</v>
      </c>
      <c r="N28" s="44"/>
      <c r="O28" s="45"/>
    </row>
    <row r="29" spans="1:15" x14ac:dyDescent="0.2">
      <c r="A29" s="35"/>
      <c r="B29" s="36"/>
      <c r="C29" s="15">
        <v>24.37</v>
      </c>
      <c r="D29" s="37">
        <v>4.2105263157894735</v>
      </c>
      <c r="E29" s="38"/>
      <c r="F29" s="39"/>
      <c r="G29" s="40"/>
      <c r="H29" s="38"/>
      <c r="I29" s="40"/>
      <c r="J29" s="41"/>
      <c r="K29" s="40"/>
      <c r="L29" s="38"/>
      <c r="N29" s="44"/>
      <c r="O29" s="45"/>
    </row>
    <row r="30" spans="1:15" x14ac:dyDescent="0.2">
      <c r="A30" s="35"/>
      <c r="B30" s="36"/>
      <c r="C30" s="15">
        <v>24.58</v>
      </c>
      <c r="D30" s="37">
        <v>3.6513157894736841</v>
      </c>
      <c r="E30" s="38"/>
      <c r="F30" s="39"/>
      <c r="G30" s="40"/>
      <c r="H30" s="38"/>
      <c r="I30" s="40"/>
      <c r="J30" s="41"/>
      <c r="K30" s="40"/>
      <c r="L30" s="38"/>
      <c r="N30" s="44"/>
      <c r="O30" s="45"/>
    </row>
    <row r="31" spans="1:15" x14ac:dyDescent="0.2">
      <c r="A31" s="35"/>
      <c r="B31" s="36" t="s">
        <v>8</v>
      </c>
      <c r="C31" s="15">
        <v>24.16</v>
      </c>
      <c r="D31" s="37">
        <v>5.2631578947368425</v>
      </c>
      <c r="E31" s="38">
        <v>5</v>
      </c>
      <c r="F31" s="39">
        <v>24.246666666666666</v>
      </c>
      <c r="G31" s="40">
        <v>4.9342105263157894</v>
      </c>
      <c r="H31" s="38"/>
      <c r="I31" s="40"/>
      <c r="J31" s="41">
        <v>9.0184995056457801E-2</v>
      </c>
      <c r="K31" s="40">
        <v>0.32894736842105265</v>
      </c>
      <c r="L31" s="38">
        <v>24.24</v>
      </c>
      <c r="N31" s="44"/>
      <c r="O31" s="45"/>
    </row>
    <row r="32" spans="1:15" x14ac:dyDescent="0.2">
      <c r="A32" s="35"/>
      <c r="B32" s="36"/>
      <c r="C32" s="15">
        <v>24.34</v>
      </c>
      <c r="D32" s="37">
        <v>4.6052631578947372</v>
      </c>
      <c r="E32" s="38"/>
      <c r="F32" s="39"/>
      <c r="G32" s="40"/>
      <c r="H32" s="38"/>
      <c r="I32" s="40"/>
      <c r="J32" s="41"/>
      <c r="K32" s="40"/>
      <c r="L32" s="38"/>
      <c r="N32" s="44"/>
      <c r="O32" s="45"/>
    </row>
    <row r="33" spans="1:15" x14ac:dyDescent="0.2">
      <c r="A33" s="35"/>
      <c r="B33" s="36"/>
      <c r="C33" s="15">
        <v>24.24</v>
      </c>
      <c r="D33" s="37">
        <v>4.9342105263157894</v>
      </c>
      <c r="E33" s="38"/>
      <c r="F33" s="39"/>
      <c r="G33" s="40"/>
      <c r="H33" s="38"/>
      <c r="I33" s="40"/>
      <c r="J33" s="41"/>
      <c r="K33" s="40"/>
      <c r="L33" s="38"/>
      <c r="N33" s="44"/>
      <c r="O33" s="45"/>
    </row>
    <row r="34" spans="1:15" x14ac:dyDescent="0.2">
      <c r="D34" s="37"/>
      <c r="G34" s="46"/>
      <c r="I34" s="46"/>
      <c r="J34" s="54"/>
      <c r="K34" s="46"/>
      <c r="N34" s="44"/>
      <c r="O34" s="45"/>
    </row>
    <row r="35" spans="1:15" x14ac:dyDescent="0.2">
      <c r="A35" s="35" t="s">
        <v>88</v>
      </c>
      <c r="B35" s="36" t="s">
        <v>8</v>
      </c>
      <c r="C35" s="9">
        <v>27.09</v>
      </c>
      <c r="D35" s="37">
        <v>0.65460526315789469</v>
      </c>
      <c r="E35" s="38">
        <v>0.5</v>
      </c>
      <c r="F35" s="39">
        <v>27.283333333333331</v>
      </c>
      <c r="G35" s="40">
        <v>0.56798245614035092</v>
      </c>
      <c r="H35" s="39">
        <v>27.197666666666663</v>
      </c>
      <c r="I35" s="40">
        <v>0.58618421052631575</v>
      </c>
      <c r="J35" s="41">
        <v>0.2182506204649447</v>
      </c>
      <c r="K35" s="40">
        <v>9.2593474269937595E-2</v>
      </c>
      <c r="L35" s="38">
        <v>27.24</v>
      </c>
      <c r="N35" s="42">
        <f>I35/0.5*100</f>
        <v>117.23684210526315</v>
      </c>
      <c r="O35" s="43">
        <f>(I35-0.5)/0.5*100</f>
        <v>17.23684210526315</v>
      </c>
    </row>
    <row r="36" spans="1:15" x14ac:dyDescent="0.2">
      <c r="A36" s="35"/>
      <c r="B36" s="36"/>
      <c r="C36" s="9">
        <v>27.24</v>
      </c>
      <c r="D36" s="37">
        <v>0.57894736842105265</v>
      </c>
      <c r="E36" s="38"/>
      <c r="F36" s="39"/>
      <c r="G36" s="40"/>
      <c r="H36" s="38"/>
      <c r="I36" s="40"/>
      <c r="J36" s="41"/>
      <c r="K36" s="40"/>
      <c r="L36" s="38"/>
      <c r="N36" s="44"/>
      <c r="O36" s="45"/>
    </row>
    <row r="37" spans="1:15" x14ac:dyDescent="0.2">
      <c r="A37" s="35"/>
      <c r="B37" s="36"/>
      <c r="C37" s="9">
        <v>27.52</v>
      </c>
      <c r="D37" s="37">
        <v>0.47039473684210525</v>
      </c>
      <c r="E37" s="38"/>
      <c r="F37" s="39"/>
      <c r="G37" s="40"/>
      <c r="H37" s="38"/>
      <c r="I37" s="40"/>
      <c r="J37" s="41"/>
      <c r="K37" s="40"/>
      <c r="L37" s="38"/>
      <c r="N37" s="44"/>
      <c r="O37" s="45"/>
    </row>
    <row r="38" spans="1:15" x14ac:dyDescent="0.2">
      <c r="A38" s="35"/>
      <c r="B38" s="36" t="s">
        <v>8</v>
      </c>
      <c r="C38" s="15">
        <v>26.91</v>
      </c>
      <c r="D38" s="37">
        <v>0.72039473684210531</v>
      </c>
      <c r="E38" s="38">
        <v>0.5</v>
      </c>
      <c r="F38" s="39">
        <v>27.040000000000003</v>
      </c>
      <c r="G38" s="40">
        <v>0.66776315789473684</v>
      </c>
      <c r="H38" s="38"/>
      <c r="I38" s="40"/>
      <c r="J38" s="41">
        <v>0.28792360097775993</v>
      </c>
      <c r="K38" s="40">
        <v>0.12382585674157037</v>
      </c>
      <c r="L38" s="38">
        <v>26.91</v>
      </c>
      <c r="N38" s="44"/>
      <c r="O38" s="45"/>
    </row>
    <row r="39" spans="1:15" x14ac:dyDescent="0.2">
      <c r="A39" s="35"/>
      <c r="B39" s="36"/>
      <c r="C39" s="15">
        <v>26.84</v>
      </c>
      <c r="D39" s="37">
        <v>0.75657894736842102</v>
      </c>
      <c r="E39" s="38"/>
      <c r="F39" s="39"/>
      <c r="G39" s="40"/>
      <c r="H39" s="38"/>
      <c r="I39" s="40"/>
      <c r="J39" s="41"/>
      <c r="K39" s="40"/>
      <c r="L39" s="38"/>
      <c r="N39" s="44"/>
      <c r="O39" s="45"/>
    </row>
    <row r="40" spans="1:15" x14ac:dyDescent="0.2">
      <c r="A40" s="35"/>
      <c r="B40" s="36"/>
      <c r="C40" s="15">
        <v>27.37</v>
      </c>
      <c r="D40" s="37">
        <v>0.52631578947368418</v>
      </c>
      <c r="E40" s="38"/>
      <c r="F40" s="39"/>
      <c r="G40" s="40"/>
      <c r="H40" s="38"/>
      <c r="I40" s="40"/>
      <c r="J40" s="41"/>
      <c r="K40" s="40"/>
      <c r="L40" s="38"/>
      <c r="N40" s="44"/>
      <c r="O40" s="45"/>
    </row>
    <row r="41" spans="1:15" x14ac:dyDescent="0.2">
      <c r="A41" s="35"/>
      <c r="B41" s="36" t="s">
        <v>8</v>
      </c>
      <c r="C41" s="15">
        <v>27.18</v>
      </c>
      <c r="D41" s="37">
        <v>0.70065789473684215</v>
      </c>
      <c r="E41" s="38">
        <v>0.5</v>
      </c>
      <c r="F41" s="39">
        <v>27.426666666666666</v>
      </c>
      <c r="G41" s="40">
        <v>0.60087719298245612</v>
      </c>
      <c r="H41" s="38"/>
      <c r="I41" s="40"/>
      <c r="J41" s="41">
        <v>0.21939310229205852</v>
      </c>
      <c r="K41" s="40">
        <v>8.828627076052975E-2</v>
      </c>
      <c r="L41" s="38">
        <v>27.5</v>
      </c>
      <c r="N41" s="44"/>
      <c r="O41" s="45"/>
    </row>
    <row r="42" spans="1:15" x14ac:dyDescent="0.2">
      <c r="A42" s="35"/>
      <c r="B42" s="36"/>
      <c r="C42" s="15">
        <v>27.6</v>
      </c>
      <c r="D42" s="37">
        <v>0.53289473684210531</v>
      </c>
      <c r="E42" s="38"/>
      <c r="F42" s="39"/>
      <c r="G42" s="40"/>
      <c r="H42" s="38"/>
      <c r="I42" s="40"/>
      <c r="J42" s="41"/>
      <c r="K42" s="40"/>
      <c r="L42" s="38"/>
      <c r="N42" s="44"/>
      <c r="O42" s="45"/>
    </row>
    <row r="43" spans="1:15" x14ac:dyDescent="0.2">
      <c r="A43" s="35"/>
      <c r="B43" s="36"/>
      <c r="C43" s="15">
        <v>27.5</v>
      </c>
      <c r="D43" s="37">
        <v>0.56907894736842102</v>
      </c>
      <c r="E43" s="38"/>
      <c r="F43" s="39"/>
      <c r="G43" s="40"/>
      <c r="H43" s="38"/>
      <c r="I43" s="40"/>
      <c r="J43" s="41"/>
      <c r="K43" s="40"/>
      <c r="L43" s="38"/>
      <c r="N43" s="44"/>
      <c r="O43" s="45"/>
    </row>
    <row r="44" spans="1:15" x14ac:dyDescent="0.2">
      <c r="A44" s="35"/>
      <c r="B44" s="36" t="s">
        <v>8</v>
      </c>
      <c r="C44" s="15">
        <v>26.89</v>
      </c>
      <c r="D44" s="37">
        <v>0.66118421052631582</v>
      </c>
      <c r="E44" s="38">
        <v>0.5</v>
      </c>
      <c r="F44" s="39">
        <v>27.12</v>
      </c>
      <c r="G44" s="40">
        <v>0.56907894736842102</v>
      </c>
      <c r="H44" s="38"/>
      <c r="I44" s="40"/>
      <c r="J44" s="41">
        <v>0.23515952032609638</v>
      </c>
      <c r="K44" s="40">
        <v>9.2105263157894829E-2</v>
      </c>
      <c r="L44" s="38">
        <v>27.11</v>
      </c>
      <c r="N44" s="44"/>
      <c r="O44" s="45"/>
    </row>
    <row r="45" spans="1:15" x14ac:dyDescent="0.2">
      <c r="A45" s="35"/>
      <c r="B45" s="36"/>
      <c r="C45" s="15">
        <v>27.11</v>
      </c>
      <c r="D45" s="37">
        <v>0.56907894736842102</v>
      </c>
      <c r="E45" s="38"/>
      <c r="F45" s="39"/>
      <c r="G45" s="40"/>
      <c r="H45" s="38"/>
      <c r="I45" s="40"/>
      <c r="J45" s="41"/>
      <c r="K45" s="40"/>
      <c r="L45" s="38"/>
      <c r="N45" s="44"/>
      <c r="O45" s="45"/>
    </row>
    <row r="46" spans="1:15" x14ac:dyDescent="0.2">
      <c r="A46" s="35"/>
      <c r="B46" s="36"/>
      <c r="C46" s="15">
        <v>27.36</v>
      </c>
      <c r="D46" s="37">
        <v>0.47697368421052633</v>
      </c>
      <c r="E46" s="38"/>
      <c r="F46" s="39"/>
      <c r="G46" s="40"/>
      <c r="H46" s="38"/>
      <c r="I46" s="40"/>
      <c r="J46" s="41"/>
      <c r="K46" s="40"/>
      <c r="L46" s="38"/>
      <c r="N46" s="44"/>
      <c r="O46" s="45"/>
    </row>
    <row r="47" spans="1:15" x14ac:dyDescent="0.2">
      <c r="A47" s="35"/>
      <c r="B47" s="36" t="s">
        <v>8</v>
      </c>
      <c r="C47" s="15">
        <v>26.81</v>
      </c>
      <c r="D47" s="37">
        <v>0.75657894736842102</v>
      </c>
      <c r="E47" s="38">
        <v>0.5</v>
      </c>
      <c r="F47" s="39">
        <v>27.196666666666669</v>
      </c>
      <c r="G47" s="40">
        <v>0.58552631578947367</v>
      </c>
      <c r="H47" s="38"/>
      <c r="I47" s="40"/>
      <c r="J47" s="41">
        <v>0.34674678561355693</v>
      </c>
      <c r="K47" s="40">
        <v>0.15174424466672096</v>
      </c>
      <c r="L47" s="38">
        <v>27.3</v>
      </c>
      <c r="N47" s="44"/>
      <c r="O47" s="45"/>
    </row>
    <row r="48" spans="1:15" x14ac:dyDescent="0.2">
      <c r="A48" s="35"/>
      <c r="B48" s="36"/>
      <c r="C48" s="15">
        <v>27.48</v>
      </c>
      <c r="D48" s="37">
        <v>0.46710526315789475</v>
      </c>
      <c r="E48" s="38"/>
      <c r="F48" s="39"/>
      <c r="G48" s="40"/>
      <c r="H48" s="38"/>
      <c r="I48" s="40"/>
      <c r="J48" s="41"/>
      <c r="K48" s="40"/>
      <c r="L48" s="38"/>
      <c r="N48" s="44"/>
      <c r="O48" s="45"/>
    </row>
    <row r="49" spans="1:15" x14ac:dyDescent="0.2">
      <c r="A49" s="35"/>
      <c r="B49" s="36"/>
      <c r="C49" s="15">
        <v>27.3</v>
      </c>
      <c r="D49" s="37">
        <v>0.53289473684210531</v>
      </c>
      <c r="E49" s="38"/>
      <c r="F49" s="39"/>
      <c r="G49" s="40"/>
      <c r="H49" s="38"/>
      <c r="I49" s="40"/>
      <c r="J49" s="41"/>
      <c r="K49" s="40"/>
      <c r="L49" s="38"/>
      <c r="N49" s="44"/>
      <c r="O49" s="45"/>
    </row>
    <row r="50" spans="1:15" x14ac:dyDescent="0.2">
      <c r="A50" s="35"/>
      <c r="B50" s="36" t="s">
        <v>8</v>
      </c>
      <c r="C50" s="15">
        <v>26.98</v>
      </c>
      <c r="D50" s="37">
        <v>0.67105263157894735</v>
      </c>
      <c r="E50" s="38">
        <v>0.5</v>
      </c>
      <c r="F50" s="39">
        <v>27.136666666666667</v>
      </c>
      <c r="G50" s="40">
        <v>0.59978070175438603</v>
      </c>
      <c r="H50" s="38"/>
      <c r="I50" s="40"/>
      <c r="J50" s="41">
        <v>0.14294521094927776</v>
      </c>
      <c r="K50" s="40">
        <v>6.4320216561677468E-2</v>
      </c>
      <c r="L50" s="38">
        <v>27.17</v>
      </c>
      <c r="N50" s="44"/>
      <c r="O50" s="45"/>
    </row>
    <row r="51" spans="1:15" x14ac:dyDescent="0.2">
      <c r="A51" s="35"/>
      <c r="B51" s="36"/>
      <c r="C51" s="15">
        <v>27.26</v>
      </c>
      <c r="D51" s="37">
        <v>0.54605263157894735</v>
      </c>
      <c r="E51" s="38"/>
      <c r="F51" s="39"/>
      <c r="G51" s="40"/>
      <c r="H51" s="38"/>
      <c r="I51" s="40"/>
      <c r="J51" s="41"/>
      <c r="K51" s="40"/>
      <c r="L51" s="38"/>
      <c r="N51" s="44"/>
      <c r="O51" s="45"/>
    </row>
    <row r="52" spans="1:15" x14ac:dyDescent="0.2">
      <c r="A52" s="35"/>
      <c r="B52" s="36"/>
      <c r="C52" s="15">
        <v>27.17</v>
      </c>
      <c r="D52" s="37">
        <v>0.58223684210526316</v>
      </c>
      <c r="E52" s="38"/>
      <c r="F52" s="39"/>
      <c r="G52" s="40"/>
      <c r="H52" s="38"/>
      <c r="I52" s="40"/>
      <c r="J52" s="41"/>
      <c r="K52" s="40"/>
      <c r="L52" s="38"/>
      <c r="N52" s="44"/>
      <c r="O52" s="45"/>
    </row>
    <row r="53" spans="1:15" x14ac:dyDescent="0.2">
      <c r="A53" s="35"/>
      <c r="B53" s="36" t="s">
        <v>8</v>
      </c>
      <c r="C53" s="15">
        <v>26.78</v>
      </c>
      <c r="D53" s="37">
        <v>0.75657894736842102</v>
      </c>
      <c r="E53" s="38">
        <v>0.5</v>
      </c>
      <c r="F53" s="39">
        <v>27.133333333333336</v>
      </c>
      <c r="G53" s="40">
        <v>0.59758771929824561</v>
      </c>
      <c r="H53" s="38"/>
      <c r="I53" s="40"/>
      <c r="J53" s="41">
        <v>0.30859898466024349</v>
      </c>
      <c r="K53" s="40">
        <v>0.13848384690681062</v>
      </c>
      <c r="L53" s="38">
        <v>27.27</v>
      </c>
      <c r="N53" s="44"/>
      <c r="O53" s="45"/>
    </row>
    <row r="54" spans="1:15" x14ac:dyDescent="0.2">
      <c r="A54" s="35"/>
      <c r="B54" s="36"/>
      <c r="C54" s="15">
        <v>27.35</v>
      </c>
      <c r="D54" s="37">
        <v>0.50328947368421051</v>
      </c>
      <c r="E54" s="38"/>
      <c r="F54" s="39"/>
      <c r="G54" s="40"/>
      <c r="H54" s="38"/>
      <c r="I54" s="40"/>
      <c r="J54" s="41"/>
      <c r="K54" s="40"/>
      <c r="L54" s="38"/>
      <c r="N54" s="44"/>
      <c r="O54" s="45"/>
    </row>
    <row r="55" spans="1:15" x14ac:dyDescent="0.2">
      <c r="A55" s="35"/>
      <c r="B55" s="36"/>
      <c r="C55" s="15">
        <v>27.27</v>
      </c>
      <c r="D55" s="37">
        <v>0.53289473684210531</v>
      </c>
      <c r="E55" s="38"/>
      <c r="F55" s="39"/>
      <c r="G55" s="40"/>
      <c r="H55" s="38"/>
      <c r="I55" s="40"/>
      <c r="J55" s="41"/>
      <c r="K55" s="40"/>
      <c r="L55" s="38"/>
      <c r="N55" s="44"/>
      <c r="O55" s="45"/>
    </row>
    <row r="56" spans="1:15" x14ac:dyDescent="0.2">
      <c r="A56" s="35"/>
      <c r="B56" s="36" t="s">
        <v>8</v>
      </c>
      <c r="C56" s="15">
        <v>27.32</v>
      </c>
      <c r="D56" s="37">
        <v>0.5</v>
      </c>
      <c r="E56" s="38">
        <v>0.5</v>
      </c>
      <c r="F56" s="39">
        <v>27.319999999999997</v>
      </c>
      <c r="G56" s="40">
        <v>0.5</v>
      </c>
      <c r="H56" s="38"/>
      <c r="I56" s="40"/>
      <c r="J56" s="41">
        <v>5.9999999999998721E-2</v>
      </c>
      <c r="K56" s="40">
        <v>2.3026315789473673E-2</v>
      </c>
      <c r="L56" s="38">
        <v>27.32</v>
      </c>
      <c r="N56" s="44"/>
      <c r="O56" s="45"/>
    </row>
    <row r="57" spans="1:15" x14ac:dyDescent="0.2">
      <c r="A57" s="35"/>
      <c r="B57" s="36"/>
      <c r="C57" s="15">
        <v>27.26</v>
      </c>
      <c r="D57" s="37">
        <v>0.52302631578947367</v>
      </c>
      <c r="E57" s="38"/>
      <c r="F57" s="39"/>
      <c r="G57" s="40"/>
      <c r="H57" s="38"/>
      <c r="I57" s="40"/>
      <c r="J57" s="41"/>
      <c r="K57" s="40"/>
      <c r="L57" s="38"/>
      <c r="N57" s="44"/>
      <c r="O57" s="45"/>
    </row>
    <row r="58" spans="1:15" x14ac:dyDescent="0.2">
      <c r="A58" s="35"/>
      <c r="B58" s="36"/>
      <c r="C58" s="15">
        <v>27.38</v>
      </c>
      <c r="D58" s="37">
        <v>0.47697368421052633</v>
      </c>
      <c r="E58" s="38"/>
      <c r="F58" s="39"/>
      <c r="G58" s="40"/>
      <c r="H58" s="38"/>
      <c r="I58" s="40"/>
      <c r="J58" s="41"/>
      <c r="K58" s="40"/>
      <c r="L58" s="38"/>
      <c r="N58" s="44"/>
      <c r="O58" s="45"/>
    </row>
    <row r="59" spans="1:15" x14ac:dyDescent="0.2">
      <c r="A59" s="35"/>
      <c r="B59" s="36" t="s">
        <v>8</v>
      </c>
      <c r="C59" s="15">
        <v>27.1</v>
      </c>
      <c r="D59" s="37">
        <v>0.66776315789473684</v>
      </c>
      <c r="E59" s="38">
        <v>0.5</v>
      </c>
      <c r="F59" s="39">
        <v>27.22</v>
      </c>
      <c r="G59" s="40">
        <v>0.61951754385964908</v>
      </c>
      <c r="H59" s="38"/>
      <c r="I59" s="40"/>
      <c r="J59" s="41">
        <v>0.15874507866387408</v>
      </c>
      <c r="K59" s="40">
        <v>6.4655802578094612E-2</v>
      </c>
      <c r="L59" s="38">
        <v>27.16</v>
      </c>
      <c r="N59" s="44"/>
      <c r="O59" s="45"/>
    </row>
    <row r="60" spans="1:15" x14ac:dyDescent="0.2">
      <c r="A60" s="35"/>
      <c r="B60" s="36"/>
      <c r="C60" s="15">
        <v>27.4</v>
      </c>
      <c r="D60" s="37">
        <v>0.54605263157894735</v>
      </c>
      <c r="E60" s="38"/>
      <c r="F60" s="39"/>
      <c r="G60" s="40"/>
      <c r="H60" s="38"/>
      <c r="I60" s="40"/>
      <c r="J60" s="41"/>
      <c r="K60" s="40"/>
      <c r="L60" s="38"/>
      <c r="N60" s="44"/>
      <c r="O60" s="45"/>
    </row>
    <row r="61" spans="1:15" x14ac:dyDescent="0.2">
      <c r="A61" s="35"/>
      <c r="B61" s="36"/>
      <c r="C61" s="15">
        <v>27.16</v>
      </c>
      <c r="D61" s="37">
        <v>0.64473684210526316</v>
      </c>
      <c r="E61" s="38"/>
      <c r="F61" s="39"/>
      <c r="G61" s="40"/>
      <c r="H61" s="38"/>
      <c r="I61" s="40"/>
      <c r="J61" s="41"/>
      <c r="K61" s="40"/>
      <c r="L61" s="38"/>
      <c r="N61" s="44"/>
      <c r="O61" s="45"/>
    </row>
    <row r="62" spans="1:15" x14ac:dyDescent="0.2">
      <c r="A62" s="35"/>
      <c r="B62" s="36" t="s">
        <v>8</v>
      </c>
      <c r="C62" s="15">
        <v>26.91</v>
      </c>
      <c r="D62" s="37">
        <v>0.63486842105263153</v>
      </c>
      <c r="E62" s="38">
        <v>0.5</v>
      </c>
      <c r="F62" s="39">
        <v>27.099999999999998</v>
      </c>
      <c r="G62" s="40">
        <v>0.55372807017543868</v>
      </c>
      <c r="H62" s="38"/>
      <c r="I62" s="40"/>
      <c r="J62" s="41">
        <v>0.24758836806279802</v>
      </c>
      <c r="K62" s="40">
        <v>0.10087123361497263</v>
      </c>
      <c r="L62" s="38">
        <v>27.01</v>
      </c>
      <c r="N62" s="44"/>
      <c r="O62" s="45"/>
    </row>
    <row r="63" spans="1:15" x14ac:dyDescent="0.2">
      <c r="A63" s="35"/>
      <c r="B63" s="36"/>
      <c r="C63" s="15">
        <v>27.01</v>
      </c>
      <c r="D63" s="37">
        <v>0.58552631578947367</v>
      </c>
      <c r="E63" s="38"/>
      <c r="F63" s="39"/>
      <c r="G63" s="40"/>
      <c r="H63" s="38"/>
      <c r="I63" s="40"/>
      <c r="J63" s="41"/>
      <c r="K63" s="40"/>
      <c r="L63" s="38"/>
      <c r="N63" s="44"/>
      <c r="O63" s="45"/>
    </row>
    <row r="64" spans="1:15" x14ac:dyDescent="0.2">
      <c r="A64" s="35"/>
      <c r="B64" s="36"/>
      <c r="C64" s="15">
        <v>27.38</v>
      </c>
      <c r="D64" s="37">
        <v>0.44078947368421051</v>
      </c>
      <c r="E64" s="38"/>
      <c r="F64" s="39"/>
      <c r="G64" s="40"/>
      <c r="H64" s="38"/>
      <c r="I64" s="40"/>
      <c r="J64" s="41"/>
      <c r="K64" s="40"/>
      <c r="L64" s="38"/>
      <c r="N64" s="44"/>
      <c r="O64" s="45"/>
    </row>
    <row r="65" spans="1:15" x14ac:dyDescent="0.2">
      <c r="B65" s="23"/>
      <c r="D65" s="37"/>
      <c r="E65" s="9"/>
      <c r="G65" s="46"/>
      <c r="I65" s="46"/>
      <c r="J65" s="54"/>
      <c r="K65" s="46"/>
      <c r="N65" s="44"/>
      <c r="O65" s="45"/>
    </row>
    <row r="66" spans="1:15" x14ac:dyDescent="0.2">
      <c r="A66" s="35" t="s">
        <v>89</v>
      </c>
      <c r="B66" s="36" t="s">
        <v>8</v>
      </c>
      <c r="C66" s="9">
        <v>27.86</v>
      </c>
      <c r="D66" s="37">
        <v>0.36376237623762381</v>
      </c>
      <c r="E66" s="38">
        <v>0.33400000000000002</v>
      </c>
      <c r="F66" s="39">
        <v>28.236666666666668</v>
      </c>
      <c r="G66" s="40">
        <v>0.27888448844884489</v>
      </c>
      <c r="H66" s="39">
        <v>27.906666666666666</v>
      </c>
      <c r="I66" s="40">
        <v>0.35609029702970296</v>
      </c>
      <c r="J66" s="41">
        <v>0.39068316233660971</v>
      </c>
      <c r="K66" s="40">
        <v>8.3377510065487381E-2</v>
      </c>
      <c r="L66" s="38">
        <v>28.21</v>
      </c>
      <c r="N66" s="42">
        <f>I66/0.334*100</f>
        <v>106.61386138613859</v>
      </c>
      <c r="O66" s="43">
        <f>(I66-0.334)/0.334*100</f>
        <v>6.6138613861386055</v>
      </c>
    </row>
    <row r="67" spans="1:15" x14ac:dyDescent="0.2">
      <c r="A67" s="35"/>
      <c r="B67" s="36"/>
      <c r="C67" s="9">
        <v>28.64</v>
      </c>
      <c r="D67" s="37">
        <v>0.19709306930693071</v>
      </c>
      <c r="E67" s="38"/>
      <c r="F67" s="39"/>
      <c r="G67" s="40"/>
      <c r="H67" s="38"/>
      <c r="I67" s="40"/>
      <c r="J67" s="41"/>
      <c r="K67" s="40"/>
      <c r="L67" s="38"/>
      <c r="N67" s="44"/>
      <c r="O67" s="45"/>
    </row>
    <row r="68" spans="1:15" x14ac:dyDescent="0.2">
      <c r="A68" s="35"/>
      <c r="B68" s="36"/>
      <c r="C68" s="9">
        <v>28.21</v>
      </c>
      <c r="D68" s="37">
        <v>0.27579801980198021</v>
      </c>
      <c r="E68" s="38"/>
      <c r="F68" s="39"/>
      <c r="G68" s="40"/>
      <c r="H68" s="38"/>
      <c r="I68" s="40"/>
      <c r="J68" s="41"/>
      <c r="K68" s="40"/>
      <c r="L68" s="38"/>
      <c r="N68" s="44"/>
      <c r="O68" s="45"/>
    </row>
    <row r="69" spans="1:15" x14ac:dyDescent="0.2">
      <c r="A69" s="35"/>
      <c r="B69" s="36" t="s">
        <v>8</v>
      </c>
      <c r="C69" s="15">
        <v>28.15</v>
      </c>
      <c r="D69" s="37">
        <v>0.30853663366336637</v>
      </c>
      <c r="E69" s="38">
        <v>0.33400000000000002</v>
      </c>
      <c r="F69" s="39">
        <v>28.173333333333332</v>
      </c>
      <c r="G69" s="40">
        <v>0.30489900990099011</v>
      </c>
      <c r="H69" s="38"/>
      <c r="I69" s="40"/>
      <c r="J69" s="41">
        <v>0.15631165450257756</v>
      </c>
      <c r="K69" s="40">
        <v>3.1079871049798636E-2</v>
      </c>
      <c r="L69" s="38">
        <v>28.15</v>
      </c>
      <c r="N69" s="44"/>
      <c r="O69" s="45"/>
    </row>
    <row r="70" spans="1:15" x14ac:dyDescent="0.2">
      <c r="A70" s="35"/>
      <c r="B70" s="36"/>
      <c r="C70" s="15">
        <v>28.34</v>
      </c>
      <c r="D70" s="37">
        <v>0.27216039603960396</v>
      </c>
      <c r="E70" s="38"/>
      <c r="F70" s="39"/>
      <c r="G70" s="40"/>
      <c r="H70" s="38"/>
      <c r="I70" s="40"/>
      <c r="J70" s="41"/>
      <c r="K70" s="40"/>
      <c r="L70" s="38"/>
      <c r="N70" s="44"/>
      <c r="O70" s="45"/>
    </row>
    <row r="71" spans="1:15" x14ac:dyDescent="0.2">
      <c r="A71" s="35"/>
      <c r="B71" s="36"/>
      <c r="C71" s="15">
        <v>28.03</v>
      </c>
      <c r="D71" s="37">
        <v>0.33400000000000002</v>
      </c>
      <c r="E71" s="38"/>
      <c r="F71" s="39"/>
      <c r="G71" s="40"/>
      <c r="H71" s="38"/>
      <c r="I71" s="40"/>
      <c r="J71" s="41"/>
      <c r="K71" s="40"/>
      <c r="L71" s="38"/>
      <c r="N71" s="44"/>
      <c r="O71" s="45"/>
    </row>
    <row r="72" spans="1:15" x14ac:dyDescent="0.2">
      <c r="A72" s="35"/>
      <c r="B72" s="36" t="s">
        <v>8</v>
      </c>
      <c r="C72" s="15">
        <v>27.83</v>
      </c>
      <c r="D72" s="37">
        <v>0.45966336633663368</v>
      </c>
      <c r="E72" s="38">
        <v>0.33400000000000002</v>
      </c>
      <c r="F72" s="39">
        <v>27.863333333333333</v>
      </c>
      <c r="G72" s="40">
        <v>0.44974257425742575</v>
      </c>
      <c r="H72" s="38"/>
      <c r="I72" s="40"/>
      <c r="J72" s="41">
        <v>3.5118845842842555E-2</v>
      </c>
      <c r="K72" s="40">
        <v>9.9207920792079018E-3</v>
      </c>
      <c r="L72" s="38">
        <v>27.86</v>
      </c>
      <c r="N72" s="44"/>
      <c r="O72" s="45"/>
    </row>
    <row r="73" spans="1:15" x14ac:dyDescent="0.2">
      <c r="A73" s="35"/>
      <c r="B73" s="36"/>
      <c r="C73" s="15">
        <v>27.86</v>
      </c>
      <c r="D73" s="37">
        <v>0.44974257425742575</v>
      </c>
      <c r="E73" s="38"/>
      <c r="F73" s="39"/>
      <c r="G73" s="40"/>
      <c r="H73" s="38"/>
      <c r="I73" s="40"/>
      <c r="J73" s="41"/>
      <c r="K73" s="40"/>
      <c r="L73" s="38"/>
      <c r="N73" s="44"/>
      <c r="O73" s="45"/>
    </row>
    <row r="74" spans="1:15" x14ac:dyDescent="0.2">
      <c r="A74" s="35"/>
      <c r="B74" s="36"/>
      <c r="C74" s="15">
        <v>27.9</v>
      </c>
      <c r="D74" s="37">
        <v>0.43982178217821788</v>
      </c>
      <c r="E74" s="38"/>
      <c r="F74" s="39"/>
      <c r="G74" s="40"/>
      <c r="H74" s="38"/>
      <c r="I74" s="40"/>
      <c r="J74" s="41"/>
      <c r="K74" s="40"/>
      <c r="L74" s="38"/>
      <c r="N74" s="44"/>
      <c r="O74" s="45"/>
    </row>
    <row r="75" spans="1:15" x14ac:dyDescent="0.2">
      <c r="A75" s="35"/>
      <c r="B75" s="36" t="s">
        <v>8</v>
      </c>
      <c r="C75" s="15">
        <v>27.5</v>
      </c>
      <c r="D75" s="37">
        <v>0.43651485148514851</v>
      </c>
      <c r="E75" s="38">
        <v>0.33400000000000002</v>
      </c>
      <c r="F75" s="39">
        <v>27.766666666666666</v>
      </c>
      <c r="G75" s="40">
        <v>0.37103762376237626</v>
      </c>
      <c r="H75" s="38"/>
      <c r="I75" s="40"/>
      <c r="J75" s="41">
        <v>0.32593455375785613</v>
      </c>
      <c r="K75" s="40">
        <v>7.6883116090914388E-2</v>
      </c>
      <c r="L75" s="38">
        <v>27.67</v>
      </c>
      <c r="N75" s="44"/>
      <c r="O75" s="45"/>
    </row>
    <row r="76" spans="1:15" x14ac:dyDescent="0.2">
      <c r="A76" s="35"/>
      <c r="B76" s="36"/>
      <c r="C76" s="15">
        <v>27.67</v>
      </c>
      <c r="D76" s="37">
        <v>0.39021782178217823</v>
      </c>
      <c r="E76" s="38"/>
      <c r="F76" s="39"/>
      <c r="G76" s="40"/>
      <c r="H76" s="38"/>
      <c r="I76" s="40"/>
      <c r="J76" s="41"/>
      <c r="K76" s="40"/>
      <c r="L76" s="38"/>
      <c r="N76" s="44"/>
      <c r="O76" s="45"/>
    </row>
    <row r="77" spans="1:15" x14ac:dyDescent="0.2">
      <c r="A77" s="35"/>
      <c r="B77" s="36"/>
      <c r="C77" s="15">
        <v>28.13</v>
      </c>
      <c r="D77" s="37">
        <v>0.28638019801980197</v>
      </c>
      <c r="E77" s="38"/>
      <c r="F77" s="39"/>
      <c r="G77" s="40"/>
      <c r="H77" s="38"/>
      <c r="I77" s="40"/>
      <c r="J77" s="41"/>
      <c r="K77" s="40"/>
      <c r="L77" s="38"/>
      <c r="N77" s="44"/>
      <c r="O77" s="45"/>
    </row>
    <row r="78" spans="1:15" x14ac:dyDescent="0.2">
      <c r="A78" s="35"/>
      <c r="B78" s="36" t="s">
        <v>8</v>
      </c>
      <c r="C78" s="15">
        <v>27.71</v>
      </c>
      <c r="D78" s="37">
        <v>0.39683168316831691</v>
      </c>
      <c r="E78" s="38">
        <v>0.33400000000000002</v>
      </c>
      <c r="F78" s="39">
        <v>27.77</v>
      </c>
      <c r="G78" s="40">
        <v>0.38029702970297025</v>
      </c>
      <c r="H78" s="38"/>
      <c r="I78" s="40"/>
      <c r="J78" s="41">
        <v>6.5574385243019423E-2</v>
      </c>
      <c r="K78" s="40">
        <v>1.8412210863220112E-2</v>
      </c>
      <c r="L78" s="38">
        <v>27.76</v>
      </c>
      <c r="N78" s="44"/>
      <c r="O78" s="45"/>
    </row>
    <row r="79" spans="1:15" x14ac:dyDescent="0.2">
      <c r="A79" s="35"/>
      <c r="B79" s="36"/>
      <c r="C79" s="15">
        <v>27.76</v>
      </c>
      <c r="D79" s="37">
        <v>0.38360396039603961</v>
      </c>
      <c r="E79" s="38"/>
      <c r="F79" s="39"/>
      <c r="G79" s="40"/>
      <c r="H79" s="38"/>
      <c r="I79" s="40"/>
      <c r="J79" s="41"/>
      <c r="K79" s="40"/>
      <c r="L79" s="38"/>
      <c r="N79" s="44"/>
      <c r="O79" s="45"/>
    </row>
    <row r="80" spans="1:15" x14ac:dyDescent="0.2">
      <c r="A80" s="35"/>
      <c r="B80" s="36"/>
      <c r="C80" s="15">
        <v>27.84</v>
      </c>
      <c r="D80" s="37">
        <v>0.36045544554455444</v>
      </c>
      <c r="E80" s="38"/>
      <c r="F80" s="39"/>
      <c r="G80" s="40"/>
      <c r="H80" s="38"/>
      <c r="I80" s="40"/>
      <c r="J80" s="41"/>
      <c r="K80" s="40"/>
      <c r="L80" s="38"/>
      <c r="N80" s="44"/>
      <c r="O80" s="45"/>
    </row>
    <row r="81" spans="1:15" x14ac:dyDescent="0.2">
      <c r="A81" s="35"/>
      <c r="B81" s="36" t="s">
        <v>8</v>
      </c>
      <c r="C81" s="15">
        <v>27.82</v>
      </c>
      <c r="D81" s="37">
        <v>0.36376237623762381</v>
      </c>
      <c r="E81" s="38">
        <v>0.33400000000000002</v>
      </c>
      <c r="F81" s="39">
        <v>27.766666666666669</v>
      </c>
      <c r="G81" s="40">
        <v>0.38029702970297036</v>
      </c>
      <c r="H81" s="38"/>
      <c r="I81" s="40"/>
      <c r="J81" s="41">
        <v>0.11930353445448967</v>
      </c>
      <c r="K81" s="40">
        <v>3.452537003936753E-2</v>
      </c>
      <c r="L81" s="38">
        <v>27.82</v>
      </c>
      <c r="N81" s="44"/>
      <c r="O81" s="45"/>
    </row>
    <row r="82" spans="1:15" x14ac:dyDescent="0.2">
      <c r="A82" s="35"/>
      <c r="B82" s="36"/>
      <c r="C82" s="15">
        <v>27.63</v>
      </c>
      <c r="D82" s="37">
        <v>0.41998019801980196</v>
      </c>
      <c r="E82" s="38"/>
      <c r="F82" s="39"/>
      <c r="G82" s="40"/>
      <c r="H82" s="38"/>
      <c r="I82" s="40"/>
      <c r="J82" s="41"/>
      <c r="K82" s="40"/>
      <c r="L82" s="38"/>
      <c r="N82" s="44"/>
      <c r="O82" s="45"/>
    </row>
    <row r="83" spans="1:15" x14ac:dyDescent="0.2">
      <c r="A83" s="35"/>
      <c r="B83" s="36"/>
      <c r="C83" s="15">
        <v>27.85</v>
      </c>
      <c r="D83" s="37">
        <v>0.35714851485148519</v>
      </c>
      <c r="E83" s="38"/>
      <c r="F83" s="39"/>
      <c r="G83" s="40"/>
      <c r="H83" s="38"/>
      <c r="I83" s="40"/>
      <c r="J83" s="41"/>
      <c r="K83" s="40"/>
      <c r="L83" s="38"/>
      <c r="N83" s="44"/>
      <c r="O83" s="45"/>
    </row>
    <row r="84" spans="1:15" x14ac:dyDescent="0.2">
      <c r="A84" s="35"/>
      <c r="B84" s="36" t="s">
        <v>8</v>
      </c>
      <c r="C84" s="15">
        <v>27.6</v>
      </c>
      <c r="D84" s="37">
        <v>0.42659405940594064</v>
      </c>
      <c r="E84" s="38">
        <v>0.33400000000000002</v>
      </c>
      <c r="F84" s="39">
        <v>27.866666666666664</v>
      </c>
      <c r="G84" s="40">
        <v>0.35461320132013202</v>
      </c>
      <c r="H84" s="38"/>
      <c r="I84" s="40"/>
      <c r="J84" s="41">
        <v>0.23288051299611356</v>
      </c>
      <c r="K84" s="40">
        <v>6.2741402918375946E-2</v>
      </c>
      <c r="L84" s="38">
        <v>27.97</v>
      </c>
      <c r="N84" s="44"/>
      <c r="O84" s="45"/>
    </row>
    <row r="85" spans="1:15" x14ac:dyDescent="0.2">
      <c r="A85" s="35"/>
      <c r="B85" s="36"/>
      <c r="C85" s="15">
        <v>28.03</v>
      </c>
      <c r="D85" s="37">
        <v>0.31151287128712873</v>
      </c>
      <c r="E85" s="38"/>
      <c r="F85" s="39"/>
      <c r="G85" s="40"/>
      <c r="H85" s="38"/>
      <c r="I85" s="40"/>
      <c r="J85" s="41"/>
      <c r="K85" s="40"/>
      <c r="L85" s="38"/>
      <c r="N85" s="44"/>
      <c r="O85" s="45"/>
    </row>
    <row r="86" spans="1:15" x14ac:dyDescent="0.2">
      <c r="A86" s="35"/>
      <c r="B86" s="36"/>
      <c r="C86" s="15">
        <v>27.97</v>
      </c>
      <c r="D86" s="37">
        <v>0.32573267326732674</v>
      </c>
      <c r="E86" s="38"/>
      <c r="F86" s="39"/>
      <c r="G86" s="40"/>
      <c r="H86" s="38"/>
      <c r="I86" s="40"/>
      <c r="J86" s="41"/>
      <c r="K86" s="40"/>
      <c r="L86" s="38"/>
      <c r="N86" s="44"/>
      <c r="O86" s="45"/>
    </row>
    <row r="87" spans="1:15" x14ac:dyDescent="0.2">
      <c r="A87" s="35"/>
      <c r="B87" s="36" t="s">
        <v>8</v>
      </c>
      <c r="C87" s="15">
        <v>28.03</v>
      </c>
      <c r="D87" s="37">
        <v>0.29530891089108913</v>
      </c>
      <c r="E87" s="38">
        <v>0.33400000000000002</v>
      </c>
      <c r="F87" s="39">
        <v>27.873333333333335</v>
      </c>
      <c r="G87" s="40">
        <v>0.33322838283828388</v>
      </c>
      <c r="H87" s="38"/>
      <c r="I87" s="40"/>
      <c r="J87" s="41">
        <v>0.14011899704655828</v>
      </c>
      <c r="K87" s="40">
        <v>3.3863896052733489E-2</v>
      </c>
      <c r="L87" s="38">
        <v>27.83</v>
      </c>
      <c r="N87" s="44"/>
      <c r="O87" s="45"/>
    </row>
    <row r="88" spans="1:15" x14ac:dyDescent="0.2">
      <c r="A88" s="35"/>
      <c r="B88" s="36"/>
      <c r="C88" s="15">
        <v>27.83</v>
      </c>
      <c r="D88" s="37">
        <v>0.34392079207920795</v>
      </c>
      <c r="E88" s="38"/>
      <c r="F88" s="39"/>
      <c r="G88" s="40"/>
      <c r="H88" s="38"/>
      <c r="I88" s="40"/>
      <c r="J88" s="41"/>
      <c r="K88" s="40"/>
      <c r="L88" s="38"/>
      <c r="N88" s="44"/>
      <c r="O88" s="45"/>
    </row>
    <row r="89" spans="1:15" x14ac:dyDescent="0.2">
      <c r="A89" s="35"/>
      <c r="B89" s="36"/>
      <c r="C89" s="15">
        <v>27.76</v>
      </c>
      <c r="D89" s="37">
        <v>0.36045544554455444</v>
      </c>
      <c r="E89" s="38"/>
      <c r="F89" s="39"/>
      <c r="G89" s="40"/>
      <c r="H89" s="38"/>
      <c r="I89" s="40"/>
      <c r="J89" s="41"/>
      <c r="K89" s="40"/>
      <c r="L89" s="38"/>
      <c r="N89" s="44"/>
      <c r="O89" s="45"/>
    </row>
    <row r="90" spans="1:15" x14ac:dyDescent="0.2">
      <c r="A90" s="35"/>
      <c r="B90" s="36" t="s">
        <v>8</v>
      </c>
      <c r="C90" s="15">
        <v>27.84</v>
      </c>
      <c r="D90" s="37">
        <v>0.41005940594059409</v>
      </c>
      <c r="E90" s="38">
        <v>0.33400000000000002</v>
      </c>
      <c r="F90" s="39">
        <v>27.91</v>
      </c>
      <c r="G90" s="40">
        <v>0.39242244224422446</v>
      </c>
      <c r="H90" s="38"/>
      <c r="I90" s="40"/>
      <c r="J90" s="41">
        <v>9.6436507609929153E-2</v>
      </c>
      <c r="K90" s="40">
        <v>2.5039675082472485E-2</v>
      </c>
      <c r="L90" s="38">
        <v>27.87</v>
      </c>
      <c r="N90" s="44"/>
      <c r="O90" s="45"/>
    </row>
    <row r="91" spans="1:15" x14ac:dyDescent="0.2">
      <c r="A91" s="35"/>
      <c r="B91" s="36"/>
      <c r="C91" s="15">
        <v>27.87</v>
      </c>
      <c r="D91" s="37">
        <v>0.40344554455445547</v>
      </c>
      <c r="E91" s="38"/>
      <c r="F91" s="39"/>
      <c r="G91" s="40"/>
      <c r="H91" s="38"/>
      <c r="I91" s="40"/>
      <c r="J91" s="41"/>
      <c r="K91" s="40"/>
      <c r="L91" s="38"/>
      <c r="N91" s="44"/>
      <c r="O91" s="45"/>
    </row>
    <row r="92" spans="1:15" x14ac:dyDescent="0.2">
      <c r="A92" s="35"/>
      <c r="B92" s="36"/>
      <c r="C92" s="15">
        <v>28.02</v>
      </c>
      <c r="D92" s="37">
        <v>0.36376237623762381</v>
      </c>
      <c r="E92" s="38"/>
      <c r="F92" s="39"/>
      <c r="G92" s="40"/>
      <c r="H92" s="38"/>
      <c r="I92" s="40"/>
      <c r="J92" s="41"/>
      <c r="K92" s="40"/>
      <c r="L92" s="38"/>
      <c r="N92" s="44"/>
      <c r="O92" s="45"/>
    </row>
    <row r="93" spans="1:15" x14ac:dyDescent="0.2">
      <c r="A93" s="35"/>
      <c r="B93" s="36" t="s">
        <v>8</v>
      </c>
      <c r="C93" s="15">
        <v>27.63</v>
      </c>
      <c r="D93" s="37">
        <v>0.36706930693069312</v>
      </c>
      <c r="E93" s="38">
        <v>0.33400000000000002</v>
      </c>
      <c r="F93" s="39">
        <v>27.84</v>
      </c>
      <c r="G93" s="40">
        <v>0.31548118811881193</v>
      </c>
      <c r="H93" s="38"/>
      <c r="I93" s="40"/>
      <c r="J93" s="41">
        <v>0.25238858928248026</v>
      </c>
      <c r="K93" s="40">
        <v>5.8885656031217301E-2</v>
      </c>
      <c r="L93" s="38">
        <v>27.77</v>
      </c>
      <c r="N93" s="44"/>
      <c r="O93" s="45"/>
    </row>
    <row r="94" spans="1:15" x14ac:dyDescent="0.2">
      <c r="A94" s="35"/>
      <c r="B94" s="36"/>
      <c r="C94" s="15">
        <v>28.12</v>
      </c>
      <c r="D94" s="37">
        <v>0.25132673267326733</v>
      </c>
      <c r="E94" s="38"/>
      <c r="F94" s="39"/>
      <c r="G94" s="40"/>
      <c r="H94" s="38"/>
      <c r="I94" s="40"/>
      <c r="J94" s="41"/>
      <c r="K94" s="40"/>
      <c r="L94" s="38"/>
      <c r="N94" s="44"/>
      <c r="O94" s="45"/>
    </row>
    <row r="95" spans="1:15" x14ac:dyDescent="0.2">
      <c r="A95" s="35"/>
      <c r="B95" s="36"/>
      <c r="C95" s="15">
        <v>27.77</v>
      </c>
      <c r="D95" s="37">
        <v>0.32804752475247528</v>
      </c>
      <c r="E95" s="38"/>
      <c r="F95" s="39"/>
      <c r="G95" s="40"/>
      <c r="H95" s="38"/>
      <c r="I95" s="40"/>
      <c r="J95" s="41"/>
      <c r="K95" s="40"/>
      <c r="L95" s="38"/>
      <c r="N95" s="44"/>
      <c r="O95" s="45"/>
    </row>
    <row r="96" spans="1:15" x14ac:dyDescent="0.2">
      <c r="B96" s="23"/>
      <c r="D96" s="37"/>
      <c r="E96" s="9"/>
      <c r="G96" s="46"/>
      <c r="I96" s="46"/>
      <c r="J96" s="54"/>
      <c r="K96" s="46"/>
      <c r="N96" s="42">
        <f>I97/0.167*100</f>
        <v>89.927392739273927</v>
      </c>
      <c r="O96" s="43">
        <f>(I97-0.167)/0.167*100</f>
        <v>-10.072607260726077</v>
      </c>
    </row>
    <row r="97" spans="1:15" x14ac:dyDescent="0.2">
      <c r="A97" s="35" t="s">
        <v>90</v>
      </c>
      <c r="B97" s="36" t="s">
        <v>8</v>
      </c>
      <c r="C97" s="9">
        <v>28.86</v>
      </c>
      <c r="D97" s="37">
        <v>0.16700000000000001</v>
      </c>
      <c r="E97" s="38">
        <v>0.16700000000000001</v>
      </c>
      <c r="F97" s="39">
        <v>29.27</v>
      </c>
      <c r="G97" s="40">
        <v>0.12445082508250825</v>
      </c>
      <c r="H97" s="39">
        <v>29.181000000000001</v>
      </c>
      <c r="I97" s="40">
        <v>0.15017874587458746</v>
      </c>
      <c r="J97" s="41">
        <v>0.36290494623248143</v>
      </c>
      <c r="K97" s="40">
        <v>3.73263469441074E-2</v>
      </c>
      <c r="L97" s="38">
        <v>29.4</v>
      </c>
      <c r="N97" s="44"/>
      <c r="O97" s="45"/>
    </row>
    <row r="98" spans="1:15" x14ac:dyDescent="0.2">
      <c r="A98" s="35"/>
      <c r="B98" s="36"/>
      <c r="C98" s="9">
        <v>29.55</v>
      </c>
      <c r="D98" s="37">
        <v>9.7223762376237616E-2</v>
      </c>
      <c r="E98" s="38"/>
      <c r="F98" s="39"/>
      <c r="G98" s="40"/>
      <c r="H98" s="38"/>
      <c r="I98" s="40"/>
      <c r="J98" s="41"/>
      <c r="K98" s="40"/>
      <c r="L98" s="38"/>
      <c r="N98" s="44"/>
      <c r="O98" s="45"/>
    </row>
    <row r="99" spans="1:15" x14ac:dyDescent="0.2">
      <c r="A99" s="35"/>
      <c r="B99" s="36"/>
      <c r="C99" s="9">
        <v>29.4</v>
      </c>
      <c r="D99" s="37">
        <v>0.10912871287128713</v>
      </c>
      <c r="E99" s="38"/>
      <c r="F99" s="39"/>
      <c r="G99" s="40"/>
      <c r="H99" s="38"/>
      <c r="I99" s="40"/>
      <c r="J99" s="41"/>
      <c r="K99" s="40"/>
      <c r="L99" s="38"/>
      <c r="N99" s="44"/>
      <c r="O99" s="45"/>
    </row>
    <row r="100" spans="1:15" x14ac:dyDescent="0.2">
      <c r="A100" s="35"/>
      <c r="B100" s="36" t="s">
        <v>8</v>
      </c>
      <c r="C100" s="15">
        <v>29.21</v>
      </c>
      <c r="D100" s="37">
        <v>0.14881188118811883</v>
      </c>
      <c r="E100" s="38">
        <v>0.16700000000000001</v>
      </c>
      <c r="F100" s="39">
        <v>29.306666666666668</v>
      </c>
      <c r="G100" s="40">
        <v>0.14043432343234322</v>
      </c>
      <c r="H100" s="38"/>
      <c r="I100" s="40"/>
      <c r="J100" s="41">
        <v>0.19399312702602001</v>
      </c>
      <c r="K100" s="40">
        <v>1.7754040046703248E-2</v>
      </c>
      <c r="L100" s="38">
        <v>29.21</v>
      </c>
      <c r="N100" s="44"/>
      <c r="O100" s="45"/>
    </row>
    <row r="101" spans="1:15" x14ac:dyDescent="0.2">
      <c r="A101" s="35"/>
      <c r="B101" s="36"/>
      <c r="C101" s="15">
        <v>29.18</v>
      </c>
      <c r="D101" s="37">
        <v>0.15244950495049506</v>
      </c>
      <c r="E101" s="38"/>
      <c r="F101" s="39"/>
      <c r="G101" s="40"/>
      <c r="H101" s="38"/>
      <c r="I101" s="40"/>
      <c r="J101" s="41"/>
      <c r="K101" s="40"/>
      <c r="L101" s="38"/>
      <c r="N101" s="44"/>
      <c r="O101" s="45"/>
    </row>
    <row r="102" spans="1:15" x14ac:dyDescent="0.2">
      <c r="A102" s="35"/>
      <c r="B102" s="36"/>
      <c r="C102" s="15">
        <v>29.53</v>
      </c>
      <c r="D102" s="37">
        <v>0.12004158415841584</v>
      </c>
      <c r="E102" s="38"/>
      <c r="F102" s="39"/>
      <c r="G102" s="40"/>
      <c r="H102" s="38"/>
      <c r="I102" s="40"/>
      <c r="J102" s="41"/>
      <c r="K102" s="40"/>
      <c r="L102" s="38"/>
      <c r="N102" s="44"/>
      <c r="O102" s="45"/>
    </row>
    <row r="103" spans="1:15" x14ac:dyDescent="0.2">
      <c r="A103" s="35"/>
      <c r="B103" s="36" t="s">
        <v>8</v>
      </c>
      <c r="C103" s="15">
        <v>30.26</v>
      </c>
      <c r="D103" s="37">
        <v>9.4578217821782176E-2</v>
      </c>
      <c r="E103" s="38">
        <v>0.16700000000000001</v>
      </c>
      <c r="F103" s="39">
        <v>30.236666666666668</v>
      </c>
      <c r="G103" s="40">
        <v>9.6011221122112203E-2</v>
      </c>
      <c r="H103" s="38"/>
      <c r="I103" s="40"/>
      <c r="J103" s="41">
        <v>2.5166114784236002E-2</v>
      </c>
      <c r="K103" s="40">
        <v>1.4911776410325242E-3</v>
      </c>
      <c r="L103" s="38">
        <v>30.24</v>
      </c>
      <c r="N103" s="44"/>
      <c r="O103" s="45"/>
    </row>
    <row r="104" spans="1:15" x14ac:dyDescent="0.2">
      <c r="A104" s="35"/>
      <c r="B104" s="36"/>
      <c r="C104" s="15">
        <v>30.24</v>
      </c>
      <c r="D104" s="37">
        <v>9.5900990099009903E-2</v>
      </c>
      <c r="E104" s="38"/>
      <c r="F104" s="39"/>
      <c r="G104" s="40"/>
      <c r="H104" s="38"/>
      <c r="I104" s="40"/>
      <c r="J104" s="41"/>
      <c r="K104" s="40"/>
      <c r="L104" s="38"/>
      <c r="N104" s="44"/>
      <c r="O104" s="45"/>
    </row>
    <row r="105" spans="1:15" x14ac:dyDescent="0.2">
      <c r="A105" s="35"/>
      <c r="B105" s="36"/>
      <c r="C105" s="15">
        <v>30.21</v>
      </c>
      <c r="D105" s="37">
        <v>9.7554455445544558E-2</v>
      </c>
      <c r="E105" s="38"/>
      <c r="F105" s="39"/>
      <c r="G105" s="40"/>
      <c r="H105" s="38"/>
      <c r="I105" s="40"/>
      <c r="J105" s="41"/>
      <c r="K105" s="40"/>
      <c r="L105" s="38"/>
      <c r="N105" s="44"/>
      <c r="O105" s="45"/>
    </row>
    <row r="106" spans="1:15" x14ac:dyDescent="0.2">
      <c r="A106" s="35"/>
      <c r="B106" s="36" t="s">
        <v>8</v>
      </c>
      <c r="C106" s="15">
        <v>28.43</v>
      </c>
      <c r="D106" s="37">
        <v>0.23214653465346538</v>
      </c>
      <c r="E106" s="38">
        <v>0.16700000000000001</v>
      </c>
      <c r="F106" s="39">
        <v>28.73</v>
      </c>
      <c r="G106" s="40">
        <v>0.19246336633663366</v>
      </c>
      <c r="H106" s="38"/>
      <c r="I106" s="40"/>
      <c r="J106" s="41">
        <v>0.31606961258558164</v>
      </c>
      <c r="K106" s="40">
        <v>4.0188392789564813E-2</v>
      </c>
      <c r="L106" s="38">
        <v>28.7</v>
      </c>
      <c r="N106" s="44"/>
      <c r="O106" s="45"/>
    </row>
    <row r="107" spans="1:15" x14ac:dyDescent="0.2">
      <c r="A107" s="35"/>
      <c r="B107" s="36"/>
      <c r="C107" s="15">
        <v>29.06</v>
      </c>
      <c r="D107" s="37">
        <v>0.1517881188118812</v>
      </c>
      <c r="E107" s="38"/>
      <c r="F107" s="39"/>
      <c r="G107" s="40"/>
      <c r="H107" s="38"/>
      <c r="I107" s="40"/>
      <c r="J107" s="41"/>
      <c r="K107" s="40"/>
      <c r="L107" s="38"/>
      <c r="N107" s="44"/>
      <c r="O107" s="45"/>
    </row>
    <row r="108" spans="1:15" x14ac:dyDescent="0.2">
      <c r="A108" s="35"/>
      <c r="B108" s="36"/>
      <c r="C108" s="15">
        <v>28.7</v>
      </c>
      <c r="D108" s="37">
        <v>0.19345544554455446</v>
      </c>
      <c r="E108" s="38"/>
      <c r="F108" s="39"/>
      <c r="G108" s="40"/>
      <c r="H108" s="38"/>
      <c r="I108" s="40"/>
      <c r="J108" s="41"/>
      <c r="K108" s="40"/>
      <c r="L108" s="38"/>
      <c r="N108" s="44"/>
      <c r="O108" s="45"/>
    </row>
    <row r="109" spans="1:15" x14ac:dyDescent="0.2">
      <c r="A109" s="35"/>
      <c r="B109" s="36" t="s">
        <v>8</v>
      </c>
      <c r="C109" s="15">
        <v>28.59</v>
      </c>
      <c r="D109" s="37">
        <v>0.20999009900990098</v>
      </c>
      <c r="E109" s="38">
        <v>0.16700000000000001</v>
      </c>
      <c r="F109" s="39">
        <v>28.74666666666667</v>
      </c>
      <c r="G109" s="40">
        <v>0.18816435643564355</v>
      </c>
      <c r="H109" s="38"/>
      <c r="I109" s="40"/>
      <c r="J109" s="41">
        <v>0.13796134724383327</v>
      </c>
      <c r="K109" s="40">
        <v>1.908588968787998E-2</v>
      </c>
      <c r="L109" s="38">
        <v>28.8</v>
      </c>
      <c r="N109" s="44"/>
      <c r="O109" s="45"/>
    </row>
    <row r="110" spans="1:15" x14ac:dyDescent="0.2">
      <c r="A110" s="35"/>
      <c r="B110" s="36"/>
      <c r="C110" s="15">
        <v>28.8</v>
      </c>
      <c r="D110" s="37">
        <v>0.17989702970297028</v>
      </c>
      <c r="E110" s="38"/>
      <c r="F110" s="39"/>
      <c r="G110" s="40"/>
      <c r="H110" s="38"/>
      <c r="I110" s="40"/>
      <c r="J110" s="41"/>
      <c r="K110" s="40"/>
      <c r="L110" s="38"/>
      <c r="N110" s="44"/>
      <c r="O110" s="45"/>
    </row>
    <row r="111" spans="1:15" x14ac:dyDescent="0.2">
      <c r="A111" s="35"/>
      <c r="B111" s="36"/>
      <c r="C111" s="15">
        <v>28.85</v>
      </c>
      <c r="D111" s="37">
        <v>0.17460594059405943</v>
      </c>
      <c r="E111" s="38"/>
      <c r="F111" s="39"/>
      <c r="G111" s="40"/>
      <c r="H111" s="38"/>
      <c r="I111" s="40"/>
      <c r="J111" s="41"/>
      <c r="K111" s="40"/>
      <c r="L111" s="38"/>
      <c r="N111" s="44"/>
      <c r="O111" s="45"/>
    </row>
    <row r="112" spans="1:15" x14ac:dyDescent="0.2">
      <c r="A112" s="35"/>
      <c r="B112" s="36" t="s">
        <v>8</v>
      </c>
      <c r="C112" s="15">
        <v>28.77</v>
      </c>
      <c r="D112" s="37">
        <v>0.18121980198019802</v>
      </c>
      <c r="E112" s="38">
        <v>0.16700000000000001</v>
      </c>
      <c r="F112" s="39">
        <v>29.02333333333333</v>
      </c>
      <c r="G112" s="40">
        <v>0.1539927392739274</v>
      </c>
      <c r="H112" s="38"/>
      <c r="I112" s="40"/>
      <c r="J112" s="41">
        <v>0.34019602192461545</v>
      </c>
      <c r="K112" s="40">
        <v>3.531506779915343E-2</v>
      </c>
      <c r="L112" s="38">
        <v>28.89</v>
      </c>
      <c r="N112" s="44"/>
      <c r="O112" s="45"/>
    </row>
    <row r="113" spans="1:15" x14ac:dyDescent="0.2">
      <c r="A113" s="35"/>
      <c r="B113" s="36"/>
      <c r="C113" s="15">
        <v>28.89</v>
      </c>
      <c r="D113" s="37">
        <v>0.16666930693069307</v>
      </c>
      <c r="E113" s="38"/>
      <c r="F113" s="39"/>
      <c r="G113" s="40"/>
      <c r="H113" s="38"/>
      <c r="I113" s="40"/>
      <c r="J113" s="41"/>
      <c r="K113" s="40"/>
      <c r="L113" s="38"/>
      <c r="N113" s="44"/>
      <c r="O113" s="45"/>
    </row>
    <row r="114" spans="1:15" x14ac:dyDescent="0.2">
      <c r="A114" s="35"/>
      <c r="B114" s="36"/>
      <c r="C114" s="15">
        <v>29.41</v>
      </c>
      <c r="D114" s="37">
        <v>0.11408910891089111</v>
      </c>
      <c r="E114" s="38"/>
      <c r="F114" s="39"/>
      <c r="G114" s="40"/>
      <c r="H114" s="38"/>
      <c r="I114" s="40"/>
      <c r="J114" s="41"/>
      <c r="K114" s="40"/>
      <c r="L114" s="38"/>
      <c r="N114" s="44"/>
      <c r="O114" s="45"/>
    </row>
    <row r="115" spans="1:15" x14ac:dyDescent="0.2">
      <c r="A115" s="35"/>
      <c r="B115" s="36" t="s">
        <v>8</v>
      </c>
      <c r="C115" s="15">
        <v>28.69</v>
      </c>
      <c r="D115" s="37">
        <v>0.19477821782178217</v>
      </c>
      <c r="E115" s="38">
        <v>0.16700000000000001</v>
      </c>
      <c r="F115" s="39">
        <v>28.76</v>
      </c>
      <c r="G115" s="40">
        <v>0.18540858085808579</v>
      </c>
      <c r="H115" s="38"/>
      <c r="I115" s="40"/>
      <c r="J115" s="41">
        <v>7.5498344352706831E-2</v>
      </c>
      <c r="K115" s="40">
        <v>9.9666158430501469E-3</v>
      </c>
      <c r="L115" s="38">
        <v>28.75</v>
      </c>
      <c r="N115" s="44"/>
      <c r="O115" s="45"/>
    </row>
    <row r="116" spans="1:15" x14ac:dyDescent="0.2">
      <c r="A116" s="35"/>
      <c r="B116" s="36"/>
      <c r="C116" s="15">
        <v>28.75</v>
      </c>
      <c r="D116" s="37">
        <v>0.18651089108910893</v>
      </c>
      <c r="E116" s="38"/>
      <c r="F116" s="39"/>
      <c r="G116" s="40"/>
      <c r="H116" s="38"/>
      <c r="I116" s="40"/>
      <c r="J116" s="41"/>
      <c r="K116" s="40"/>
      <c r="L116" s="38"/>
      <c r="N116" s="44"/>
      <c r="O116" s="45"/>
    </row>
    <row r="117" spans="1:15" x14ac:dyDescent="0.2">
      <c r="A117" s="35"/>
      <c r="B117" s="36"/>
      <c r="C117" s="15">
        <v>28.84</v>
      </c>
      <c r="D117" s="37">
        <v>0.17493663366336634</v>
      </c>
      <c r="E117" s="38"/>
      <c r="F117" s="39"/>
      <c r="G117" s="40"/>
      <c r="H117" s="38"/>
      <c r="I117" s="40"/>
      <c r="J117" s="41"/>
      <c r="K117" s="40"/>
      <c r="L117" s="38"/>
      <c r="N117" s="44"/>
      <c r="O117" s="45"/>
    </row>
    <row r="118" spans="1:15" x14ac:dyDescent="0.2">
      <c r="A118" s="35"/>
      <c r="B118" s="36" t="s">
        <v>8</v>
      </c>
      <c r="C118" s="15">
        <v>29.08</v>
      </c>
      <c r="D118" s="37">
        <v>0.14120594059405941</v>
      </c>
      <c r="E118" s="38">
        <v>0.16700000000000001</v>
      </c>
      <c r="F118" s="39">
        <v>29.533333333333331</v>
      </c>
      <c r="G118" s="40">
        <v>0.11287656765676568</v>
      </c>
      <c r="H118" s="38"/>
      <c r="I118" s="40"/>
      <c r="J118" s="41">
        <v>0.75082177201605749</v>
      </c>
      <c r="K118" s="40">
        <v>4.5395779924469012E-2</v>
      </c>
      <c r="L118" s="38">
        <v>29.12</v>
      </c>
      <c r="N118" s="44"/>
      <c r="O118" s="45"/>
    </row>
    <row r="119" spans="1:15" x14ac:dyDescent="0.2">
      <c r="A119" s="35"/>
      <c r="B119" s="36"/>
      <c r="C119" s="15">
        <v>30.4</v>
      </c>
      <c r="D119" s="37">
        <v>6.0516831683168321E-2</v>
      </c>
      <c r="E119" s="38"/>
      <c r="F119" s="39"/>
      <c r="G119" s="40"/>
      <c r="H119" s="38"/>
      <c r="I119" s="40"/>
      <c r="J119" s="41"/>
      <c r="K119" s="40"/>
      <c r="L119" s="38"/>
      <c r="N119" s="44"/>
      <c r="O119" s="45"/>
    </row>
    <row r="120" spans="1:15" x14ac:dyDescent="0.2">
      <c r="A120" s="35"/>
      <c r="B120" s="36"/>
      <c r="C120" s="15">
        <v>29.12</v>
      </c>
      <c r="D120" s="37">
        <v>0.13690693069306931</v>
      </c>
      <c r="E120" s="38"/>
      <c r="F120" s="39"/>
      <c r="G120" s="40"/>
      <c r="H120" s="38"/>
      <c r="I120" s="40"/>
      <c r="J120" s="41"/>
      <c r="K120" s="40"/>
      <c r="L120" s="38"/>
      <c r="N120" s="44"/>
      <c r="O120" s="45"/>
    </row>
    <row r="121" spans="1:15" x14ac:dyDescent="0.2">
      <c r="A121" s="35"/>
      <c r="B121" s="36" t="s">
        <v>8</v>
      </c>
      <c r="C121" s="15">
        <v>29.4</v>
      </c>
      <c r="D121" s="37">
        <v>0.14418217821782181</v>
      </c>
      <c r="E121" s="38">
        <v>0.16700000000000001</v>
      </c>
      <c r="F121" s="39">
        <v>29.053333333333331</v>
      </c>
      <c r="G121" s="40">
        <v>0.1862904290429043</v>
      </c>
      <c r="H121" s="38"/>
      <c r="I121" s="40"/>
      <c r="J121" s="41">
        <v>0.40377386410382354</v>
      </c>
      <c r="K121" s="40">
        <v>5.1977054212646458E-2</v>
      </c>
      <c r="L121" s="38">
        <v>29.15</v>
      </c>
      <c r="N121" s="44"/>
      <c r="O121" s="45"/>
    </row>
    <row r="122" spans="1:15" x14ac:dyDescent="0.2">
      <c r="A122" s="35"/>
      <c r="B122" s="36"/>
      <c r="C122" s="15">
        <v>29.15</v>
      </c>
      <c r="D122" s="37">
        <v>0.17030693069306932</v>
      </c>
      <c r="E122" s="38"/>
      <c r="F122" s="39"/>
      <c r="G122" s="40"/>
      <c r="H122" s="38"/>
      <c r="I122" s="40"/>
      <c r="J122" s="41"/>
      <c r="K122" s="40"/>
      <c r="L122" s="38"/>
      <c r="N122" s="44"/>
      <c r="O122" s="45"/>
    </row>
    <row r="123" spans="1:15" x14ac:dyDescent="0.2">
      <c r="A123" s="35"/>
      <c r="B123" s="36"/>
      <c r="C123" s="15">
        <v>28.61</v>
      </c>
      <c r="D123" s="37">
        <v>0.24438217821782182</v>
      </c>
      <c r="E123" s="38"/>
      <c r="F123" s="39"/>
      <c r="G123" s="40"/>
      <c r="H123" s="38"/>
      <c r="I123" s="40"/>
      <c r="J123" s="41"/>
      <c r="K123" s="40"/>
      <c r="L123" s="38"/>
      <c r="N123" s="44"/>
      <c r="O123" s="45"/>
    </row>
    <row r="124" spans="1:15" x14ac:dyDescent="0.2">
      <c r="A124" s="35"/>
      <c r="B124" s="36" t="s">
        <v>8</v>
      </c>
      <c r="C124" s="15">
        <v>28.57</v>
      </c>
      <c r="D124" s="37">
        <v>0.1775821782178218</v>
      </c>
      <c r="E124" s="38">
        <v>0.16700000000000001</v>
      </c>
      <c r="F124" s="39">
        <v>29.150000000000002</v>
      </c>
      <c r="G124" s="40">
        <v>0.12169504950495051</v>
      </c>
      <c r="H124" s="38"/>
      <c r="I124" s="40"/>
      <c r="J124" s="41">
        <v>0.5902541825349481</v>
      </c>
      <c r="K124" s="40">
        <v>5.3161418030587243E-2</v>
      </c>
      <c r="L124" s="38">
        <v>29.13</v>
      </c>
      <c r="N124" s="44"/>
      <c r="O124" s="45"/>
    </row>
    <row r="125" spans="1:15" x14ac:dyDescent="0.2">
      <c r="A125" s="35"/>
      <c r="B125" s="36"/>
      <c r="C125" s="15">
        <v>29.13</v>
      </c>
      <c r="D125" s="37">
        <v>0.11574257425742576</v>
      </c>
      <c r="E125" s="38"/>
      <c r="F125" s="39"/>
      <c r="G125" s="40"/>
      <c r="H125" s="38"/>
      <c r="I125" s="40"/>
      <c r="J125" s="41"/>
      <c r="K125" s="40"/>
      <c r="L125" s="38"/>
      <c r="N125" s="44"/>
      <c r="O125" s="45"/>
    </row>
    <row r="126" spans="1:15" x14ac:dyDescent="0.2">
      <c r="A126" s="35"/>
      <c r="B126" s="36"/>
      <c r="C126" s="15">
        <v>29.75</v>
      </c>
      <c r="D126" s="37">
        <v>7.1760396039603963E-2</v>
      </c>
      <c r="E126" s="38"/>
      <c r="F126" s="39"/>
      <c r="G126" s="40"/>
      <c r="H126" s="38"/>
      <c r="I126" s="40"/>
      <c r="J126" s="41"/>
      <c r="K126" s="40"/>
      <c r="L126" s="38"/>
      <c r="N126" s="44"/>
      <c r="O126" s="45"/>
    </row>
    <row r="127" spans="1:15" x14ac:dyDescent="0.2">
      <c r="B127" s="23"/>
      <c r="D127" s="37"/>
      <c r="E127" s="9"/>
      <c r="G127" s="46"/>
      <c r="I127" s="46"/>
      <c r="J127" s="54"/>
      <c r="K127" s="46"/>
      <c r="N127" s="44"/>
      <c r="O127" s="45"/>
    </row>
    <row r="128" spans="1:15" x14ac:dyDescent="0.2">
      <c r="A128" s="35" t="s">
        <v>91</v>
      </c>
      <c r="B128" s="36" t="s">
        <v>8</v>
      </c>
      <c r="C128" s="9">
        <v>29.67</v>
      </c>
      <c r="D128" s="37">
        <v>8.9177999999999993E-2</v>
      </c>
      <c r="E128" s="38">
        <v>8.3500000000000005E-2</v>
      </c>
      <c r="F128" s="39">
        <v>29.92</v>
      </c>
      <c r="G128" s="40">
        <v>7.5483999999999996E-2</v>
      </c>
      <c r="H128" s="39">
        <v>30.156000000000006</v>
      </c>
      <c r="I128" s="40">
        <v>7.6944693333333342E-2</v>
      </c>
      <c r="J128" s="41">
        <v>0.37403208418530148</v>
      </c>
      <c r="K128" s="40">
        <v>1.9807636204252188E-2</v>
      </c>
      <c r="L128" s="38">
        <v>29.74</v>
      </c>
      <c r="N128" s="42">
        <f>I128/0.0835*100</f>
        <v>92.149333333333345</v>
      </c>
      <c r="O128" s="43">
        <f>(I128-0.0835)/0.0835*100</f>
        <v>-7.8506666666666618</v>
      </c>
    </row>
    <row r="129" spans="1:15" x14ac:dyDescent="0.2">
      <c r="A129" s="35"/>
      <c r="B129" s="36"/>
      <c r="C129" s="9">
        <v>30.35</v>
      </c>
      <c r="D129" s="37">
        <v>5.2772000000000006E-2</v>
      </c>
      <c r="E129" s="38"/>
      <c r="F129" s="39"/>
      <c r="G129" s="40"/>
      <c r="H129" s="38"/>
      <c r="I129" s="40"/>
      <c r="J129" s="41"/>
      <c r="K129" s="40"/>
      <c r="L129" s="38"/>
      <c r="N129" s="44"/>
      <c r="O129" s="45"/>
    </row>
    <row r="130" spans="1:15" x14ac:dyDescent="0.2">
      <c r="A130" s="35"/>
      <c r="B130" s="36"/>
      <c r="C130" s="9">
        <v>29.74</v>
      </c>
      <c r="D130" s="37">
        <v>8.4502000000000008E-2</v>
      </c>
      <c r="E130" s="38"/>
      <c r="F130" s="39"/>
      <c r="G130" s="40"/>
      <c r="H130" s="38"/>
      <c r="I130" s="40"/>
      <c r="J130" s="41"/>
      <c r="K130" s="40"/>
      <c r="L130" s="38"/>
      <c r="N130" s="44"/>
      <c r="O130" s="45"/>
    </row>
    <row r="131" spans="1:15" x14ac:dyDescent="0.2">
      <c r="A131" s="35"/>
      <c r="B131" s="36" t="s">
        <v>8</v>
      </c>
      <c r="C131" s="15">
        <v>29.81</v>
      </c>
      <c r="D131" s="37">
        <v>9.9532000000000009E-2</v>
      </c>
      <c r="E131" s="38">
        <v>8.3500000000000005E-2</v>
      </c>
      <c r="F131" s="39">
        <v>30.023333333333337</v>
      </c>
      <c r="G131" s="40">
        <v>8.6728666666666676E-2</v>
      </c>
      <c r="H131" s="38"/>
      <c r="I131" s="40"/>
      <c r="J131" s="41">
        <v>0.18903262505010571</v>
      </c>
      <c r="K131" s="40">
        <v>1.1298550762524071E-2</v>
      </c>
      <c r="L131" s="38">
        <v>30.09</v>
      </c>
      <c r="N131" s="44"/>
      <c r="O131" s="45"/>
    </row>
    <row r="132" spans="1:15" x14ac:dyDescent="0.2">
      <c r="A132" s="35"/>
      <c r="B132" s="36"/>
      <c r="C132" s="15">
        <v>30.17</v>
      </c>
      <c r="D132" s="37">
        <v>7.8156000000000003E-2</v>
      </c>
      <c r="E132" s="38"/>
      <c r="F132" s="39"/>
      <c r="G132" s="40"/>
      <c r="H132" s="38"/>
      <c r="I132" s="40"/>
      <c r="J132" s="41"/>
      <c r="K132" s="40"/>
      <c r="L132" s="38"/>
      <c r="N132" s="44"/>
      <c r="O132" s="45"/>
    </row>
    <row r="133" spans="1:15" x14ac:dyDescent="0.2">
      <c r="A133" s="35"/>
      <c r="B133" s="36"/>
      <c r="C133" s="15">
        <v>30.09</v>
      </c>
      <c r="D133" s="37">
        <v>8.2498000000000002E-2</v>
      </c>
      <c r="E133" s="38"/>
      <c r="F133" s="39"/>
      <c r="G133" s="40"/>
      <c r="H133" s="38"/>
      <c r="I133" s="40"/>
      <c r="J133" s="41"/>
      <c r="K133" s="40"/>
      <c r="L133" s="38"/>
      <c r="N133" s="44"/>
      <c r="O133" s="45"/>
    </row>
    <row r="134" spans="1:15" x14ac:dyDescent="0.2">
      <c r="A134" s="35"/>
      <c r="B134" s="36" t="s">
        <v>8</v>
      </c>
      <c r="C134" s="15">
        <v>30.41</v>
      </c>
      <c r="D134" s="37">
        <v>8.6506000000000013E-2</v>
      </c>
      <c r="E134" s="38">
        <v>8.3500000000000005E-2</v>
      </c>
      <c r="F134" s="39">
        <v>30.12</v>
      </c>
      <c r="G134" s="40">
        <v>0.10598933333333334</v>
      </c>
      <c r="H134" s="38"/>
      <c r="I134" s="40"/>
      <c r="J134" s="41">
        <v>0.30610455730027897</v>
      </c>
      <c r="K134" s="40">
        <v>2.1214478295101535E-2</v>
      </c>
      <c r="L134" s="38">
        <v>30.15</v>
      </c>
      <c r="N134" s="44"/>
      <c r="O134" s="45"/>
    </row>
    <row r="135" spans="1:15" x14ac:dyDescent="0.2">
      <c r="A135" s="35"/>
      <c r="B135" s="36"/>
      <c r="C135" s="15">
        <v>30.15</v>
      </c>
      <c r="D135" s="37">
        <v>0.10287200000000001</v>
      </c>
      <c r="E135" s="38"/>
      <c r="F135" s="39"/>
      <c r="G135" s="40"/>
      <c r="H135" s="38"/>
      <c r="I135" s="40"/>
      <c r="J135" s="41"/>
      <c r="K135" s="40"/>
      <c r="L135" s="38"/>
      <c r="N135" s="44"/>
      <c r="O135" s="45"/>
    </row>
    <row r="136" spans="1:15" x14ac:dyDescent="0.2">
      <c r="A136" s="35"/>
      <c r="B136" s="36"/>
      <c r="C136" s="15">
        <v>29.8</v>
      </c>
      <c r="D136" s="37">
        <v>0.12859000000000001</v>
      </c>
      <c r="E136" s="38"/>
      <c r="F136" s="39"/>
      <c r="G136" s="40"/>
      <c r="H136" s="38"/>
      <c r="I136" s="40"/>
      <c r="J136" s="41"/>
      <c r="K136" s="40"/>
      <c r="L136" s="38"/>
      <c r="N136" s="44"/>
      <c r="O136" s="45"/>
    </row>
    <row r="137" spans="1:15" x14ac:dyDescent="0.2">
      <c r="A137" s="35"/>
      <c r="B137" s="36" t="s">
        <v>8</v>
      </c>
      <c r="C137" s="15">
        <v>31.27</v>
      </c>
      <c r="D137" s="37">
        <v>3.4068000000000001E-2</v>
      </c>
      <c r="E137" s="38">
        <v>8.3500000000000005E-2</v>
      </c>
      <c r="F137" s="39">
        <v>30.173333333333332</v>
      </c>
      <c r="G137" s="40">
        <v>8.0716666666666673E-2</v>
      </c>
      <c r="H137" s="38"/>
      <c r="I137" s="40"/>
      <c r="J137" s="41">
        <v>0.95080667505720262</v>
      </c>
      <c r="K137" s="40">
        <v>4.0523345189326779E-2</v>
      </c>
      <c r="L137" s="38">
        <v>29.67</v>
      </c>
      <c r="N137" s="44"/>
      <c r="O137" s="45"/>
    </row>
    <row r="138" spans="1:15" x14ac:dyDescent="0.2">
      <c r="A138" s="35"/>
      <c r="B138" s="36"/>
      <c r="C138" s="15">
        <v>29.67</v>
      </c>
      <c r="D138" s="37">
        <v>0.100868</v>
      </c>
      <c r="E138" s="38"/>
      <c r="F138" s="39"/>
      <c r="G138" s="40"/>
      <c r="H138" s="38"/>
      <c r="I138" s="40"/>
      <c r="J138" s="41"/>
      <c r="K138" s="40"/>
      <c r="L138" s="38"/>
      <c r="N138" s="44"/>
      <c r="O138" s="45"/>
    </row>
    <row r="139" spans="1:15" x14ac:dyDescent="0.2">
      <c r="A139" s="35"/>
      <c r="B139" s="36"/>
      <c r="C139" s="15">
        <v>29.58</v>
      </c>
      <c r="D139" s="37">
        <v>0.107214</v>
      </c>
      <c r="E139" s="38"/>
      <c r="F139" s="39"/>
      <c r="G139" s="40"/>
      <c r="H139" s="38"/>
      <c r="I139" s="40"/>
      <c r="J139" s="41"/>
      <c r="K139" s="40"/>
      <c r="L139" s="38"/>
      <c r="N139" s="44"/>
      <c r="O139" s="45"/>
    </row>
    <row r="140" spans="1:15" x14ac:dyDescent="0.2">
      <c r="A140" s="35"/>
      <c r="B140" s="36" t="s">
        <v>8</v>
      </c>
      <c r="C140" s="15">
        <v>30.39</v>
      </c>
      <c r="D140" s="37">
        <v>5.7447999999999999E-2</v>
      </c>
      <c r="E140" s="38">
        <v>8.3500000000000005E-2</v>
      </c>
      <c r="F140" s="39">
        <v>30.086666666666662</v>
      </c>
      <c r="G140" s="40">
        <v>7.3146000000000003E-2</v>
      </c>
      <c r="H140" s="38"/>
      <c r="I140" s="40"/>
      <c r="J140" s="41">
        <v>0.32715949219506685</v>
      </c>
      <c r="K140" s="40">
        <v>1.7821333620130622E-2</v>
      </c>
      <c r="L140" s="38">
        <v>30.13</v>
      </c>
      <c r="N140" s="44"/>
      <c r="O140" s="45"/>
    </row>
    <row r="141" spans="1:15" x14ac:dyDescent="0.2">
      <c r="A141" s="35"/>
      <c r="B141" s="36"/>
      <c r="C141" s="15">
        <v>30.13</v>
      </c>
      <c r="D141" s="37">
        <v>6.9472000000000006E-2</v>
      </c>
      <c r="E141" s="38"/>
      <c r="F141" s="39"/>
      <c r="G141" s="40"/>
      <c r="H141" s="38"/>
      <c r="I141" s="40"/>
      <c r="J141" s="41"/>
      <c r="K141" s="40"/>
      <c r="L141" s="38"/>
      <c r="N141" s="44"/>
      <c r="O141" s="45"/>
    </row>
    <row r="142" spans="1:15" x14ac:dyDescent="0.2">
      <c r="A142" s="35"/>
      <c r="B142" s="36"/>
      <c r="C142" s="15">
        <v>29.74</v>
      </c>
      <c r="D142" s="37">
        <v>9.2518000000000017E-2</v>
      </c>
      <c r="E142" s="38"/>
      <c r="F142" s="39"/>
      <c r="G142" s="40"/>
      <c r="H142" s="38"/>
      <c r="I142" s="40"/>
      <c r="J142" s="41"/>
      <c r="K142" s="40"/>
      <c r="L142" s="38"/>
      <c r="N142" s="44"/>
      <c r="O142" s="45"/>
    </row>
    <row r="143" spans="1:15" x14ac:dyDescent="0.2">
      <c r="A143" s="35"/>
      <c r="B143" s="36" t="s">
        <v>8</v>
      </c>
      <c r="C143" s="15">
        <v>30.35</v>
      </c>
      <c r="D143" s="37">
        <v>5.7782000000000007E-2</v>
      </c>
      <c r="E143" s="38">
        <v>8.3500000000000005E-2</v>
      </c>
      <c r="F143" s="39">
        <v>30.343333333333334</v>
      </c>
      <c r="G143" s="40">
        <v>5.8227333333333332E-2</v>
      </c>
      <c r="H143" s="38"/>
      <c r="I143" s="40"/>
      <c r="J143" s="41">
        <v>0.15011106998930132</v>
      </c>
      <c r="K143" s="40">
        <v>6.3577084970398963E-3</v>
      </c>
      <c r="L143" s="38">
        <v>30.35</v>
      </c>
      <c r="N143" s="44"/>
      <c r="O143" s="45"/>
    </row>
    <row r="144" spans="1:15" x14ac:dyDescent="0.2">
      <c r="A144" s="35"/>
      <c r="B144" s="36"/>
      <c r="C144" s="15">
        <v>30.49</v>
      </c>
      <c r="D144" s="37">
        <v>5.2103999999999998E-2</v>
      </c>
      <c r="E144" s="38"/>
      <c r="F144" s="39"/>
      <c r="G144" s="40"/>
      <c r="H144" s="38"/>
      <c r="I144" s="40"/>
      <c r="J144" s="41"/>
      <c r="K144" s="40"/>
      <c r="L144" s="38"/>
      <c r="N144" s="44"/>
      <c r="O144" s="45"/>
    </row>
    <row r="145" spans="1:15" x14ac:dyDescent="0.2">
      <c r="A145" s="35"/>
      <c r="B145" s="36"/>
      <c r="C145" s="15">
        <v>30.19</v>
      </c>
      <c r="D145" s="37">
        <v>6.4795999999999992E-2</v>
      </c>
      <c r="E145" s="38"/>
      <c r="F145" s="39"/>
      <c r="G145" s="40"/>
      <c r="H145" s="38"/>
      <c r="I145" s="40"/>
      <c r="J145" s="41"/>
      <c r="K145" s="40"/>
      <c r="L145" s="38"/>
      <c r="N145" s="44"/>
      <c r="O145" s="45"/>
    </row>
    <row r="146" spans="1:15" x14ac:dyDescent="0.2">
      <c r="A146" s="35"/>
      <c r="B146" s="36" t="s">
        <v>8</v>
      </c>
      <c r="C146" s="15">
        <v>31.15</v>
      </c>
      <c r="D146" s="37">
        <v>3.3032600000000002E-2</v>
      </c>
      <c r="E146" s="38">
        <v>8.3500000000000005E-2</v>
      </c>
      <c r="F146" s="39">
        <v>30.393333333333334</v>
      </c>
      <c r="G146" s="40">
        <v>6.1667533333333337E-2</v>
      </c>
      <c r="H146" s="38"/>
      <c r="I146" s="40"/>
      <c r="J146" s="41">
        <v>0.65546421209195849</v>
      </c>
      <c r="K146" s="40">
        <v>2.4812633480816429E-2</v>
      </c>
      <c r="L146" s="38">
        <v>30.03</v>
      </c>
      <c r="N146" s="44"/>
      <c r="O146" s="45"/>
    </row>
    <row r="147" spans="1:15" x14ac:dyDescent="0.2">
      <c r="A147" s="35"/>
      <c r="B147" s="36"/>
      <c r="C147" s="15">
        <v>30</v>
      </c>
      <c r="D147" s="37">
        <v>7.6819999999999999E-2</v>
      </c>
      <c r="E147" s="38"/>
      <c r="F147" s="39"/>
      <c r="G147" s="40"/>
      <c r="H147" s="38"/>
      <c r="I147" s="40"/>
      <c r="J147" s="41"/>
      <c r="K147" s="40"/>
      <c r="L147" s="38"/>
      <c r="N147" s="44"/>
      <c r="O147" s="45"/>
    </row>
    <row r="148" spans="1:15" x14ac:dyDescent="0.2">
      <c r="A148" s="35"/>
      <c r="B148" s="36"/>
      <c r="C148" s="15">
        <v>30.03</v>
      </c>
      <c r="D148" s="37">
        <v>7.5150000000000008E-2</v>
      </c>
      <c r="E148" s="38"/>
      <c r="F148" s="39"/>
      <c r="G148" s="40"/>
      <c r="H148" s="38"/>
      <c r="I148" s="40"/>
      <c r="J148" s="41"/>
      <c r="K148" s="40"/>
      <c r="L148" s="38"/>
      <c r="N148" s="44"/>
      <c r="O148" s="45"/>
    </row>
    <row r="149" spans="1:15" x14ac:dyDescent="0.2">
      <c r="A149" s="35"/>
      <c r="B149" s="36" t="s">
        <v>8</v>
      </c>
      <c r="C149" s="15">
        <v>29.74</v>
      </c>
      <c r="D149" s="37">
        <v>9.2518000000000017E-2</v>
      </c>
      <c r="E149" s="38">
        <v>8.3500000000000005E-2</v>
      </c>
      <c r="F149" s="39">
        <v>29.926666666666666</v>
      </c>
      <c r="G149" s="40">
        <v>8.3166000000000004E-2</v>
      </c>
      <c r="H149" s="38"/>
      <c r="I149" s="40"/>
      <c r="J149" s="41">
        <v>0.30615900008546826</v>
      </c>
      <c r="K149" s="40">
        <v>1.5055955366565133E-2</v>
      </c>
      <c r="L149" s="38">
        <v>29.76</v>
      </c>
      <c r="N149" s="44"/>
      <c r="O149" s="45"/>
    </row>
    <row r="150" spans="1:15" x14ac:dyDescent="0.2">
      <c r="A150" s="35"/>
      <c r="B150" s="36"/>
      <c r="C150" s="15">
        <v>30.28</v>
      </c>
      <c r="D150" s="37">
        <v>6.5798000000000009E-2</v>
      </c>
      <c r="E150" s="38"/>
      <c r="F150" s="39"/>
      <c r="G150" s="40"/>
      <c r="H150" s="38"/>
      <c r="I150" s="40"/>
      <c r="J150" s="41"/>
      <c r="K150" s="40"/>
      <c r="L150" s="38"/>
      <c r="N150" s="44"/>
      <c r="O150" s="45"/>
    </row>
    <row r="151" spans="1:15" x14ac:dyDescent="0.2">
      <c r="A151" s="35"/>
      <c r="B151" s="36"/>
      <c r="C151" s="15">
        <v>29.76</v>
      </c>
      <c r="D151" s="37">
        <v>9.1182000000000013E-2</v>
      </c>
      <c r="E151" s="38"/>
      <c r="F151" s="39"/>
      <c r="G151" s="40"/>
      <c r="H151" s="38"/>
      <c r="I151" s="40"/>
      <c r="J151" s="41"/>
      <c r="K151" s="40"/>
      <c r="L151" s="38"/>
      <c r="N151" s="44"/>
      <c r="O151" s="45"/>
    </row>
    <row r="152" spans="1:15" x14ac:dyDescent="0.2">
      <c r="A152" s="35"/>
      <c r="B152" s="36" t="s">
        <v>8</v>
      </c>
      <c r="C152" s="15">
        <v>31.76</v>
      </c>
      <c r="D152" s="37">
        <v>2.9826200000000004E-2</v>
      </c>
      <c r="E152" s="38">
        <v>8.3500000000000005E-2</v>
      </c>
      <c r="F152" s="39">
        <v>31.066666666666666</v>
      </c>
      <c r="G152" s="40">
        <v>5.6034066666666681E-2</v>
      </c>
      <c r="H152" s="38"/>
      <c r="I152" s="40"/>
      <c r="J152" s="41">
        <v>1.0082823678579997</v>
      </c>
      <c r="K152" s="40">
        <v>4.1214521838950552E-2</v>
      </c>
      <c r="L152" s="38">
        <v>31.53</v>
      </c>
      <c r="N152" s="44"/>
      <c r="O152" s="45"/>
    </row>
    <row r="153" spans="1:15" x14ac:dyDescent="0.2">
      <c r="A153" s="35"/>
      <c r="B153" s="36"/>
      <c r="C153" s="15">
        <v>29.91</v>
      </c>
      <c r="D153" s="37">
        <v>0.10354000000000001</v>
      </c>
      <c r="E153" s="38"/>
      <c r="F153" s="39"/>
      <c r="G153" s="40"/>
      <c r="H153" s="38"/>
      <c r="I153" s="40"/>
      <c r="J153" s="41"/>
      <c r="K153" s="40"/>
      <c r="L153" s="38"/>
      <c r="N153" s="44"/>
      <c r="O153" s="45"/>
    </row>
    <row r="154" spans="1:15" x14ac:dyDescent="0.2">
      <c r="A154" s="35"/>
      <c r="B154" s="36"/>
      <c r="C154" s="15">
        <v>31.53</v>
      </c>
      <c r="D154" s="37">
        <v>3.4736000000000003E-2</v>
      </c>
      <c r="E154" s="38"/>
      <c r="F154" s="39"/>
      <c r="G154" s="40"/>
      <c r="H154" s="38"/>
      <c r="I154" s="40"/>
      <c r="J154" s="41"/>
      <c r="K154" s="40"/>
      <c r="L154" s="38"/>
      <c r="N154" s="44"/>
      <c r="O154" s="45"/>
    </row>
    <row r="155" spans="1:15" x14ac:dyDescent="0.2">
      <c r="A155" s="35"/>
      <c r="B155" s="36" t="s">
        <v>8</v>
      </c>
      <c r="C155" s="15">
        <v>29.77</v>
      </c>
      <c r="D155" s="37">
        <v>7.1475999999999998E-2</v>
      </c>
      <c r="E155" s="38">
        <v>8.3500000000000005E-2</v>
      </c>
      <c r="F155" s="39">
        <v>29.506666666666664</v>
      </c>
      <c r="G155" s="40">
        <v>8.8287333333333329E-2</v>
      </c>
      <c r="H155" s="38"/>
      <c r="I155" s="40"/>
      <c r="J155" s="41">
        <v>0.22810816147900803</v>
      </c>
      <c r="K155" s="40">
        <v>1.4567659294935979E-2</v>
      </c>
      <c r="L155" s="38">
        <v>29.38</v>
      </c>
      <c r="N155" s="44"/>
      <c r="O155" s="45"/>
    </row>
    <row r="156" spans="1:15" x14ac:dyDescent="0.2">
      <c r="A156" s="35"/>
      <c r="B156" s="36"/>
      <c r="C156" s="15">
        <v>29.37</v>
      </c>
      <c r="D156" s="37">
        <v>9.7194000000000003E-2</v>
      </c>
      <c r="E156" s="38"/>
      <c r="F156" s="39"/>
      <c r="G156" s="40"/>
      <c r="H156" s="38"/>
      <c r="I156" s="40"/>
      <c r="J156" s="41"/>
      <c r="K156" s="40"/>
      <c r="L156" s="38"/>
      <c r="N156" s="44"/>
      <c r="O156" s="45"/>
    </row>
    <row r="157" spans="1:15" x14ac:dyDescent="0.2">
      <c r="A157" s="35"/>
      <c r="B157" s="36"/>
      <c r="C157" s="15">
        <v>29.38</v>
      </c>
      <c r="D157" s="37">
        <v>9.6192000000000014E-2</v>
      </c>
      <c r="E157" s="38"/>
      <c r="F157" s="39"/>
      <c r="G157" s="40"/>
      <c r="H157" s="38"/>
      <c r="I157" s="40"/>
      <c r="J157" s="41"/>
      <c r="K157" s="40"/>
      <c r="L157" s="38"/>
      <c r="N157" s="44"/>
      <c r="O157" s="45"/>
    </row>
    <row r="158" spans="1:15" x14ac:dyDescent="0.2">
      <c r="D158" s="37"/>
      <c r="G158" s="46"/>
      <c r="I158" s="46"/>
      <c r="J158" s="54"/>
      <c r="K158" s="46"/>
      <c r="N158" s="44"/>
      <c r="O158" s="45"/>
    </row>
    <row r="159" spans="1:15" x14ac:dyDescent="0.2">
      <c r="A159" s="35" t="s">
        <v>92</v>
      </c>
      <c r="B159" s="36" t="s">
        <v>8</v>
      </c>
      <c r="C159" s="9">
        <v>30.69</v>
      </c>
      <c r="D159" s="37">
        <v>4.0414000000000005E-2</v>
      </c>
      <c r="E159" s="38">
        <v>4.1750000000000002E-2</v>
      </c>
      <c r="F159" s="39">
        <v>30.599999999999998</v>
      </c>
      <c r="G159" s="40">
        <v>4.3865333333333333E-2</v>
      </c>
      <c r="H159" s="39">
        <v>31.053666666666665</v>
      </c>
      <c r="I159" s="40">
        <v>4.0230856666666662E-2</v>
      </c>
      <c r="J159" s="41">
        <v>0.20074859899884648</v>
      </c>
      <c r="K159" s="40">
        <v>7.1660969385945314E-3</v>
      </c>
      <c r="L159" s="38">
        <v>30.69</v>
      </c>
      <c r="N159" s="42">
        <f>I159/0.04175*100</f>
        <v>96.36133333333332</v>
      </c>
      <c r="O159" s="43">
        <f>(I159-0.04175)/0.04175*100</f>
        <v>-3.6386666666666838</v>
      </c>
    </row>
    <row r="160" spans="1:15" x14ac:dyDescent="0.2">
      <c r="A160" s="35"/>
      <c r="B160" s="36"/>
      <c r="C160" s="9">
        <v>30.74</v>
      </c>
      <c r="D160" s="37">
        <v>3.9078000000000002E-2</v>
      </c>
      <c r="E160" s="38"/>
      <c r="F160" s="39"/>
      <c r="G160" s="40"/>
      <c r="H160" s="38"/>
      <c r="I160" s="40"/>
      <c r="J160" s="41"/>
      <c r="K160" s="40"/>
      <c r="L160" s="38"/>
      <c r="N160" s="44"/>
      <c r="O160" s="45"/>
    </row>
    <row r="161" spans="1:15" x14ac:dyDescent="0.2">
      <c r="A161" s="35"/>
      <c r="B161" s="36"/>
      <c r="C161" s="9">
        <v>30.37</v>
      </c>
      <c r="D161" s="37">
        <v>5.2103999999999998E-2</v>
      </c>
      <c r="E161" s="38"/>
      <c r="F161" s="39"/>
      <c r="G161" s="40"/>
      <c r="H161" s="38"/>
      <c r="I161" s="40"/>
      <c r="J161" s="41"/>
      <c r="K161" s="40"/>
      <c r="L161" s="38"/>
      <c r="N161" s="44"/>
      <c r="O161" s="45"/>
    </row>
    <row r="162" spans="1:15" x14ac:dyDescent="0.2">
      <c r="A162" s="35"/>
      <c r="B162" s="36" t="s">
        <v>8</v>
      </c>
      <c r="C162" s="15">
        <v>30.99</v>
      </c>
      <c r="D162" s="37">
        <v>4.1749999999999995E-2</v>
      </c>
      <c r="E162" s="38">
        <v>4.1750000000000002E-2</v>
      </c>
      <c r="F162" s="39">
        <v>31.296666666666667</v>
      </c>
      <c r="G162" s="40">
        <v>3.2832199999999999E-2</v>
      </c>
      <c r="H162" s="38"/>
      <c r="I162" s="40"/>
      <c r="J162" s="41">
        <v>0.2804163571073085</v>
      </c>
      <c r="K162" s="40">
        <v>8.0643537447212497E-3</v>
      </c>
      <c r="L162" s="38">
        <v>31.36</v>
      </c>
      <c r="N162" s="44"/>
      <c r="O162" s="45"/>
    </row>
    <row r="163" spans="1:15" x14ac:dyDescent="0.2">
      <c r="A163" s="35"/>
      <c r="B163" s="36"/>
      <c r="C163" s="15">
        <v>31.54</v>
      </c>
      <c r="D163" s="37">
        <v>2.6051999999999999E-2</v>
      </c>
      <c r="E163" s="38"/>
      <c r="F163" s="39"/>
      <c r="G163" s="40"/>
      <c r="H163" s="38"/>
      <c r="I163" s="40"/>
      <c r="J163" s="41"/>
      <c r="K163" s="40"/>
      <c r="L163" s="38"/>
      <c r="N163" s="44"/>
      <c r="O163" s="45"/>
    </row>
    <row r="164" spans="1:15" x14ac:dyDescent="0.2">
      <c r="A164" s="35"/>
      <c r="B164" s="36"/>
      <c r="C164" s="15">
        <v>31.36</v>
      </c>
      <c r="D164" s="37">
        <v>3.0694599999999999E-2</v>
      </c>
      <c r="E164" s="38"/>
      <c r="F164" s="39"/>
      <c r="G164" s="40"/>
      <c r="H164" s="38"/>
      <c r="I164" s="40"/>
      <c r="J164" s="41"/>
      <c r="K164" s="40"/>
      <c r="L164" s="38"/>
      <c r="N164" s="44"/>
      <c r="O164" s="45"/>
    </row>
    <row r="165" spans="1:15" x14ac:dyDescent="0.2">
      <c r="A165" s="35"/>
      <c r="B165" s="36" t="s">
        <v>8</v>
      </c>
      <c r="C165" s="15">
        <v>31.58</v>
      </c>
      <c r="D165" s="37">
        <v>4.0414000000000005E-2</v>
      </c>
      <c r="E165" s="38">
        <v>4.1750000000000002E-2</v>
      </c>
      <c r="F165" s="39">
        <v>31.406666666666666</v>
      </c>
      <c r="G165" s="40">
        <v>4.653733333333334E-2</v>
      </c>
      <c r="H165" s="38"/>
      <c r="I165" s="40"/>
      <c r="J165" s="41">
        <v>0.46490142324296463</v>
      </c>
      <c r="K165" s="40">
        <v>1.484077926974635E-2</v>
      </c>
      <c r="L165" s="38">
        <v>31.58</v>
      </c>
      <c r="N165" s="44"/>
      <c r="O165" s="45"/>
    </row>
    <row r="166" spans="1:15" x14ac:dyDescent="0.2">
      <c r="A166" s="35"/>
      <c r="B166" s="36"/>
      <c r="C166" s="15">
        <v>30.88</v>
      </c>
      <c r="D166" s="37">
        <v>6.3460000000000003E-2</v>
      </c>
      <c r="E166" s="38"/>
      <c r="F166" s="39"/>
      <c r="G166" s="40"/>
      <c r="H166" s="38"/>
      <c r="I166" s="40"/>
      <c r="J166" s="41"/>
      <c r="K166" s="40"/>
      <c r="L166" s="38"/>
      <c r="N166" s="44"/>
      <c r="O166" s="45"/>
    </row>
    <row r="167" spans="1:15" x14ac:dyDescent="0.2">
      <c r="A167" s="35"/>
      <c r="B167" s="36"/>
      <c r="C167" s="15">
        <v>31.76</v>
      </c>
      <c r="D167" s="37">
        <v>3.5737999999999999E-2</v>
      </c>
      <c r="E167" s="38"/>
      <c r="F167" s="39"/>
      <c r="G167" s="40"/>
      <c r="H167" s="38"/>
      <c r="I167" s="40"/>
      <c r="J167" s="41"/>
      <c r="K167" s="40"/>
      <c r="L167" s="38"/>
      <c r="N167" s="44"/>
      <c r="O167" s="45"/>
    </row>
    <row r="168" spans="1:15" x14ac:dyDescent="0.2">
      <c r="A168" s="35"/>
      <c r="B168" s="36" t="s">
        <v>8</v>
      </c>
      <c r="C168" s="15">
        <v>31.37</v>
      </c>
      <c r="D168" s="37">
        <v>3.1763400000000004E-2</v>
      </c>
      <c r="E168" s="38">
        <v>4.1750000000000002E-2</v>
      </c>
      <c r="F168" s="39">
        <v>31.25</v>
      </c>
      <c r="G168" s="40">
        <v>3.4646933333333331E-2</v>
      </c>
      <c r="H168" s="38"/>
      <c r="I168" s="40"/>
      <c r="J168" s="41">
        <v>0.15874507866387541</v>
      </c>
      <c r="K168" s="40">
        <v>3.8951235992370418E-3</v>
      </c>
      <c r="L168" s="38">
        <v>31.31</v>
      </c>
      <c r="N168" s="44"/>
      <c r="O168" s="45"/>
    </row>
    <row r="169" spans="1:15" x14ac:dyDescent="0.2">
      <c r="A169" s="35"/>
      <c r="B169" s="36"/>
      <c r="C169" s="15">
        <v>31.31</v>
      </c>
      <c r="D169" s="37">
        <v>3.3099400000000001E-2</v>
      </c>
      <c r="E169" s="38"/>
      <c r="F169" s="39"/>
      <c r="G169" s="40"/>
      <c r="H169" s="38"/>
      <c r="I169" s="40"/>
      <c r="J169" s="41"/>
      <c r="K169" s="40"/>
      <c r="L169" s="38"/>
      <c r="N169" s="44"/>
      <c r="O169" s="45"/>
    </row>
    <row r="170" spans="1:15" x14ac:dyDescent="0.2">
      <c r="A170" s="35"/>
      <c r="B170" s="36"/>
      <c r="C170" s="15">
        <v>31.07</v>
      </c>
      <c r="D170" s="37">
        <v>3.9078000000000002E-2</v>
      </c>
      <c r="E170" s="38"/>
      <c r="F170" s="39"/>
      <c r="G170" s="40"/>
      <c r="H170" s="38"/>
      <c r="I170" s="40"/>
      <c r="J170" s="41"/>
      <c r="K170" s="40"/>
      <c r="L170" s="38"/>
      <c r="N170" s="44"/>
      <c r="O170" s="45"/>
    </row>
    <row r="171" spans="1:15" x14ac:dyDescent="0.2">
      <c r="A171" s="35"/>
      <c r="B171" s="36" t="s">
        <v>8</v>
      </c>
      <c r="C171" s="15">
        <v>30.27</v>
      </c>
      <c r="D171" s="37">
        <v>6.3126000000000002E-2</v>
      </c>
      <c r="E171" s="38">
        <v>4.1750000000000002E-2</v>
      </c>
      <c r="F171" s="39">
        <v>30.583333333333332</v>
      </c>
      <c r="G171" s="40">
        <v>5.1102000000000002E-2</v>
      </c>
      <c r="H171" s="38"/>
      <c r="I171" s="40"/>
      <c r="J171" s="41">
        <v>0.28023799409311601</v>
      </c>
      <c r="K171" s="40">
        <v>1.0672332266191875E-2</v>
      </c>
      <c r="L171" s="38">
        <v>30.67</v>
      </c>
      <c r="N171" s="44"/>
      <c r="O171" s="45"/>
    </row>
    <row r="172" spans="1:15" x14ac:dyDescent="0.2">
      <c r="A172" s="35"/>
      <c r="B172" s="36"/>
      <c r="C172" s="15">
        <v>30.81</v>
      </c>
      <c r="D172" s="37">
        <v>4.2752000000000005E-2</v>
      </c>
      <c r="E172" s="38"/>
      <c r="F172" s="39"/>
      <c r="G172" s="40"/>
      <c r="H172" s="38"/>
      <c r="I172" s="40"/>
      <c r="J172" s="41"/>
      <c r="K172" s="40"/>
      <c r="L172" s="38"/>
      <c r="N172" s="44"/>
      <c r="O172" s="45"/>
    </row>
    <row r="173" spans="1:15" x14ac:dyDescent="0.2">
      <c r="A173" s="35"/>
      <c r="B173" s="36"/>
      <c r="C173" s="15">
        <v>30.67</v>
      </c>
      <c r="D173" s="37">
        <v>4.7427999999999998E-2</v>
      </c>
      <c r="E173" s="38"/>
      <c r="F173" s="39"/>
      <c r="G173" s="40"/>
      <c r="H173" s="38"/>
      <c r="I173" s="40"/>
      <c r="J173" s="41"/>
      <c r="K173" s="40"/>
      <c r="L173" s="38"/>
      <c r="N173" s="44"/>
      <c r="O173" s="45"/>
    </row>
    <row r="174" spans="1:15" x14ac:dyDescent="0.2">
      <c r="A174" s="35"/>
      <c r="B174" s="36" t="s">
        <v>8</v>
      </c>
      <c r="C174" s="15">
        <v>31.06</v>
      </c>
      <c r="D174" s="37">
        <v>3.4402000000000002E-2</v>
      </c>
      <c r="E174" s="38">
        <v>4.1750000000000002E-2</v>
      </c>
      <c r="F174" s="39">
        <v>31.203333333333333</v>
      </c>
      <c r="G174" s="40">
        <v>3.1540733333333335E-2</v>
      </c>
      <c r="H174" s="38"/>
      <c r="I174" s="40"/>
      <c r="J174" s="41">
        <v>0.32929217016706169</v>
      </c>
      <c r="K174" s="40">
        <v>7.0778322396997549E-3</v>
      </c>
      <c r="L174" s="38">
        <v>31.06</v>
      </c>
      <c r="N174" s="44"/>
      <c r="O174" s="45"/>
    </row>
    <row r="175" spans="1:15" x14ac:dyDescent="0.2">
      <c r="A175" s="35"/>
      <c r="B175" s="36"/>
      <c r="C175" s="15">
        <v>31.58</v>
      </c>
      <c r="D175" s="37">
        <v>2.34802E-2</v>
      </c>
      <c r="E175" s="38"/>
      <c r="F175" s="39"/>
      <c r="G175" s="40"/>
      <c r="H175" s="38"/>
      <c r="I175" s="40"/>
      <c r="J175" s="41"/>
      <c r="K175" s="40"/>
      <c r="L175" s="38"/>
      <c r="N175" s="44"/>
      <c r="O175" s="45"/>
    </row>
    <row r="176" spans="1:15" x14ac:dyDescent="0.2">
      <c r="A176" s="35"/>
      <c r="B176" s="36"/>
      <c r="C176" s="15">
        <v>30.97</v>
      </c>
      <c r="D176" s="37">
        <v>3.6740000000000002E-2</v>
      </c>
      <c r="E176" s="38"/>
      <c r="F176" s="39"/>
      <c r="G176" s="40"/>
      <c r="H176" s="38"/>
      <c r="I176" s="40"/>
      <c r="J176" s="41"/>
      <c r="K176" s="40"/>
      <c r="L176" s="38"/>
      <c r="N176" s="44"/>
      <c r="O176" s="45"/>
    </row>
    <row r="177" spans="1:15" x14ac:dyDescent="0.2">
      <c r="A177" s="35"/>
      <c r="B177" s="36" t="s">
        <v>8</v>
      </c>
      <c r="C177" s="15">
        <v>30.99</v>
      </c>
      <c r="D177" s="37">
        <v>3.7408000000000004E-2</v>
      </c>
      <c r="E177" s="38">
        <v>4.1750000000000002E-2</v>
      </c>
      <c r="F177" s="39">
        <v>31.186666666666667</v>
      </c>
      <c r="G177" s="40">
        <v>3.4557866666666666E-2</v>
      </c>
      <c r="H177" s="38"/>
      <c r="I177" s="40"/>
      <c r="J177" s="41">
        <v>0.64779111859713978</v>
      </c>
      <c r="K177" s="40">
        <v>1.4835967701951006E-2</v>
      </c>
      <c r="L177" s="38">
        <v>30.99</v>
      </c>
      <c r="N177" s="44"/>
      <c r="O177" s="45"/>
    </row>
    <row r="178" spans="1:15" x14ac:dyDescent="0.2">
      <c r="A178" s="35"/>
      <c r="B178" s="36"/>
      <c r="C178" s="15">
        <v>31.91</v>
      </c>
      <c r="D178" s="37">
        <v>1.8503600000000002E-2</v>
      </c>
      <c r="E178" s="38"/>
      <c r="F178" s="39"/>
      <c r="G178" s="40"/>
      <c r="H178" s="38"/>
      <c r="I178" s="40"/>
      <c r="J178" s="41"/>
      <c r="K178" s="40"/>
      <c r="L178" s="38"/>
      <c r="N178" s="44"/>
      <c r="O178" s="45"/>
    </row>
    <row r="179" spans="1:15" x14ac:dyDescent="0.2">
      <c r="A179" s="35"/>
      <c r="B179" s="36"/>
      <c r="C179" s="15">
        <v>30.66</v>
      </c>
      <c r="D179" s="37">
        <v>4.7761999999999999E-2</v>
      </c>
      <c r="E179" s="38"/>
      <c r="F179" s="39"/>
      <c r="G179" s="40"/>
      <c r="H179" s="38"/>
      <c r="I179" s="40"/>
      <c r="J179" s="41"/>
      <c r="K179" s="40"/>
      <c r="L179" s="38"/>
      <c r="N179" s="44"/>
      <c r="O179" s="45"/>
    </row>
    <row r="180" spans="1:15" x14ac:dyDescent="0.2">
      <c r="A180" s="35"/>
      <c r="B180" s="36" t="s">
        <v>8</v>
      </c>
      <c r="C180" s="15">
        <v>30.09</v>
      </c>
      <c r="D180" s="37">
        <v>7.4148000000000006E-2</v>
      </c>
      <c r="E180" s="38">
        <v>4.1750000000000002E-2</v>
      </c>
      <c r="F180" s="39">
        <v>31.086666666666662</v>
      </c>
      <c r="G180" s="40">
        <v>4.5334933333333334E-2</v>
      </c>
      <c r="H180" s="38"/>
      <c r="I180" s="40"/>
      <c r="J180" s="41">
        <v>0.86315313434716356</v>
      </c>
      <c r="K180" s="40">
        <v>2.495320534547282E-2</v>
      </c>
      <c r="L180" s="38">
        <v>31.58</v>
      </c>
      <c r="N180" s="44"/>
      <c r="O180" s="45"/>
    </row>
    <row r="181" spans="1:15" x14ac:dyDescent="0.2">
      <c r="A181" s="35"/>
      <c r="B181" s="36"/>
      <c r="C181" s="15">
        <v>31.59</v>
      </c>
      <c r="D181" s="37">
        <v>3.0794800000000001E-2</v>
      </c>
      <c r="E181" s="38"/>
      <c r="F181" s="39"/>
      <c r="G181" s="40"/>
      <c r="H181" s="38"/>
      <c r="I181" s="40"/>
      <c r="J181" s="41"/>
      <c r="K181" s="40"/>
      <c r="L181" s="38"/>
      <c r="N181" s="44"/>
      <c r="O181" s="45"/>
    </row>
    <row r="182" spans="1:15" x14ac:dyDescent="0.2">
      <c r="A182" s="35"/>
      <c r="B182" s="36"/>
      <c r="C182" s="15">
        <v>31.58</v>
      </c>
      <c r="D182" s="37">
        <v>3.1062000000000003E-2</v>
      </c>
      <c r="E182" s="38"/>
      <c r="F182" s="39"/>
      <c r="G182" s="40"/>
      <c r="H182" s="38"/>
      <c r="I182" s="40"/>
      <c r="J182" s="41"/>
      <c r="K182" s="40"/>
      <c r="L182" s="38"/>
      <c r="N182" s="44"/>
      <c r="O182" s="45"/>
    </row>
    <row r="183" spans="1:15" x14ac:dyDescent="0.2">
      <c r="A183" s="35"/>
      <c r="B183" s="36" t="s">
        <v>8</v>
      </c>
      <c r="C183" s="15">
        <v>31.57</v>
      </c>
      <c r="D183" s="37">
        <v>3.3734E-2</v>
      </c>
      <c r="E183" s="38">
        <v>4.1750000000000002E-2</v>
      </c>
      <c r="F183" s="39">
        <v>31.103333333333335</v>
      </c>
      <c r="G183" s="40">
        <v>4.9543333333333335E-2</v>
      </c>
      <c r="H183" s="38"/>
      <c r="I183" s="40"/>
      <c r="J183" s="41">
        <v>0.64291005073286345</v>
      </c>
      <c r="K183" s="40">
        <v>2.3179535830842975E-2</v>
      </c>
      <c r="L183" s="38">
        <v>31.37</v>
      </c>
      <c r="N183" s="44"/>
      <c r="O183" s="45"/>
    </row>
    <row r="184" spans="1:15" x14ac:dyDescent="0.2">
      <c r="A184" s="35"/>
      <c r="B184" s="36"/>
      <c r="C184" s="15">
        <v>31.37</v>
      </c>
      <c r="D184" s="37">
        <v>3.8744000000000001E-2</v>
      </c>
      <c r="E184" s="38"/>
      <c r="F184" s="39"/>
      <c r="G184" s="40"/>
      <c r="H184" s="38"/>
      <c r="I184" s="40"/>
      <c r="J184" s="41"/>
      <c r="K184" s="40"/>
      <c r="L184" s="38"/>
      <c r="N184" s="44"/>
      <c r="O184" s="45"/>
    </row>
    <row r="185" spans="1:15" x14ac:dyDescent="0.2">
      <c r="A185" s="35"/>
      <c r="B185" s="36"/>
      <c r="C185" s="15">
        <v>30.37</v>
      </c>
      <c r="D185" s="37">
        <v>7.6152000000000011E-2</v>
      </c>
      <c r="E185" s="38"/>
      <c r="F185" s="39"/>
      <c r="G185" s="40"/>
      <c r="H185" s="38"/>
      <c r="I185" s="40"/>
      <c r="J185" s="41"/>
      <c r="K185" s="40"/>
      <c r="L185" s="38"/>
      <c r="N185" s="44"/>
      <c r="O185" s="45"/>
    </row>
    <row r="186" spans="1:15" x14ac:dyDescent="0.2">
      <c r="A186" s="35"/>
      <c r="B186" s="36" t="s">
        <v>8</v>
      </c>
      <c r="C186" s="55"/>
      <c r="D186" s="56"/>
      <c r="E186" s="38">
        <v>4.1750000000000002E-2</v>
      </c>
      <c r="F186" s="39">
        <v>30.82</v>
      </c>
      <c r="G186" s="40">
        <v>3.2347899999999999E-2</v>
      </c>
      <c r="H186" s="38"/>
      <c r="I186" s="40"/>
      <c r="J186" s="41">
        <v>0.31112698372207931</v>
      </c>
      <c r="K186" s="40">
        <v>7.6284093767967475E-3</v>
      </c>
      <c r="L186" s="38">
        <v>30.82</v>
      </c>
      <c r="N186" s="44"/>
      <c r="O186" s="45"/>
    </row>
    <row r="187" spans="1:15" x14ac:dyDescent="0.2">
      <c r="A187" s="35"/>
      <c r="B187" s="36"/>
      <c r="C187" s="15">
        <v>31.04</v>
      </c>
      <c r="D187" s="37">
        <v>2.69538E-2</v>
      </c>
      <c r="E187" s="38"/>
      <c r="F187" s="39"/>
      <c r="G187" s="40"/>
      <c r="H187" s="38"/>
      <c r="I187" s="40"/>
      <c r="J187" s="41"/>
      <c r="K187" s="40"/>
      <c r="L187" s="38"/>
      <c r="N187" s="44"/>
      <c r="O187" s="45"/>
    </row>
    <row r="188" spans="1:15" x14ac:dyDescent="0.2">
      <c r="A188" s="35"/>
      <c r="B188" s="36"/>
      <c r="C188" s="15">
        <v>30.6</v>
      </c>
      <c r="D188" s="37">
        <v>3.7742000000000005E-2</v>
      </c>
      <c r="E188" s="38"/>
      <c r="F188" s="39"/>
      <c r="G188" s="40"/>
      <c r="H188" s="38"/>
      <c r="I188" s="40"/>
      <c r="J188" s="41"/>
      <c r="K188" s="40"/>
      <c r="L188" s="38"/>
      <c r="N188" s="44"/>
      <c r="O188" s="45"/>
    </row>
    <row r="189" spans="1:15" x14ac:dyDescent="0.2">
      <c r="D189" s="37"/>
      <c r="G189" s="46"/>
      <c r="I189" s="46"/>
      <c r="J189" s="54"/>
      <c r="K189" s="46"/>
      <c r="N189" s="44"/>
      <c r="O189" s="45"/>
    </row>
    <row r="190" spans="1:15" x14ac:dyDescent="0.2">
      <c r="A190" s="35" t="s">
        <v>93</v>
      </c>
      <c r="B190" s="36" t="s">
        <v>8</v>
      </c>
      <c r="C190" s="9">
        <v>31.12</v>
      </c>
      <c r="D190" s="37">
        <v>2.8899999999999999E-2</v>
      </c>
      <c r="E190" s="38">
        <v>0.02</v>
      </c>
      <c r="F190" s="39">
        <v>31.55</v>
      </c>
      <c r="G190" s="40">
        <v>2.2266666666666667E-2</v>
      </c>
      <c r="H190" s="39">
        <v>32.30683333333333</v>
      </c>
      <c r="I190" s="40">
        <v>1.705566666666667E-2</v>
      </c>
      <c r="J190" s="41">
        <v>0.62745517768204084</v>
      </c>
      <c r="K190" s="40">
        <v>9.1200024366468475E-3</v>
      </c>
      <c r="L190" s="38">
        <v>31.26</v>
      </c>
      <c r="N190" s="42">
        <f>I190/0.02*100</f>
        <v>85.27833333333335</v>
      </c>
      <c r="O190" s="43">
        <f>(I190-0.02)/0.02*100</f>
        <v>-14.72166666666665</v>
      </c>
    </row>
    <row r="191" spans="1:15" x14ac:dyDescent="0.2">
      <c r="A191" s="35"/>
      <c r="B191" s="36"/>
      <c r="C191" s="9">
        <v>31.26</v>
      </c>
      <c r="D191" s="37">
        <v>2.6033333333333335E-2</v>
      </c>
      <c r="E191" s="38"/>
      <c r="F191" s="39"/>
      <c r="G191" s="40"/>
      <c r="H191" s="38"/>
      <c r="I191" s="40"/>
      <c r="J191" s="41"/>
      <c r="K191" s="40"/>
      <c r="L191" s="38"/>
      <c r="N191" s="44"/>
      <c r="O191" s="45"/>
    </row>
    <row r="192" spans="1:15" x14ac:dyDescent="0.2">
      <c r="A192" s="35"/>
      <c r="B192" s="36"/>
      <c r="C192" s="9">
        <v>32.270000000000003</v>
      </c>
      <c r="D192" s="37">
        <v>1.1866666666666666E-2</v>
      </c>
      <c r="E192" s="38"/>
      <c r="F192" s="39"/>
      <c r="G192" s="40"/>
      <c r="H192" s="38"/>
      <c r="I192" s="40"/>
      <c r="J192" s="41"/>
      <c r="K192" s="40"/>
      <c r="L192" s="38"/>
      <c r="N192" s="44"/>
      <c r="O192" s="45"/>
    </row>
    <row r="193" spans="1:15" x14ac:dyDescent="0.2">
      <c r="A193" s="35"/>
      <c r="B193" s="36" t="s">
        <v>8</v>
      </c>
      <c r="C193" s="15">
        <v>34.5</v>
      </c>
      <c r="D193" s="37">
        <v>2.6633333333333335E-3</v>
      </c>
      <c r="E193" s="38">
        <v>0.02</v>
      </c>
      <c r="F193" s="39">
        <v>33.08</v>
      </c>
      <c r="G193" s="40">
        <v>8.9433333333333326E-3</v>
      </c>
      <c r="H193" s="38"/>
      <c r="I193" s="40"/>
      <c r="J193" s="41">
        <v>1.2590472588429709</v>
      </c>
      <c r="K193" s="40">
        <v>6.3357162183923614E-3</v>
      </c>
      <c r="L193" s="38">
        <v>32.64</v>
      </c>
      <c r="N193" s="44"/>
      <c r="O193" s="45"/>
    </row>
    <row r="194" spans="1:15" x14ac:dyDescent="0.2">
      <c r="A194" s="35"/>
      <c r="B194" s="36"/>
      <c r="C194" s="15">
        <v>32.1</v>
      </c>
      <c r="D194" s="37">
        <v>1.5333333333333332E-2</v>
      </c>
      <c r="E194" s="38"/>
      <c r="F194" s="39"/>
      <c r="G194" s="40"/>
      <c r="H194" s="38"/>
      <c r="I194" s="40"/>
      <c r="J194" s="41"/>
      <c r="K194" s="40"/>
      <c r="L194" s="38"/>
      <c r="N194" s="44"/>
      <c r="O194" s="45"/>
    </row>
    <row r="195" spans="1:15" x14ac:dyDescent="0.2">
      <c r="A195" s="35"/>
      <c r="B195" s="36"/>
      <c r="C195" s="15">
        <v>32.64</v>
      </c>
      <c r="D195" s="37">
        <v>8.8333333333333337E-3</v>
      </c>
      <c r="E195" s="38"/>
      <c r="F195" s="39"/>
      <c r="G195" s="40"/>
      <c r="H195" s="38"/>
      <c r="I195" s="40"/>
      <c r="J195" s="41"/>
      <c r="K195" s="40"/>
      <c r="L195" s="38"/>
      <c r="N195" s="44"/>
      <c r="O195" s="45"/>
    </row>
    <row r="196" spans="1:15" x14ac:dyDescent="0.2">
      <c r="A196" s="35"/>
      <c r="B196" s="36" t="s">
        <v>8</v>
      </c>
      <c r="C196" s="15">
        <v>31.97</v>
      </c>
      <c r="D196" s="37">
        <v>3.1300000000000001E-2</v>
      </c>
      <c r="E196" s="38">
        <v>0.02</v>
      </c>
      <c r="F196" s="39">
        <v>32.686666666666667</v>
      </c>
      <c r="G196" s="40">
        <v>2.1355555555555558E-2</v>
      </c>
      <c r="H196" s="38"/>
      <c r="I196" s="40"/>
      <c r="J196" s="41">
        <v>0.8001458200436542</v>
      </c>
      <c r="K196" s="40">
        <v>1.0068892322027906E-2</v>
      </c>
      <c r="L196" s="38">
        <v>32.54</v>
      </c>
      <c r="N196" s="44"/>
      <c r="O196" s="45"/>
    </row>
    <row r="197" spans="1:15" x14ac:dyDescent="0.2">
      <c r="A197" s="35"/>
      <c r="B197" s="36"/>
      <c r="C197" s="15">
        <v>33.549999999999997</v>
      </c>
      <c r="D197" s="37">
        <v>1.1166666666666667E-2</v>
      </c>
      <c r="E197" s="38"/>
      <c r="F197" s="39"/>
      <c r="G197" s="40"/>
      <c r="H197" s="38"/>
      <c r="I197" s="40"/>
      <c r="J197" s="41"/>
      <c r="K197" s="40"/>
      <c r="L197" s="38"/>
      <c r="N197" s="44"/>
      <c r="O197" s="45"/>
    </row>
    <row r="198" spans="1:15" x14ac:dyDescent="0.2">
      <c r="A198" s="35"/>
      <c r="B198" s="36"/>
      <c r="C198" s="15">
        <v>32.54</v>
      </c>
      <c r="D198" s="37">
        <v>2.1600000000000005E-2</v>
      </c>
      <c r="E198" s="38"/>
      <c r="F198" s="39"/>
      <c r="G198" s="40"/>
      <c r="H198" s="38"/>
      <c r="I198" s="40"/>
      <c r="J198" s="41"/>
      <c r="K198" s="40"/>
      <c r="L198" s="38"/>
      <c r="N198" s="44"/>
      <c r="O198" s="45"/>
    </row>
    <row r="199" spans="1:15" x14ac:dyDescent="0.2">
      <c r="A199" s="35"/>
      <c r="B199" s="36" t="s">
        <v>8</v>
      </c>
      <c r="C199" s="15">
        <v>32.659999999999997</v>
      </c>
      <c r="D199" s="37">
        <v>1.3233333333333335E-2</v>
      </c>
      <c r="E199" s="38">
        <v>0.02</v>
      </c>
      <c r="F199" s="39">
        <v>31.964999999999996</v>
      </c>
      <c r="G199" s="40">
        <v>2.3616666666666664E-2</v>
      </c>
      <c r="H199" s="38"/>
      <c r="I199" s="40"/>
      <c r="J199" s="41">
        <v>0.98287842584929896</v>
      </c>
      <c r="K199" s="40">
        <v>1.4684250822640632E-2</v>
      </c>
      <c r="L199" s="38">
        <v>31.964999999999996</v>
      </c>
      <c r="N199" s="44"/>
      <c r="O199" s="45"/>
    </row>
    <row r="200" spans="1:15" x14ac:dyDescent="0.2">
      <c r="A200" s="35"/>
      <c r="B200" s="36"/>
      <c r="C200" s="55"/>
      <c r="D200" s="56"/>
      <c r="E200" s="38"/>
      <c r="F200" s="39"/>
      <c r="G200" s="40"/>
      <c r="H200" s="38"/>
      <c r="I200" s="40"/>
      <c r="J200" s="41"/>
      <c r="K200" s="40"/>
      <c r="L200" s="38"/>
      <c r="N200" s="44"/>
      <c r="O200" s="45"/>
    </row>
    <row r="201" spans="1:15" x14ac:dyDescent="0.2">
      <c r="A201" s="35"/>
      <c r="B201" s="36"/>
      <c r="C201" s="15">
        <v>31.27</v>
      </c>
      <c r="D201" s="37">
        <v>3.3999999999999996E-2</v>
      </c>
      <c r="E201" s="38"/>
      <c r="F201" s="39"/>
      <c r="G201" s="40"/>
      <c r="H201" s="38"/>
      <c r="I201" s="40"/>
      <c r="J201" s="41"/>
      <c r="K201" s="40"/>
      <c r="L201" s="38"/>
      <c r="N201" s="44"/>
      <c r="O201" s="45"/>
    </row>
    <row r="202" spans="1:15" x14ac:dyDescent="0.2">
      <c r="A202" s="35"/>
      <c r="B202" s="36" t="s">
        <v>8</v>
      </c>
      <c r="C202" s="15">
        <v>31.98</v>
      </c>
      <c r="D202" s="37">
        <v>1.8233333333333334E-2</v>
      </c>
      <c r="E202" s="38">
        <v>0.02</v>
      </c>
      <c r="F202" s="39">
        <v>31.986666666666668</v>
      </c>
      <c r="G202" s="40">
        <v>1.8444444444444444E-2</v>
      </c>
      <c r="H202" s="38"/>
      <c r="I202" s="40"/>
      <c r="J202" s="41">
        <v>0.2800595174839341</v>
      </c>
      <c r="K202" s="40">
        <v>3.5879943845697005E-3</v>
      </c>
      <c r="L202" s="38">
        <v>31.98</v>
      </c>
      <c r="N202" s="44"/>
      <c r="O202" s="45"/>
    </row>
    <row r="203" spans="1:15" x14ac:dyDescent="0.2">
      <c r="A203" s="35"/>
      <c r="B203" s="36"/>
      <c r="C203" s="15">
        <v>32.270000000000003</v>
      </c>
      <c r="D203" s="37">
        <v>1.4966666666666668E-2</v>
      </c>
      <c r="E203" s="38"/>
      <c r="F203" s="39"/>
      <c r="G203" s="40"/>
      <c r="H203" s="38"/>
      <c r="I203" s="40"/>
      <c r="J203" s="41"/>
      <c r="K203" s="40"/>
      <c r="L203" s="38"/>
      <c r="N203" s="44"/>
      <c r="O203" s="45"/>
    </row>
    <row r="204" spans="1:15" x14ac:dyDescent="0.2">
      <c r="A204" s="35"/>
      <c r="B204" s="36"/>
      <c r="C204" s="15">
        <v>31.71</v>
      </c>
      <c r="D204" s="37">
        <v>2.2133333333333335E-2</v>
      </c>
      <c r="E204" s="38"/>
      <c r="F204" s="39"/>
      <c r="G204" s="40"/>
      <c r="H204" s="38"/>
      <c r="I204" s="40"/>
      <c r="J204" s="41"/>
      <c r="K204" s="40"/>
      <c r="L204" s="38"/>
      <c r="N204" s="44"/>
      <c r="O204" s="45"/>
    </row>
    <row r="205" spans="1:15" x14ac:dyDescent="0.2">
      <c r="A205" s="35"/>
      <c r="B205" s="36" t="s">
        <v>8</v>
      </c>
      <c r="C205" s="55"/>
      <c r="D205" s="56"/>
      <c r="E205" s="38">
        <v>0.02</v>
      </c>
      <c r="F205" s="39">
        <v>32.78</v>
      </c>
      <c r="G205" s="40">
        <v>1.0283333333333332E-2</v>
      </c>
      <c r="H205" s="38"/>
      <c r="I205" s="40"/>
      <c r="J205" s="41">
        <v>0.73539105243400882</v>
      </c>
      <c r="K205" s="40">
        <v>5.5861435713737253E-3</v>
      </c>
      <c r="L205" s="38">
        <v>32.78</v>
      </c>
      <c r="N205" s="44"/>
      <c r="O205" s="45"/>
    </row>
    <row r="206" spans="1:15" x14ac:dyDescent="0.2">
      <c r="A206" s="35"/>
      <c r="B206" s="36"/>
      <c r="C206" s="15">
        <v>32.26</v>
      </c>
      <c r="D206" s="37">
        <v>1.4233333333333332E-2</v>
      </c>
      <c r="E206" s="38"/>
      <c r="F206" s="39"/>
      <c r="G206" s="40"/>
      <c r="H206" s="38"/>
      <c r="I206" s="40"/>
      <c r="J206" s="41"/>
      <c r="K206" s="40"/>
      <c r="L206" s="38"/>
      <c r="N206" s="44"/>
      <c r="O206" s="45"/>
    </row>
    <row r="207" spans="1:15" x14ac:dyDescent="0.2">
      <c r="A207" s="35"/>
      <c r="B207" s="36"/>
      <c r="C207" s="15">
        <v>33.299999999999997</v>
      </c>
      <c r="D207" s="37">
        <v>6.3333333333333332E-3</v>
      </c>
      <c r="E207" s="38"/>
      <c r="F207" s="39"/>
      <c r="G207" s="40"/>
      <c r="H207" s="38"/>
      <c r="I207" s="40"/>
      <c r="J207" s="41"/>
      <c r="K207" s="40"/>
      <c r="L207" s="38"/>
      <c r="N207" s="44"/>
      <c r="O207" s="45"/>
    </row>
    <row r="208" spans="1:15" x14ac:dyDescent="0.2">
      <c r="A208" s="35"/>
      <c r="B208" s="36" t="s">
        <v>8</v>
      </c>
      <c r="C208" s="15">
        <v>33.51</v>
      </c>
      <c r="D208" s="37">
        <v>5.1333333333333335E-3</v>
      </c>
      <c r="E208" s="38">
        <v>0.02</v>
      </c>
      <c r="F208" s="39">
        <v>32.58</v>
      </c>
      <c r="G208" s="40">
        <v>1.2377777777777779E-2</v>
      </c>
      <c r="H208" s="38"/>
      <c r="I208" s="40"/>
      <c r="J208" s="41">
        <v>0.83898748500796982</v>
      </c>
      <c r="K208" s="40">
        <v>6.8977720503985368E-3</v>
      </c>
      <c r="L208" s="38">
        <v>32.35</v>
      </c>
      <c r="N208" s="44"/>
      <c r="O208" s="45"/>
    </row>
    <row r="209" spans="1:15" x14ac:dyDescent="0.2">
      <c r="A209" s="35"/>
      <c r="B209" s="36"/>
      <c r="C209" s="15">
        <v>32.35</v>
      </c>
      <c r="D209" s="37">
        <v>1.3133333333333332E-2</v>
      </c>
      <c r="E209" s="38"/>
      <c r="F209" s="39"/>
      <c r="G209" s="40"/>
      <c r="H209" s="38"/>
      <c r="I209" s="40"/>
      <c r="J209" s="41"/>
      <c r="K209" s="40"/>
      <c r="L209" s="38"/>
      <c r="N209" s="44"/>
      <c r="O209" s="45"/>
    </row>
    <row r="210" spans="1:15" x14ac:dyDescent="0.2">
      <c r="A210" s="35"/>
      <c r="B210" s="36"/>
      <c r="C210" s="15">
        <v>31.88</v>
      </c>
      <c r="D210" s="37">
        <v>1.8866666666666667E-2</v>
      </c>
      <c r="E210" s="38"/>
      <c r="F210" s="39"/>
      <c r="G210" s="40"/>
      <c r="H210" s="38"/>
      <c r="I210" s="40"/>
      <c r="J210" s="41"/>
      <c r="K210" s="40"/>
      <c r="L210" s="38"/>
      <c r="N210" s="44"/>
      <c r="O210" s="45"/>
    </row>
    <row r="211" spans="1:15" x14ac:dyDescent="0.2">
      <c r="A211" s="35"/>
      <c r="B211" s="36" t="s">
        <v>8</v>
      </c>
      <c r="C211" s="15">
        <v>32.299999999999997</v>
      </c>
      <c r="D211" s="37">
        <v>2.12E-2</v>
      </c>
      <c r="E211" s="38">
        <v>0.02</v>
      </c>
      <c r="F211" s="39">
        <v>32.743333333333332</v>
      </c>
      <c r="G211" s="40">
        <v>1.8577777777777776E-2</v>
      </c>
      <c r="H211" s="38"/>
      <c r="I211" s="40"/>
      <c r="J211" s="41">
        <v>1.0200163397384026</v>
      </c>
      <c r="K211" s="40">
        <v>7.5814344386895662E-3</v>
      </c>
      <c r="L211" s="38">
        <v>32.299999999999997</v>
      </c>
      <c r="N211" s="44"/>
      <c r="O211" s="45"/>
    </row>
    <row r="212" spans="1:15" x14ac:dyDescent="0.2">
      <c r="A212" s="35"/>
      <c r="B212" s="36"/>
      <c r="C212" s="15">
        <v>32.020000000000003</v>
      </c>
      <c r="D212" s="37">
        <v>2.4499999999999997E-2</v>
      </c>
      <c r="E212" s="38"/>
      <c r="F212" s="39"/>
      <c r="G212" s="40"/>
      <c r="H212" s="38"/>
      <c r="I212" s="40"/>
      <c r="J212" s="41"/>
      <c r="K212" s="40"/>
      <c r="L212" s="38"/>
      <c r="N212" s="44"/>
      <c r="O212" s="45"/>
    </row>
    <row r="213" spans="1:15" x14ac:dyDescent="0.2">
      <c r="A213" s="35"/>
      <c r="B213" s="36"/>
      <c r="C213" s="15">
        <v>33.909999999999997</v>
      </c>
      <c r="D213" s="37">
        <v>1.0033333333333333E-2</v>
      </c>
      <c r="E213" s="38"/>
      <c r="F213" s="39"/>
      <c r="G213" s="40"/>
      <c r="H213" s="38"/>
      <c r="I213" s="40"/>
      <c r="J213" s="41"/>
      <c r="K213" s="40"/>
      <c r="L213" s="38"/>
      <c r="N213" s="44"/>
      <c r="O213" s="45"/>
    </row>
    <row r="214" spans="1:15" x14ac:dyDescent="0.2">
      <c r="A214" s="35"/>
      <c r="B214" s="36" t="s">
        <v>8</v>
      </c>
      <c r="C214" s="15">
        <v>30.89</v>
      </c>
      <c r="D214" s="37">
        <v>1.3266666666666668E-2</v>
      </c>
      <c r="E214" s="38">
        <v>0.02</v>
      </c>
      <c r="F214" s="39">
        <v>32.21</v>
      </c>
      <c r="G214" s="40">
        <v>1.2091111111111113E-2</v>
      </c>
      <c r="H214" s="38"/>
      <c r="I214" s="40"/>
      <c r="J214" s="41">
        <v>1.260039681914819</v>
      </c>
      <c r="K214" s="40">
        <v>8.6567387580962565E-3</v>
      </c>
      <c r="L214" s="38">
        <v>32.340000000000003</v>
      </c>
      <c r="N214" s="44"/>
      <c r="O214" s="45"/>
    </row>
    <row r="215" spans="1:15" x14ac:dyDescent="0.2">
      <c r="A215" s="35"/>
      <c r="B215" s="36"/>
      <c r="C215" s="15">
        <v>32.340000000000003</v>
      </c>
      <c r="D215" s="37">
        <v>2.0100000000000003E-2</v>
      </c>
      <c r="E215" s="38"/>
      <c r="F215" s="39"/>
      <c r="G215" s="40"/>
      <c r="H215" s="38"/>
      <c r="I215" s="40"/>
      <c r="J215" s="41"/>
      <c r="K215" s="40"/>
      <c r="L215" s="38"/>
      <c r="N215" s="44"/>
      <c r="O215" s="45"/>
    </row>
    <row r="216" spans="1:15" x14ac:dyDescent="0.2">
      <c r="A216" s="35"/>
      <c r="B216" s="36"/>
      <c r="C216" s="15">
        <v>33.4</v>
      </c>
      <c r="D216" s="37">
        <v>2.9066666666666668E-3</v>
      </c>
      <c r="E216" s="38"/>
      <c r="F216" s="39"/>
      <c r="G216" s="40"/>
      <c r="H216" s="38"/>
      <c r="I216" s="40"/>
      <c r="J216" s="41"/>
      <c r="K216" s="40"/>
      <c r="L216" s="38"/>
      <c r="N216" s="44"/>
      <c r="O216" s="45"/>
    </row>
    <row r="217" spans="1:15" x14ac:dyDescent="0.2">
      <c r="A217" s="35"/>
      <c r="B217" s="36" t="s">
        <v>8</v>
      </c>
      <c r="C217" s="15">
        <v>30.95</v>
      </c>
      <c r="D217" s="37">
        <v>2.8833333333333336E-2</v>
      </c>
      <c r="E217" s="38">
        <v>0.02</v>
      </c>
      <c r="F217" s="39">
        <v>31.486666666666665</v>
      </c>
      <c r="G217" s="40">
        <v>2.2599999999999999E-2</v>
      </c>
      <c r="H217" s="38"/>
      <c r="I217" s="40"/>
      <c r="J217" s="41">
        <v>0.96438235847268339</v>
      </c>
      <c r="K217" s="40">
        <v>1.1614119759059575E-2</v>
      </c>
      <c r="L217" s="38">
        <v>30.95</v>
      </c>
      <c r="N217" s="44"/>
      <c r="O217" s="45"/>
    </row>
    <row r="218" spans="1:15" x14ac:dyDescent="0.2">
      <c r="A218" s="35"/>
      <c r="B218" s="36"/>
      <c r="C218" s="15">
        <v>32.6</v>
      </c>
      <c r="D218" s="37">
        <v>9.1999999999999998E-3</v>
      </c>
      <c r="E218" s="38"/>
      <c r="F218" s="39"/>
      <c r="G218" s="40"/>
      <c r="H218" s="38"/>
      <c r="I218" s="40"/>
      <c r="J218" s="41"/>
      <c r="K218" s="40"/>
      <c r="L218" s="38"/>
      <c r="N218" s="44"/>
      <c r="O218" s="45"/>
    </row>
    <row r="219" spans="1:15" x14ac:dyDescent="0.2">
      <c r="A219" s="35"/>
      <c r="B219" s="36"/>
      <c r="C219" s="15">
        <v>30.91</v>
      </c>
      <c r="D219" s="37">
        <v>2.9766666666666667E-2</v>
      </c>
      <c r="E219" s="38"/>
      <c r="F219" s="39"/>
      <c r="G219" s="40"/>
      <c r="H219" s="38"/>
      <c r="I219" s="40"/>
      <c r="J219" s="41"/>
      <c r="K219" s="40"/>
      <c r="L219" s="38"/>
      <c r="N219" s="44"/>
      <c r="O219" s="45"/>
    </row>
    <row r="220" spans="1:15" x14ac:dyDescent="0.2">
      <c r="D220" s="37"/>
      <c r="G220" s="46"/>
      <c r="I220" s="46"/>
      <c r="J220" s="54"/>
      <c r="K220" s="46"/>
      <c r="N220" s="44"/>
      <c r="O220" s="45"/>
    </row>
    <row r="221" spans="1:15" x14ac:dyDescent="0.2">
      <c r="A221" s="35" t="s">
        <v>94</v>
      </c>
      <c r="B221" s="36" t="s">
        <v>8</v>
      </c>
      <c r="C221" s="9">
        <v>32.619999999999997</v>
      </c>
      <c r="D221" s="37">
        <v>9.1333333333333353E-3</v>
      </c>
      <c r="E221" s="38">
        <v>0.01</v>
      </c>
      <c r="F221" s="39">
        <v>32.364999999999995</v>
      </c>
      <c r="G221" s="40">
        <v>1.1316666666666668E-2</v>
      </c>
      <c r="H221" s="39">
        <v>33.376833333333323</v>
      </c>
      <c r="I221" s="40">
        <v>9.1617466666666682E-3</v>
      </c>
      <c r="J221" s="41">
        <v>0.36062445840513785</v>
      </c>
      <c r="K221" s="40">
        <v>3.087699611181256E-3</v>
      </c>
      <c r="L221" s="38">
        <v>32.364999999999995</v>
      </c>
      <c r="N221" s="42">
        <f>I221/0.01*100</f>
        <v>91.617466666666687</v>
      </c>
      <c r="O221" s="43">
        <f>(I221-0.01)/0.01*100</f>
        <v>-8.3825333333333205</v>
      </c>
    </row>
    <row r="222" spans="1:15" x14ac:dyDescent="0.2">
      <c r="A222" s="35"/>
      <c r="B222" s="36"/>
      <c r="C222" s="47"/>
      <c r="D222" s="48"/>
      <c r="E222" s="38"/>
      <c r="F222" s="39"/>
      <c r="G222" s="40"/>
      <c r="H222" s="38"/>
      <c r="I222" s="40"/>
      <c r="J222" s="41"/>
      <c r="K222" s="40"/>
      <c r="L222" s="38"/>
      <c r="N222" s="44"/>
      <c r="O222" s="45"/>
    </row>
    <row r="223" spans="1:15" x14ac:dyDescent="0.2">
      <c r="A223" s="35"/>
      <c r="B223" s="36"/>
      <c r="C223" s="9">
        <v>32.11</v>
      </c>
      <c r="D223" s="37">
        <v>1.35E-2</v>
      </c>
      <c r="E223" s="38"/>
      <c r="F223" s="39"/>
      <c r="G223" s="40"/>
      <c r="H223" s="38"/>
      <c r="I223" s="40"/>
      <c r="J223" s="41"/>
      <c r="K223" s="40"/>
      <c r="L223" s="38"/>
      <c r="N223" s="44"/>
      <c r="O223" s="45"/>
    </row>
    <row r="224" spans="1:15" x14ac:dyDescent="0.2">
      <c r="A224" s="35"/>
      <c r="B224" s="36" t="s">
        <v>8</v>
      </c>
      <c r="C224" s="15">
        <v>32.56</v>
      </c>
      <c r="D224" s="37">
        <v>9.633333333333334E-3</v>
      </c>
      <c r="E224" s="38">
        <v>0.01</v>
      </c>
      <c r="F224" s="39">
        <v>33.20333333333334</v>
      </c>
      <c r="G224" s="40">
        <v>6.0222222222222231E-3</v>
      </c>
      <c r="H224" s="38"/>
      <c r="I224" s="40"/>
      <c r="J224" s="41">
        <v>0.64002604113686967</v>
      </c>
      <c r="K224" s="40">
        <v>3.1753098419827633E-3</v>
      </c>
      <c r="L224" s="38">
        <v>33.21</v>
      </c>
      <c r="N224" s="44"/>
      <c r="O224" s="45"/>
    </row>
    <row r="225" spans="1:15" x14ac:dyDescent="0.2">
      <c r="A225" s="35"/>
      <c r="B225" s="36"/>
      <c r="C225" s="15">
        <v>33.21</v>
      </c>
      <c r="D225" s="37">
        <v>4.7666666666666664E-3</v>
      </c>
      <c r="E225" s="38"/>
      <c r="F225" s="39"/>
      <c r="G225" s="40"/>
      <c r="H225" s="38"/>
      <c r="I225" s="40"/>
      <c r="J225" s="41"/>
      <c r="K225" s="40"/>
      <c r="L225" s="38"/>
      <c r="N225" s="44"/>
      <c r="O225" s="45"/>
    </row>
    <row r="226" spans="1:15" x14ac:dyDescent="0.2">
      <c r="A226" s="35"/>
      <c r="B226" s="36"/>
      <c r="C226" s="15">
        <v>33.840000000000003</v>
      </c>
      <c r="D226" s="37">
        <v>3.666666666666667E-3</v>
      </c>
      <c r="E226" s="38"/>
      <c r="F226" s="39"/>
      <c r="G226" s="40"/>
      <c r="H226" s="38"/>
      <c r="I226" s="40"/>
      <c r="J226" s="41"/>
      <c r="K226" s="40"/>
      <c r="L226" s="38"/>
      <c r="N226" s="44"/>
      <c r="O226" s="45"/>
    </row>
    <row r="227" spans="1:15" x14ac:dyDescent="0.2">
      <c r="A227" s="35"/>
      <c r="B227" s="36" t="s">
        <v>8</v>
      </c>
      <c r="C227" s="15">
        <v>33.68</v>
      </c>
      <c r="D227" s="37">
        <v>1.0233333333333332E-2</v>
      </c>
      <c r="E227" s="38">
        <v>0.01</v>
      </c>
      <c r="F227" s="39">
        <v>34.236666666666665</v>
      </c>
      <c r="G227" s="40">
        <v>4.2377777777777778E-3</v>
      </c>
      <c r="H227" s="38"/>
      <c r="I227" s="40"/>
      <c r="J227" s="41">
        <v>0.4980294502670839</v>
      </c>
      <c r="K227" s="40">
        <v>5.1938482129591781E-3</v>
      </c>
      <c r="L227" s="38">
        <v>34.39</v>
      </c>
      <c r="N227" s="44"/>
      <c r="O227" s="45"/>
    </row>
    <row r="228" spans="1:15" x14ac:dyDescent="0.2">
      <c r="A228" s="35"/>
      <c r="B228" s="36"/>
      <c r="C228" s="15">
        <v>34.39</v>
      </c>
      <c r="D228" s="37">
        <v>1.3666666666666664E-3</v>
      </c>
      <c r="E228" s="38"/>
      <c r="F228" s="39"/>
      <c r="G228" s="40"/>
      <c r="H228" s="38"/>
      <c r="I228" s="40"/>
      <c r="J228" s="41"/>
      <c r="K228" s="40"/>
      <c r="L228" s="38"/>
      <c r="N228" s="44"/>
      <c r="O228" s="45"/>
    </row>
    <row r="229" spans="1:15" x14ac:dyDescent="0.2">
      <c r="A229" s="35"/>
      <c r="B229" s="36"/>
      <c r="C229" s="15">
        <v>34.64</v>
      </c>
      <c r="D229" s="37">
        <v>1.1133333333333334E-3</v>
      </c>
      <c r="E229" s="38"/>
      <c r="F229" s="39"/>
      <c r="G229" s="40"/>
      <c r="H229" s="38"/>
      <c r="I229" s="40"/>
      <c r="J229" s="41"/>
      <c r="K229" s="40"/>
      <c r="L229" s="38"/>
      <c r="N229" s="44"/>
      <c r="O229" s="45"/>
    </row>
    <row r="230" spans="1:15" x14ac:dyDescent="0.2">
      <c r="A230" s="35"/>
      <c r="B230" s="36" t="s">
        <v>8</v>
      </c>
      <c r="C230" s="15">
        <v>31.87</v>
      </c>
      <c r="D230" s="37">
        <v>2.2566666666666665E-2</v>
      </c>
      <c r="E230" s="38">
        <v>0.01</v>
      </c>
      <c r="F230" s="39">
        <v>32.863333333333337</v>
      </c>
      <c r="G230" s="40">
        <v>1.2999999999999999E-2</v>
      </c>
      <c r="H230" s="38"/>
      <c r="I230" s="40"/>
      <c r="J230" s="41">
        <v>0.86234177292610148</v>
      </c>
      <c r="K230" s="40">
        <v>8.2923659671612013E-3</v>
      </c>
      <c r="L230" s="38">
        <v>33.299999999999997</v>
      </c>
      <c r="N230" s="44"/>
      <c r="O230" s="45"/>
    </row>
    <row r="231" spans="1:15" x14ac:dyDescent="0.2">
      <c r="A231" s="35"/>
      <c r="B231" s="36"/>
      <c r="C231" s="15">
        <v>33.299999999999997</v>
      </c>
      <c r="D231" s="37">
        <v>8.5666666666666669E-3</v>
      </c>
      <c r="E231" s="38"/>
      <c r="F231" s="39"/>
      <c r="G231" s="40"/>
      <c r="H231" s="38"/>
      <c r="I231" s="40"/>
      <c r="J231" s="41"/>
      <c r="K231" s="40"/>
      <c r="L231" s="38"/>
      <c r="N231" s="44"/>
      <c r="O231" s="45"/>
    </row>
    <row r="232" spans="1:15" x14ac:dyDescent="0.2">
      <c r="A232" s="35"/>
      <c r="B232" s="36"/>
      <c r="C232" s="15">
        <v>33.42</v>
      </c>
      <c r="D232" s="37">
        <v>7.8666666666666659E-3</v>
      </c>
      <c r="E232" s="38"/>
      <c r="F232" s="39"/>
      <c r="G232" s="40"/>
      <c r="H232" s="38"/>
      <c r="I232" s="40"/>
      <c r="J232" s="41"/>
      <c r="K232" s="40"/>
      <c r="L232" s="38"/>
      <c r="N232" s="44"/>
      <c r="O232" s="45"/>
    </row>
    <row r="233" spans="1:15" x14ac:dyDescent="0.2">
      <c r="A233" s="35"/>
      <c r="B233" s="36" t="s">
        <v>8</v>
      </c>
      <c r="C233" s="15">
        <v>33.28</v>
      </c>
      <c r="D233" s="37">
        <v>8.8666666666666668E-3</v>
      </c>
      <c r="E233" s="38">
        <v>0.01</v>
      </c>
      <c r="F233" s="39">
        <v>33.545000000000002</v>
      </c>
      <c r="G233" s="40">
        <v>8.1833333333333341E-3</v>
      </c>
      <c r="H233" s="38"/>
      <c r="I233" s="40"/>
      <c r="J233" s="41">
        <v>0.37476659402887097</v>
      </c>
      <c r="K233" s="40">
        <v>9.6637926762161526E-4</v>
      </c>
      <c r="L233" s="38">
        <v>33.545000000000002</v>
      </c>
      <c r="N233" s="44"/>
      <c r="O233" s="45"/>
    </row>
    <row r="234" spans="1:15" x14ac:dyDescent="0.2">
      <c r="A234" s="35"/>
      <c r="B234" s="36"/>
      <c r="C234" s="15">
        <v>33.81</v>
      </c>
      <c r="D234" s="37">
        <v>7.4999999999999997E-3</v>
      </c>
      <c r="E234" s="38"/>
      <c r="F234" s="39"/>
      <c r="G234" s="40"/>
      <c r="H234" s="38"/>
      <c r="I234" s="40"/>
      <c r="J234" s="41"/>
      <c r="K234" s="40"/>
      <c r="L234" s="38"/>
      <c r="N234" s="44"/>
      <c r="O234" s="45"/>
    </row>
    <row r="235" spans="1:15" x14ac:dyDescent="0.2">
      <c r="A235" s="35"/>
      <c r="B235" s="36"/>
      <c r="C235" s="47"/>
      <c r="D235" s="48"/>
      <c r="E235" s="38"/>
      <c r="F235" s="39"/>
      <c r="G235" s="40"/>
      <c r="H235" s="38"/>
      <c r="I235" s="40"/>
      <c r="J235" s="41"/>
      <c r="K235" s="40"/>
      <c r="L235" s="38"/>
      <c r="N235" s="44"/>
      <c r="O235" s="45"/>
    </row>
    <row r="236" spans="1:15" x14ac:dyDescent="0.2">
      <c r="A236" s="35"/>
      <c r="B236" s="36" t="s">
        <v>8</v>
      </c>
      <c r="C236" s="15">
        <v>32.22</v>
      </c>
      <c r="D236" s="37">
        <v>1.46E-2</v>
      </c>
      <c r="E236" s="38">
        <v>0.01</v>
      </c>
      <c r="F236" s="39">
        <v>32.576666666666661</v>
      </c>
      <c r="G236" s="40">
        <v>1.1833333333333333E-2</v>
      </c>
      <c r="H236" s="38"/>
      <c r="I236" s="40"/>
      <c r="J236" s="41">
        <v>0.59197409853247163</v>
      </c>
      <c r="K236" s="40">
        <v>4.5630155720872917E-3</v>
      </c>
      <c r="L236" s="38">
        <v>32.25</v>
      </c>
      <c r="N236" s="44"/>
      <c r="O236" s="45"/>
    </row>
    <row r="237" spans="1:15" x14ac:dyDescent="0.2">
      <c r="A237" s="35"/>
      <c r="B237" s="36"/>
      <c r="C237" s="15">
        <v>32.25</v>
      </c>
      <c r="D237" s="37">
        <v>1.4333333333333332E-2</v>
      </c>
      <c r="E237" s="38"/>
      <c r="F237" s="39"/>
      <c r="G237" s="40"/>
      <c r="H237" s="38"/>
      <c r="I237" s="40"/>
      <c r="J237" s="41"/>
      <c r="K237" s="40"/>
      <c r="L237" s="38"/>
      <c r="N237" s="44"/>
      <c r="O237" s="45"/>
    </row>
    <row r="238" spans="1:15" x14ac:dyDescent="0.2">
      <c r="A238" s="35"/>
      <c r="B238" s="36"/>
      <c r="C238" s="15">
        <v>33.26</v>
      </c>
      <c r="D238" s="37">
        <v>6.566666666666666E-3</v>
      </c>
      <c r="E238" s="38"/>
      <c r="F238" s="39"/>
      <c r="G238" s="40"/>
      <c r="H238" s="38"/>
      <c r="I238" s="40"/>
      <c r="J238" s="41"/>
      <c r="K238" s="40"/>
      <c r="L238" s="38"/>
      <c r="N238" s="44"/>
      <c r="O238" s="45"/>
    </row>
    <row r="239" spans="1:15" x14ac:dyDescent="0.2">
      <c r="A239" s="35"/>
      <c r="B239" s="36" t="s">
        <v>8</v>
      </c>
      <c r="C239" s="15">
        <v>32.28</v>
      </c>
      <c r="D239" s="37">
        <v>1.3833333333333335E-2</v>
      </c>
      <c r="E239" s="38">
        <v>0.01</v>
      </c>
      <c r="F239" s="39">
        <v>32.805</v>
      </c>
      <c r="G239" s="40">
        <v>9.8833333333333342E-3</v>
      </c>
      <c r="H239" s="38"/>
      <c r="I239" s="40"/>
      <c r="J239" s="41">
        <v>0.74246212024587288</v>
      </c>
      <c r="K239" s="40">
        <v>5.5861435713737253E-3</v>
      </c>
      <c r="L239" s="38">
        <v>32.805</v>
      </c>
      <c r="N239" s="44"/>
      <c r="O239" s="45"/>
    </row>
    <row r="240" spans="1:15" x14ac:dyDescent="0.2">
      <c r="A240" s="35"/>
      <c r="B240" s="36"/>
      <c r="C240" s="47"/>
      <c r="D240" s="48"/>
      <c r="E240" s="38"/>
      <c r="F240" s="39"/>
      <c r="G240" s="40"/>
      <c r="H240" s="38"/>
      <c r="I240" s="40"/>
      <c r="J240" s="41"/>
      <c r="K240" s="40"/>
      <c r="L240" s="38"/>
      <c r="N240" s="44"/>
      <c r="O240" s="45"/>
    </row>
    <row r="241" spans="1:15" x14ac:dyDescent="0.2">
      <c r="A241" s="35"/>
      <c r="B241" s="36"/>
      <c r="C241" s="15">
        <v>33.33</v>
      </c>
      <c r="D241" s="37">
        <v>5.933333333333333E-3</v>
      </c>
      <c r="E241" s="38"/>
      <c r="F241" s="39"/>
      <c r="G241" s="40"/>
      <c r="H241" s="38"/>
      <c r="I241" s="40"/>
      <c r="J241" s="41"/>
      <c r="K241" s="40"/>
      <c r="L241" s="38"/>
      <c r="N241" s="44"/>
      <c r="O241" s="45"/>
    </row>
    <row r="242" spans="1:15" x14ac:dyDescent="0.2">
      <c r="A242" s="35"/>
      <c r="B242" s="36" t="s">
        <v>8</v>
      </c>
      <c r="C242" s="15">
        <v>32.270000000000003</v>
      </c>
      <c r="D242" s="37">
        <v>1.1299999999999999E-2</v>
      </c>
      <c r="E242" s="38">
        <v>0.01</v>
      </c>
      <c r="F242" s="39">
        <v>35.31666666666667</v>
      </c>
      <c r="G242" s="40">
        <v>7.4543555555555557E-3</v>
      </c>
      <c r="H242" s="38"/>
      <c r="I242" s="40"/>
      <c r="J242" s="41">
        <v>4.1167017542364333</v>
      </c>
      <c r="K242" s="40">
        <v>6.4312937372518458E-3</v>
      </c>
      <c r="L242" s="38">
        <v>33.68</v>
      </c>
      <c r="N242" s="44"/>
      <c r="O242" s="45"/>
    </row>
    <row r="243" spans="1:15" x14ac:dyDescent="0.2">
      <c r="A243" s="35"/>
      <c r="B243" s="36"/>
      <c r="C243" s="15">
        <v>40</v>
      </c>
      <c r="D243" s="37">
        <v>2.9733333333333339E-5</v>
      </c>
      <c r="E243" s="38"/>
      <c r="F243" s="39"/>
      <c r="G243" s="40"/>
      <c r="H243" s="38"/>
      <c r="I243" s="40"/>
      <c r="J243" s="41"/>
      <c r="K243" s="40"/>
      <c r="L243" s="38"/>
      <c r="N243" s="44"/>
      <c r="O243" s="45"/>
    </row>
    <row r="244" spans="1:15" x14ac:dyDescent="0.2">
      <c r="A244" s="35"/>
      <c r="B244" s="36"/>
      <c r="C244" s="15">
        <v>33.68</v>
      </c>
      <c r="D244" s="37">
        <v>1.1033333333333334E-2</v>
      </c>
      <c r="E244" s="38"/>
      <c r="F244" s="39"/>
      <c r="G244" s="40"/>
      <c r="H244" s="38"/>
      <c r="I244" s="40"/>
      <c r="J244" s="41"/>
      <c r="K244" s="40"/>
      <c r="L244" s="38"/>
      <c r="N244" s="44"/>
      <c r="O244" s="45"/>
    </row>
    <row r="245" spans="1:15" x14ac:dyDescent="0.2">
      <c r="A245" s="35"/>
      <c r="B245" s="36" t="s">
        <v>8</v>
      </c>
      <c r="C245" s="15">
        <v>32.31</v>
      </c>
      <c r="D245" s="37">
        <v>2.06E-2</v>
      </c>
      <c r="E245" s="38">
        <v>0.01</v>
      </c>
      <c r="F245" s="39">
        <v>32.659999999999997</v>
      </c>
      <c r="G245" s="40">
        <v>1.6155555555555558E-2</v>
      </c>
      <c r="H245" s="38"/>
      <c r="I245" s="40"/>
      <c r="J245" s="41">
        <v>0.52201532544552642</v>
      </c>
      <c r="K245" s="40">
        <v>6.5232348258047997E-3</v>
      </c>
      <c r="L245" s="38">
        <v>32.409999999999997</v>
      </c>
      <c r="N245" s="44"/>
      <c r="O245" s="45"/>
    </row>
    <row r="246" spans="1:15" x14ac:dyDescent="0.2">
      <c r="A246" s="35"/>
      <c r="B246" s="36"/>
      <c r="C246" s="15">
        <v>32.409999999999997</v>
      </c>
      <c r="D246" s="37">
        <v>1.9199999999999998E-2</v>
      </c>
      <c r="E246" s="38"/>
      <c r="F246" s="39"/>
      <c r="G246" s="40"/>
      <c r="H246" s="38"/>
      <c r="I246" s="40"/>
      <c r="J246" s="41"/>
      <c r="K246" s="40"/>
      <c r="L246" s="38"/>
      <c r="N246" s="44"/>
      <c r="O246" s="45"/>
    </row>
    <row r="247" spans="1:15" x14ac:dyDescent="0.2">
      <c r="A247" s="35"/>
      <c r="B247" s="36"/>
      <c r="C247" s="15">
        <v>33.26</v>
      </c>
      <c r="D247" s="37">
        <v>8.666666666666668E-3</v>
      </c>
      <c r="E247" s="38"/>
      <c r="F247" s="39"/>
      <c r="G247" s="40"/>
      <c r="H247" s="38"/>
      <c r="I247" s="40"/>
      <c r="J247" s="41"/>
      <c r="K247" s="40"/>
      <c r="L247" s="38"/>
      <c r="N247" s="44"/>
      <c r="O247" s="45"/>
    </row>
    <row r="248" spans="1:15" x14ac:dyDescent="0.2">
      <c r="A248" s="35"/>
      <c r="B248" s="36" t="s">
        <v>8</v>
      </c>
      <c r="C248" s="15">
        <v>34.090000000000003</v>
      </c>
      <c r="D248" s="37">
        <v>4.0666666666666672E-3</v>
      </c>
      <c r="E248" s="38">
        <v>0.01</v>
      </c>
      <c r="F248" s="39">
        <v>34.196666666666665</v>
      </c>
      <c r="G248" s="40">
        <v>3.530888888888889E-3</v>
      </c>
      <c r="H248" s="38"/>
      <c r="I248" s="40"/>
      <c r="J248" s="41">
        <v>0.99430042408385655</v>
      </c>
      <c r="K248" s="40">
        <v>3.0063555148188122E-3</v>
      </c>
      <c r="L248" s="38">
        <v>34.090000000000003</v>
      </c>
      <c r="N248" s="44"/>
      <c r="O248" s="45"/>
    </row>
    <row r="249" spans="1:15" x14ac:dyDescent="0.2">
      <c r="A249" s="35"/>
      <c r="B249" s="36"/>
      <c r="C249" s="15">
        <v>35.24</v>
      </c>
      <c r="D249" s="37">
        <v>2.9266666666666672E-4</v>
      </c>
      <c r="E249" s="38"/>
      <c r="F249" s="39"/>
      <c r="G249" s="40"/>
      <c r="H249" s="38"/>
      <c r="I249" s="40"/>
      <c r="J249" s="41"/>
      <c r="K249" s="40"/>
      <c r="L249" s="38"/>
      <c r="N249" s="44"/>
      <c r="O249" s="45"/>
    </row>
    <row r="250" spans="1:15" x14ac:dyDescent="0.2">
      <c r="A250" s="35"/>
      <c r="B250" s="36"/>
      <c r="C250" s="15">
        <v>33.26</v>
      </c>
      <c r="D250" s="37">
        <v>6.2333333333333338E-3</v>
      </c>
      <c r="E250" s="38"/>
      <c r="F250" s="39"/>
      <c r="G250" s="40"/>
      <c r="H250" s="38"/>
      <c r="I250" s="40"/>
      <c r="J250" s="41"/>
      <c r="K250" s="40"/>
      <c r="L250" s="38"/>
      <c r="N250" s="44"/>
      <c r="O250" s="45"/>
    </row>
    <row r="251" spans="1:15" x14ac:dyDescent="0.2">
      <c r="D251" s="37"/>
      <c r="G251" s="46"/>
      <c r="I251" s="46"/>
      <c r="J251" s="54"/>
      <c r="K251" s="46"/>
      <c r="N251" s="44"/>
      <c r="O251" s="45"/>
    </row>
    <row r="252" spans="1:15" x14ac:dyDescent="0.2">
      <c r="A252" s="35" t="s">
        <v>95</v>
      </c>
      <c r="B252" s="36" t="s">
        <v>8</v>
      </c>
      <c r="C252" s="9" t="s">
        <v>97</v>
      </c>
      <c r="D252" s="48"/>
      <c r="E252" s="38">
        <v>5.0000000000000001E-3</v>
      </c>
      <c r="F252" s="39">
        <v>34.299999999999997</v>
      </c>
      <c r="G252" s="40">
        <v>5.0000000000000001E-3</v>
      </c>
      <c r="H252" s="39">
        <v>34.301500000000004</v>
      </c>
      <c r="I252" s="40">
        <v>6.7274866666666685E-3</v>
      </c>
      <c r="J252" s="41" t="s">
        <v>98</v>
      </c>
      <c r="K252" s="40" t="s">
        <v>98</v>
      </c>
      <c r="L252" s="38">
        <v>34.299999999999997</v>
      </c>
      <c r="N252" s="42">
        <f>I252/0.005*100</f>
        <v>134.54973333333336</v>
      </c>
      <c r="O252" s="43">
        <f>(I252-0.005)/0.005*100</f>
        <v>34.549733333333364</v>
      </c>
    </row>
    <row r="253" spans="1:15" x14ac:dyDescent="0.2">
      <c r="A253" s="35"/>
      <c r="B253" s="36"/>
      <c r="C253" s="9" t="s">
        <v>97</v>
      </c>
      <c r="D253" s="48"/>
      <c r="E253" s="38"/>
      <c r="F253" s="39"/>
      <c r="G253" s="40"/>
      <c r="H253" s="38"/>
      <c r="I253" s="40"/>
      <c r="J253" s="41"/>
      <c r="K253" s="40"/>
      <c r="L253" s="38"/>
      <c r="N253" s="44"/>
      <c r="O253" s="45"/>
    </row>
    <row r="254" spans="1:15" x14ac:dyDescent="0.2">
      <c r="A254" s="35"/>
      <c r="B254" s="36"/>
      <c r="C254" s="9">
        <v>34.299999999999997</v>
      </c>
      <c r="D254" s="37">
        <v>5.0000000000000001E-3</v>
      </c>
      <c r="E254" s="38"/>
      <c r="F254" s="39"/>
      <c r="G254" s="40"/>
      <c r="H254" s="38"/>
      <c r="I254" s="40"/>
      <c r="J254" s="41"/>
      <c r="K254" s="40"/>
      <c r="L254" s="38"/>
      <c r="N254" s="44"/>
      <c r="O254" s="45"/>
    </row>
    <row r="255" spans="1:15" x14ac:dyDescent="0.2">
      <c r="A255" s="35"/>
      <c r="B255" s="36" t="s">
        <v>8</v>
      </c>
      <c r="C255" s="47"/>
      <c r="D255" s="48"/>
      <c r="E255" s="38">
        <v>5.0000000000000001E-3</v>
      </c>
      <c r="F255" s="39">
        <v>33.32</v>
      </c>
      <c r="G255" s="40">
        <v>4.1666666666666666E-3</v>
      </c>
      <c r="H255" s="38"/>
      <c r="I255" s="40"/>
      <c r="J255" s="41" t="s">
        <v>98</v>
      </c>
      <c r="K255" s="40" t="s">
        <v>98</v>
      </c>
      <c r="L255" s="38">
        <v>33.32</v>
      </c>
      <c r="N255" s="44"/>
      <c r="O255" s="45"/>
    </row>
    <row r="256" spans="1:15" x14ac:dyDescent="0.2">
      <c r="A256" s="35"/>
      <c r="B256" s="36"/>
      <c r="C256" s="47"/>
      <c r="D256" s="48"/>
      <c r="E256" s="38"/>
      <c r="F256" s="39"/>
      <c r="G256" s="40"/>
      <c r="H256" s="38"/>
      <c r="I256" s="40"/>
      <c r="J256" s="41"/>
      <c r="K256" s="40"/>
      <c r="L256" s="38"/>
      <c r="N256" s="44"/>
      <c r="O256" s="45"/>
    </row>
    <row r="257" spans="1:15" x14ac:dyDescent="0.2">
      <c r="A257" s="35"/>
      <c r="B257" s="36"/>
      <c r="C257" s="15">
        <v>33.32</v>
      </c>
      <c r="D257" s="37">
        <v>4.1666666666666666E-3</v>
      </c>
      <c r="E257" s="38"/>
      <c r="F257" s="39"/>
      <c r="G257" s="40"/>
      <c r="H257" s="38"/>
      <c r="I257" s="40"/>
      <c r="J257" s="41"/>
      <c r="K257" s="40"/>
      <c r="L257" s="38"/>
      <c r="N257" s="44"/>
      <c r="O257" s="45"/>
    </row>
    <row r="258" spans="1:15" x14ac:dyDescent="0.2">
      <c r="A258" s="35"/>
      <c r="B258" s="36" t="s">
        <v>8</v>
      </c>
      <c r="C258" s="15">
        <v>33.94</v>
      </c>
      <c r="D258" s="37">
        <v>7.1666666666666658E-3</v>
      </c>
      <c r="E258" s="38">
        <v>5.0000000000000001E-3</v>
      </c>
      <c r="F258" s="39">
        <v>33.94</v>
      </c>
      <c r="G258" s="40">
        <v>7.1666666666666658E-3</v>
      </c>
      <c r="H258" s="38"/>
      <c r="I258" s="40"/>
      <c r="J258" s="41" t="s">
        <v>98</v>
      </c>
      <c r="K258" s="40" t="s">
        <v>98</v>
      </c>
      <c r="L258" s="38">
        <v>33.94</v>
      </c>
      <c r="N258" s="44"/>
      <c r="O258" s="45"/>
    </row>
    <row r="259" spans="1:15" x14ac:dyDescent="0.2">
      <c r="A259" s="35"/>
      <c r="B259" s="36"/>
      <c r="C259" s="47"/>
      <c r="D259" s="48"/>
      <c r="E259" s="38"/>
      <c r="F259" s="39"/>
      <c r="G259" s="40"/>
      <c r="H259" s="38"/>
      <c r="I259" s="40"/>
      <c r="J259" s="41"/>
      <c r="K259" s="40"/>
      <c r="L259" s="38"/>
      <c r="N259" s="44"/>
      <c r="O259" s="45"/>
    </row>
    <row r="260" spans="1:15" x14ac:dyDescent="0.2">
      <c r="A260" s="35"/>
      <c r="B260" s="36"/>
      <c r="C260" s="47"/>
      <c r="D260" s="48"/>
      <c r="E260" s="38"/>
      <c r="F260" s="39"/>
      <c r="G260" s="40"/>
      <c r="H260" s="38"/>
      <c r="I260" s="40"/>
      <c r="J260" s="41"/>
      <c r="K260" s="40"/>
      <c r="L260" s="38"/>
      <c r="N260" s="44"/>
      <c r="O260" s="45"/>
    </row>
    <row r="261" spans="1:15" x14ac:dyDescent="0.2">
      <c r="A261" s="35"/>
      <c r="B261" s="36" t="s">
        <v>8</v>
      </c>
      <c r="C261" s="15">
        <v>34.17</v>
      </c>
      <c r="D261" s="37">
        <v>4.7333333333333333E-3</v>
      </c>
      <c r="E261" s="38">
        <v>5.0000000000000001E-3</v>
      </c>
      <c r="F261" s="39">
        <v>33.67</v>
      </c>
      <c r="G261" s="40">
        <v>7.0500000000000007E-3</v>
      </c>
      <c r="H261" s="38"/>
      <c r="I261" s="40"/>
      <c r="J261" s="41">
        <v>0.70710678118654757</v>
      </c>
      <c r="K261" s="40">
        <v>3.2762614194976709E-3</v>
      </c>
      <c r="L261" s="38">
        <v>33.67</v>
      </c>
      <c r="N261" s="44"/>
      <c r="O261" s="45"/>
    </row>
    <row r="262" spans="1:15" x14ac:dyDescent="0.2">
      <c r="A262" s="35"/>
      <c r="B262" s="36"/>
      <c r="C262" s="15">
        <v>33.17</v>
      </c>
      <c r="D262" s="37">
        <v>9.3666666666666672E-3</v>
      </c>
      <c r="E262" s="38"/>
      <c r="F262" s="39"/>
      <c r="G262" s="40"/>
      <c r="H262" s="38"/>
      <c r="I262" s="40"/>
      <c r="J262" s="41"/>
      <c r="K262" s="40"/>
      <c r="L262" s="38"/>
      <c r="N262" s="44"/>
      <c r="O262" s="45"/>
    </row>
    <row r="263" spans="1:15" x14ac:dyDescent="0.2">
      <c r="A263" s="35"/>
      <c r="B263" s="36"/>
      <c r="C263" s="47"/>
      <c r="D263" s="48"/>
      <c r="E263" s="38"/>
      <c r="F263" s="39"/>
      <c r="G263" s="40"/>
      <c r="H263" s="38"/>
      <c r="I263" s="40"/>
      <c r="J263" s="41"/>
      <c r="K263" s="40"/>
      <c r="L263" s="38"/>
      <c r="N263" s="44"/>
      <c r="O263" s="45"/>
    </row>
    <row r="264" spans="1:15" x14ac:dyDescent="0.2">
      <c r="A264" s="35"/>
      <c r="B264" s="36" t="s">
        <v>8</v>
      </c>
      <c r="C264" s="15">
        <v>32.340000000000003</v>
      </c>
      <c r="D264" s="37">
        <v>1.43E-2</v>
      </c>
      <c r="E264" s="38">
        <v>5.0000000000000001E-3</v>
      </c>
      <c r="F264" s="39">
        <v>32.795000000000002</v>
      </c>
      <c r="G264" s="40">
        <v>1.1633333333333332E-2</v>
      </c>
      <c r="H264" s="38"/>
      <c r="I264" s="40"/>
      <c r="J264" s="41">
        <v>0.6434671708797558</v>
      </c>
      <c r="K264" s="40">
        <v>3.7712361663282601E-3</v>
      </c>
      <c r="L264" s="38">
        <v>32.795000000000002</v>
      </c>
      <c r="N264" s="44"/>
      <c r="O264" s="45"/>
    </row>
    <row r="265" spans="1:15" x14ac:dyDescent="0.2">
      <c r="A265" s="35"/>
      <c r="B265" s="36"/>
      <c r="C265" s="47"/>
      <c r="D265" s="48"/>
      <c r="E265" s="38"/>
      <c r="F265" s="39"/>
      <c r="G265" s="40"/>
      <c r="H265" s="38"/>
      <c r="I265" s="40"/>
      <c r="J265" s="41"/>
      <c r="K265" s="40"/>
      <c r="L265" s="38"/>
      <c r="N265" s="44"/>
      <c r="O265" s="45"/>
    </row>
    <row r="266" spans="1:15" x14ac:dyDescent="0.2">
      <c r="A266" s="35"/>
      <c r="B266" s="36"/>
      <c r="C266" s="15">
        <v>33.25</v>
      </c>
      <c r="D266" s="37">
        <v>8.9666666666666662E-3</v>
      </c>
      <c r="E266" s="38"/>
      <c r="F266" s="39"/>
      <c r="G266" s="40"/>
      <c r="H266" s="38"/>
      <c r="I266" s="40"/>
      <c r="J266" s="41"/>
      <c r="K266" s="40"/>
      <c r="L266" s="38"/>
      <c r="N266" s="44"/>
      <c r="O266" s="45"/>
    </row>
    <row r="267" spans="1:15" x14ac:dyDescent="0.2">
      <c r="A267" s="35"/>
      <c r="B267" s="36" t="s">
        <v>8</v>
      </c>
      <c r="C267" s="47"/>
      <c r="D267" s="48"/>
      <c r="E267" s="38">
        <v>5.0000000000000001E-3</v>
      </c>
      <c r="F267" s="39">
        <v>32.31</v>
      </c>
      <c r="G267" s="40">
        <v>1.3833333333333333E-2</v>
      </c>
      <c r="H267" s="38"/>
      <c r="I267" s="40"/>
      <c r="J267" s="41">
        <v>0.55154328932550789</v>
      </c>
      <c r="K267" s="40">
        <v>4.9968879203849334E-3</v>
      </c>
      <c r="L267" s="38">
        <v>32.31</v>
      </c>
      <c r="N267" s="44"/>
      <c r="O267" s="45"/>
    </row>
    <row r="268" spans="1:15" x14ac:dyDescent="0.2">
      <c r="A268" s="35"/>
      <c r="B268" s="36"/>
      <c r="C268" s="15">
        <v>32.700000000000003</v>
      </c>
      <c r="D268" s="37">
        <v>1.03E-2</v>
      </c>
      <c r="E268" s="38"/>
      <c r="F268" s="39"/>
      <c r="G268" s="40"/>
      <c r="H268" s="38"/>
      <c r="I268" s="40"/>
      <c r="J268" s="41"/>
      <c r="K268" s="40"/>
      <c r="L268" s="38"/>
      <c r="N268" s="44"/>
      <c r="O268" s="45"/>
    </row>
    <row r="269" spans="1:15" x14ac:dyDescent="0.2">
      <c r="A269" s="35"/>
      <c r="B269" s="36"/>
      <c r="C269" s="15">
        <v>31.92</v>
      </c>
      <c r="D269" s="37">
        <v>1.7366666666666666E-2</v>
      </c>
      <c r="E269" s="38"/>
      <c r="F269" s="39"/>
      <c r="G269" s="40"/>
      <c r="H269" s="38"/>
      <c r="I269" s="40"/>
      <c r="J269" s="41"/>
      <c r="K269" s="40"/>
      <c r="L269" s="38"/>
      <c r="N269" s="44"/>
      <c r="O269" s="45"/>
    </row>
    <row r="270" spans="1:15" x14ac:dyDescent="0.2">
      <c r="A270" s="35"/>
      <c r="B270" s="36" t="s">
        <v>8</v>
      </c>
      <c r="C270" s="47"/>
      <c r="D270" s="48"/>
      <c r="E270" s="38">
        <v>5.0000000000000001E-3</v>
      </c>
      <c r="F270" s="39">
        <v>32.72</v>
      </c>
      <c r="G270" s="40">
        <v>9.7666666666666683E-3</v>
      </c>
      <c r="H270" s="38"/>
      <c r="I270" s="40"/>
      <c r="J270" s="41" t="s">
        <v>98</v>
      </c>
      <c r="K270" s="40" t="s">
        <v>98</v>
      </c>
      <c r="L270" s="38">
        <v>32.72</v>
      </c>
      <c r="N270" s="44"/>
      <c r="O270" s="45"/>
    </row>
    <row r="271" spans="1:15" x14ac:dyDescent="0.2">
      <c r="A271" s="35"/>
      <c r="B271" s="36"/>
      <c r="C271" s="15">
        <v>32.72</v>
      </c>
      <c r="D271" s="37">
        <v>9.7666666666666683E-3</v>
      </c>
      <c r="E271" s="38"/>
      <c r="F271" s="39"/>
      <c r="G271" s="40"/>
      <c r="H271" s="38"/>
      <c r="I271" s="40"/>
      <c r="J271" s="41"/>
      <c r="K271" s="40"/>
      <c r="L271" s="38"/>
      <c r="N271" s="44"/>
      <c r="O271" s="45"/>
    </row>
    <row r="272" spans="1:15" x14ac:dyDescent="0.2">
      <c r="A272" s="35"/>
      <c r="B272" s="36"/>
      <c r="C272" s="47"/>
      <c r="D272" s="48"/>
      <c r="E272" s="38"/>
      <c r="F272" s="39"/>
      <c r="G272" s="40"/>
      <c r="H272" s="38"/>
      <c r="I272" s="40"/>
      <c r="J272" s="41"/>
      <c r="K272" s="40"/>
      <c r="L272" s="38"/>
      <c r="N272" s="44"/>
      <c r="O272" s="45"/>
    </row>
    <row r="273" spans="1:15" x14ac:dyDescent="0.2">
      <c r="A273" s="35"/>
      <c r="B273" s="36" t="s">
        <v>8</v>
      </c>
      <c r="C273" s="15">
        <v>40</v>
      </c>
      <c r="D273" s="37">
        <v>2.9733333333333339E-5</v>
      </c>
      <c r="E273" s="38">
        <v>5.0000000000000001E-3</v>
      </c>
      <c r="F273" s="39">
        <v>36.700000000000003</v>
      </c>
      <c r="G273" s="40">
        <v>2.3982000000000001E-3</v>
      </c>
      <c r="H273" s="38"/>
      <c r="I273" s="40"/>
      <c r="J273" s="41">
        <v>4.6669047558312142</v>
      </c>
      <c r="K273" s="40">
        <v>3.3495176820285966E-3</v>
      </c>
      <c r="L273" s="38">
        <v>36.700000000000003</v>
      </c>
      <c r="N273" s="44"/>
      <c r="O273" s="45"/>
    </row>
    <row r="274" spans="1:15" x14ac:dyDescent="0.2">
      <c r="A274" s="35"/>
      <c r="B274" s="36"/>
      <c r="C274" s="47"/>
      <c r="D274" s="48"/>
      <c r="E274" s="38"/>
      <c r="F274" s="39"/>
      <c r="G274" s="40"/>
      <c r="H274" s="38"/>
      <c r="I274" s="40"/>
      <c r="J274" s="41"/>
      <c r="K274" s="40"/>
      <c r="L274" s="38"/>
      <c r="N274" s="44"/>
      <c r="O274" s="45"/>
    </row>
    <row r="275" spans="1:15" x14ac:dyDescent="0.2">
      <c r="A275" s="35"/>
      <c r="B275" s="36"/>
      <c r="C275" s="15">
        <v>33.4</v>
      </c>
      <c r="D275" s="37">
        <v>4.7666666666666664E-3</v>
      </c>
      <c r="E275" s="38"/>
      <c r="F275" s="39"/>
      <c r="G275" s="40"/>
      <c r="H275" s="38"/>
      <c r="I275" s="40"/>
      <c r="J275" s="41"/>
      <c r="K275" s="40"/>
      <c r="L275" s="38"/>
      <c r="N275" s="44"/>
      <c r="O275" s="45"/>
    </row>
    <row r="276" spans="1:15" x14ac:dyDescent="0.2">
      <c r="A276" s="35"/>
      <c r="B276" s="36" t="s">
        <v>8</v>
      </c>
      <c r="C276" s="15">
        <v>40</v>
      </c>
      <c r="D276" s="37">
        <v>4.1999999999999997E-3</v>
      </c>
      <c r="E276" s="38">
        <v>5.0000000000000001E-3</v>
      </c>
      <c r="F276" s="39">
        <v>40</v>
      </c>
      <c r="G276" s="40">
        <v>4.1999999999999997E-3</v>
      </c>
      <c r="H276" s="38"/>
      <c r="I276" s="40"/>
      <c r="J276" s="41" t="s">
        <v>98</v>
      </c>
      <c r="K276" s="40" t="s">
        <v>98</v>
      </c>
      <c r="L276" s="38">
        <v>40</v>
      </c>
      <c r="N276" s="44"/>
      <c r="O276" s="45"/>
    </row>
    <row r="277" spans="1:15" x14ac:dyDescent="0.2">
      <c r="A277" s="35"/>
      <c r="B277" s="36"/>
      <c r="C277" s="47"/>
      <c r="D277" s="48"/>
      <c r="E277" s="38"/>
      <c r="F277" s="39"/>
      <c r="G277" s="40"/>
      <c r="H277" s="38"/>
      <c r="I277" s="40"/>
      <c r="J277" s="41"/>
      <c r="K277" s="40"/>
      <c r="L277" s="38"/>
      <c r="N277" s="44"/>
      <c r="O277" s="45"/>
    </row>
    <row r="278" spans="1:15" x14ac:dyDescent="0.2">
      <c r="A278" s="35"/>
      <c r="B278" s="36"/>
      <c r="C278" s="47"/>
      <c r="D278" s="48"/>
      <c r="E278" s="38"/>
      <c r="F278" s="39"/>
      <c r="G278" s="40"/>
      <c r="H278" s="38"/>
      <c r="I278" s="40"/>
      <c r="J278" s="41"/>
      <c r="K278" s="40"/>
      <c r="L278" s="38"/>
      <c r="N278" s="44"/>
      <c r="O278" s="45"/>
    </row>
    <row r="279" spans="1:15" x14ac:dyDescent="0.2">
      <c r="A279" s="35"/>
      <c r="B279" s="36" t="s">
        <v>8</v>
      </c>
      <c r="C279" s="47"/>
      <c r="D279" s="48"/>
      <c r="E279" s="38">
        <v>5.0000000000000001E-3</v>
      </c>
      <c r="F279" s="39">
        <v>33.26</v>
      </c>
      <c r="G279" s="40">
        <v>2.0600000000000002E-3</v>
      </c>
      <c r="H279" s="38"/>
      <c r="I279" s="40"/>
      <c r="J279" s="41">
        <v>1.4566399692442895</v>
      </c>
      <c r="K279" s="40">
        <v>1.9893270777381535E-3</v>
      </c>
      <c r="L279" s="38">
        <v>33.26</v>
      </c>
      <c r="N279" s="44"/>
      <c r="O279" s="45"/>
    </row>
    <row r="280" spans="1:15" x14ac:dyDescent="0.2">
      <c r="A280" s="35"/>
      <c r="B280" s="36"/>
      <c r="C280" s="15">
        <v>34.29</v>
      </c>
      <c r="D280" s="37">
        <v>6.5333333333333335E-4</v>
      </c>
      <c r="E280" s="38"/>
      <c r="F280" s="39"/>
      <c r="G280" s="40"/>
      <c r="H280" s="38"/>
      <c r="I280" s="40"/>
      <c r="J280" s="41"/>
      <c r="K280" s="40"/>
      <c r="L280" s="38"/>
      <c r="N280" s="44"/>
      <c r="O280" s="45"/>
    </row>
    <row r="281" spans="1:15" x14ac:dyDescent="0.2">
      <c r="A281" s="35"/>
      <c r="B281" s="36"/>
      <c r="C281" s="15">
        <v>32.229999999999997</v>
      </c>
      <c r="D281" s="37">
        <v>3.4666666666666669E-3</v>
      </c>
      <c r="E281" s="38"/>
      <c r="F281" s="39"/>
      <c r="G281" s="40"/>
      <c r="H281" s="38"/>
      <c r="I281" s="40"/>
      <c r="J281" s="41"/>
      <c r="K281" s="40"/>
      <c r="L281" s="38"/>
      <c r="N281" s="44"/>
      <c r="O281" s="45"/>
    </row>
    <row r="282" spans="1:15" x14ac:dyDescent="0.2">
      <c r="D282" s="37"/>
      <c r="G282" s="46"/>
      <c r="I282" s="46"/>
      <c r="J282" s="54"/>
      <c r="K282" s="46"/>
      <c r="N282" s="44"/>
      <c r="O282" s="45"/>
    </row>
    <row r="283" spans="1:15" x14ac:dyDescent="0.2">
      <c r="A283" s="35" t="s">
        <v>96</v>
      </c>
      <c r="B283" s="36" t="s">
        <v>8</v>
      </c>
      <c r="C283" s="47"/>
      <c r="D283" s="48"/>
      <c r="E283" s="38">
        <v>2.5999999999999999E-3</v>
      </c>
      <c r="F283" s="57"/>
      <c r="G283" s="50"/>
      <c r="H283" s="39">
        <v>34.599374999999995</v>
      </c>
      <c r="I283" s="40">
        <v>3.4911500000000002E-3</v>
      </c>
      <c r="J283" s="41" t="s">
        <v>98</v>
      </c>
      <c r="K283" s="40" t="s">
        <v>98</v>
      </c>
      <c r="L283" s="41" t="s">
        <v>98</v>
      </c>
      <c r="N283" s="42">
        <f>I283/0.0026*100</f>
        <v>134.27500000000001</v>
      </c>
      <c r="O283" s="43">
        <f>(I283-0.0026)/0.0026*100</f>
        <v>34.275000000000013</v>
      </c>
    </row>
    <row r="284" spans="1:15" x14ac:dyDescent="0.2">
      <c r="A284" s="35"/>
      <c r="B284" s="36"/>
      <c r="C284" s="47"/>
      <c r="D284" s="48"/>
      <c r="E284" s="38"/>
      <c r="F284" s="57"/>
      <c r="G284" s="50"/>
      <c r="H284" s="38"/>
      <c r="I284" s="40"/>
      <c r="J284" s="41"/>
      <c r="K284" s="40"/>
      <c r="L284" s="41"/>
      <c r="N284" s="44"/>
      <c r="O284" s="45"/>
    </row>
    <row r="285" spans="1:15" x14ac:dyDescent="0.2">
      <c r="A285" s="35"/>
      <c r="B285" s="36"/>
      <c r="C285" s="47"/>
      <c r="D285" s="48"/>
      <c r="E285" s="38"/>
      <c r="F285" s="57"/>
      <c r="G285" s="50"/>
      <c r="H285" s="38"/>
      <c r="I285" s="40"/>
      <c r="J285" s="41"/>
      <c r="K285" s="40"/>
      <c r="L285" s="41"/>
      <c r="N285" s="44"/>
      <c r="O285" s="45"/>
    </row>
    <row r="286" spans="1:15" x14ac:dyDescent="0.2">
      <c r="A286" s="35"/>
      <c r="B286" s="36" t="s">
        <v>8</v>
      </c>
      <c r="C286" s="15">
        <v>34.17</v>
      </c>
      <c r="D286" s="37">
        <v>3.1546666666666667E-3</v>
      </c>
      <c r="E286" s="38">
        <v>2.5999999999999999E-3</v>
      </c>
      <c r="F286" s="39">
        <v>33.42</v>
      </c>
      <c r="G286" s="40">
        <v>6.032E-3</v>
      </c>
      <c r="H286" s="38"/>
      <c r="I286" s="40"/>
      <c r="J286" s="41">
        <v>1.0606601717798212</v>
      </c>
      <c r="K286" s="40">
        <v>4.0691638234681858E-3</v>
      </c>
      <c r="L286" s="38">
        <v>33.42</v>
      </c>
      <c r="N286" s="44"/>
      <c r="O286" s="45"/>
    </row>
    <row r="287" spans="1:15" x14ac:dyDescent="0.2">
      <c r="A287" s="35"/>
      <c r="B287" s="36"/>
      <c r="C287" s="15">
        <v>32.67</v>
      </c>
      <c r="D287" s="37">
        <v>8.9093333333333333E-3</v>
      </c>
      <c r="E287" s="38"/>
      <c r="F287" s="39"/>
      <c r="G287" s="40"/>
      <c r="H287" s="38"/>
      <c r="I287" s="40"/>
      <c r="J287" s="41"/>
      <c r="K287" s="40"/>
      <c r="L287" s="38"/>
      <c r="N287" s="44"/>
      <c r="O287" s="45"/>
    </row>
    <row r="288" spans="1:15" x14ac:dyDescent="0.2">
      <c r="A288" s="35"/>
      <c r="B288" s="36"/>
      <c r="C288" s="47"/>
      <c r="D288" s="48"/>
      <c r="E288" s="38"/>
      <c r="F288" s="39"/>
      <c r="G288" s="40"/>
      <c r="H288" s="38"/>
      <c r="I288" s="40"/>
      <c r="J288" s="41"/>
      <c r="K288" s="40"/>
      <c r="L288" s="38"/>
      <c r="N288" s="44"/>
      <c r="O288" s="45"/>
    </row>
    <row r="289" spans="1:15" x14ac:dyDescent="0.2">
      <c r="A289" s="35"/>
      <c r="B289" s="36" t="s">
        <v>8</v>
      </c>
      <c r="C289" s="15">
        <v>34.28</v>
      </c>
      <c r="D289" s="37">
        <v>2.4405333333333331E-3</v>
      </c>
      <c r="E289" s="38">
        <v>2.5999999999999999E-3</v>
      </c>
      <c r="F289" s="39">
        <v>34.28</v>
      </c>
      <c r="G289" s="40">
        <v>2.4405333333333331E-3</v>
      </c>
      <c r="H289" s="38"/>
      <c r="I289" s="40"/>
      <c r="J289" s="41" t="s">
        <v>98</v>
      </c>
      <c r="K289" s="40" t="s">
        <v>98</v>
      </c>
      <c r="L289" s="38">
        <v>34.28</v>
      </c>
      <c r="N289" s="44"/>
      <c r="O289" s="45"/>
    </row>
    <row r="290" spans="1:15" x14ac:dyDescent="0.2">
      <c r="A290" s="35"/>
      <c r="B290" s="36"/>
      <c r="C290" s="47"/>
      <c r="D290" s="48"/>
      <c r="E290" s="38"/>
      <c r="F290" s="39"/>
      <c r="G290" s="40"/>
      <c r="H290" s="38"/>
      <c r="I290" s="40"/>
      <c r="J290" s="41"/>
      <c r="K290" s="40"/>
      <c r="L290" s="38"/>
      <c r="N290" s="44"/>
      <c r="O290" s="45"/>
    </row>
    <row r="291" spans="1:15" x14ac:dyDescent="0.2">
      <c r="A291" s="35"/>
      <c r="B291" s="36"/>
      <c r="C291" s="47"/>
      <c r="D291" s="48"/>
      <c r="E291" s="38"/>
      <c r="F291" s="39"/>
      <c r="G291" s="40"/>
      <c r="H291" s="38"/>
      <c r="I291" s="40"/>
      <c r="J291" s="41"/>
      <c r="K291" s="40"/>
      <c r="L291" s="38"/>
      <c r="N291" s="44"/>
      <c r="O291" s="45"/>
    </row>
    <row r="292" spans="1:15" x14ac:dyDescent="0.2">
      <c r="A292" s="35"/>
      <c r="B292" s="36" t="s">
        <v>8</v>
      </c>
      <c r="C292" s="47"/>
      <c r="D292" s="48"/>
      <c r="E292" s="38">
        <v>2.5999999999999999E-3</v>
      </c>
      <c r="F292" s="39">
        <v>32.53</v>
      </c>
      <c r="G292" s="40">
        <v>2.6346666666666667E-3</v>
      </c>
      <c r="H292" s="38"/>
      <c r="I292" s="40"/>
      <c r="J292" s="41" t="s">
        <v>98</v>
      </c>
      <c r="K292" s="40" t="s">
        <v>98</v>
      </c>
      <c r="L292" s="38">
        <v>32.53</v>
      </c>
      <c r="N292" s="44"/>
      <c r="O292" s="45"/>
    </row>
    <row r="293" spans="1:15" x14ac:dyDescent="0.2">
      <c r="A293" s="35"/>
      <c r="B293" s="36"/>
      <c r="C293" s="15">
        <v>32.53</v>
      </c>
      <c r="D293" s="37">
        <v>2.6346666666666667E-3</v>
      </c>
      <c r="E293" s="38"/>
      <c r="F293" s="39"/>
      <c r="G293" s="40"/>
      <c r="H293" s="38"/>
      <c r="I293" s="40"/>
      <c r="J293" s="41"/>
      <c r="K293" s="40"/>
      <c r="L293" s="38"/>
      <c r="N293" s="44"/>
      <c r="O293" s="45"/>
    </row>
    <row r="294" spans="1:15" x14ac:dyDescent="0.2">
      <c r="A294" s="35"/>
      <c r="B294" s="36"/>
      <c r="C294" s="47"/>
      <c r="D294" s="48"/>
      <c r="E294" s="38"/>
      <c r="F294" s="39"/>
      <c r="G294" s="40"/>
      <c r="H294" s="38"/>
      <c r="I294" s="40"/>
      <c r="J294" s="41"/>
      <c r="K294" s="40"/>
      <c r="L294" s="38"/>
      <c r="N294" s="44"/>
      <c r="O294" s="45"/>
    </row>
    <row r="295" spans="1:15" x14ac:dyDescent="0.2">
      <c r="A295" s="35"/>
      <c r="B295" s="36" t="s">
        <v>8</v>
      </c>
      <c r="C295" s="47"/>
      <c r="D295" s="48"/>
      <c r="E295" s="38">
        <v>2.5999999999999999E-3</v>
      </c>
      <c r="F295" s="57"/>
      <c r="G295" s="50"/>
      <c r="H295" s="38"/>
      <c r="I295" s="40"/>
      <c r="J295" s="41" t="s">
        <v>98</v>
      </c>
      <c r="K295" s="40" t="s">
        <v>98</v>
      </c>
      <c r="L295" s="41" t="s">
        <v>98</v>
      </c>
      <c r="N295" s="44"/>
      <c r="O295" s="45"/>
    </row>
    <row r="296" spans="1:15" x14ac:dyDescent="0.2">
      <c r="A296" s="35"/>
      <c r="B296" s="36"/>
      <c r="C296" s="47"/>
      <c r="D296" s="48"/>
      <c r="E296" s="38"/>
      <c r="F296" s="57"/>
      <c r="G296" s="50"/>
      <c r="H296" s="38"/>
      <c r="I296" s="40"/>
      <c r="J296" s="41"/>
      <c r="K296" s="40"/>
      <c r="L296" s="41"/>
      <c r="N296" s="44"/>
      <c r="O296" s="45"/>
    </row>
    <row r="297" spans="1:15" x14ac:dyDescent="0.2">
      <c r="A297" s="35"/>
      <c r="B297" s="36"/>
      <c r="C297" s="47"/>
      <c r="D297" s="48"/>
      <c r="E297" s="38"/>
      <c r="F297" s="57"/>
      <c r="G297" s="50"/>
      <c r="H297" s="38"/>
      <c r="I297" s="40"/>
      <c r="J297" s="41"/>
      <c r="K297" s="40"/>
      <c r="L297" s="41"/>
      <c r="N297" s="44"/>
      <c r="O297" s="45"/>
    </row>
    <row r="298" spans="1:15" x14ac:dyDescent="0.2">
      <c r="A298" s="35"/>
      <c r="B298" s="36" t="s">
        <v>8</v>
      </c>
      <c r="C298" s="15">
        <v>34.24</v>
      </c>
      <c r="D298" s="37">
        <v>2.5999999999999999E-3</v>
      </c>
      <c r="E298" s="38">
        <v>2.5999999999999999E-3</v>
      </c>
      <c r="F298" s="39">
        <v>34.24</v>
      </c>
      <c r="G298" s="40">
        <v>2.5999999999999999E-3</v>
      </c>
      <c r="H298" s="38"/>
      <c r="I298" s="40"/>
      <c r="J298" s="41" t="s">
        <v>98</v>
      </c>
      <c r="K298" s="40" t="s">
        <v>98</v>
      </c>
      <c r="L298" s="38">
        <v>34.24</v>
      </c>
      <c r="N298" s="44"/>
      <c r="O298" s="45"/>
    </row>
    <row r="299" spans="1:15" x14ac:dyDescent="0.2">
      <c r="A299" s="35"/>
      <c r="B299" s="36"/>
      <c r="C299" s="47"/>
      <c r="D299" s="48"/>
      <c r="E299" s="38"/>
      <c r="F299" s="39"/>
      <c r="G299" s="40"/>
      <c r="H299" s="38"/>
      <c r="I299" s="40"/>
      <c r="J299" s="41"/>
      <c r="K299" s="40"/>
      <c r="L299" s="38"/>
      <c r="N299" s="44"/>
      <c r="O299" s="45"/>
    </row>
    <row r="300" spans="1:15" x14ac:dyDescent="0.2">
      <c r="A300" s="35"/>
      <c r="B300" s="36"/>
      <c r="C300" s="47"/>
      <c r="D300" s="48"/>
      <c r="E300" s="38"/>
      <c r="F300" s="39"/>
      <c r="G300" s="40"/>
      <c r="H300" s="38"/>
      <c r="I300" s="40"/>
      <c r="J300" s="41"/>
      <c r="K300" s="40"/>
      <c r="L300" s="38"/>
      <c r="N300" s="44"/>
      <c r="O300" s="45"/>
    </row>
    <row r="301" spans="1:15" x14ac:dyDescent="0.2">
      <c r="A301" s="35"/>
      <c r="B301" s="36" t="s">
        <v>8</v>
      </c>
      <c r="C301" s="15">
        <v>34.68</v>
      </c>
      <c r="D301" s="37">
        <v>1.9829333333333328E-3</v>
      </c>
      <c r="E301" s="38">
        <v>2.5999999999999999E-3</v>
      </c>
      <c r="F301" s="39">
        <v>34.465000000000003</v>
      </c>
      <c r="G301" s="40">
        <v>2.4179999999999996E-3</v>
      </c>
      <c r="H301" s="38"/>
      <c r="I301" s="40"/>
      <c r="J301" s="41">
        <v>0.30405591591021525</v>
      </c>
      <c r="K301" s="40">
        <v>6.1527718053645472E-4</v>
      </c>
      <c r="L301" s="38">
        <v>34.465000000000003</v>
      </c>
      <c r="N301" s="44"/>
      <c r="O301" s="45"/>
    </row>
    <row r="302" spans="1:15" x14ac:dyDescent="0.2">
      <c r="A302" s="35"/>
      <c r="B302" s="36"/>
      <c r="C302" s="15">
        <v>34.25</v>
      </c>
      <c r="D302" s="37">
        <v>2.8530666666666663E-3</v>
      </c>
      <c r="E302" s="38"/>
      <c r="F302" s="39"/>
      <c r="G302" s="40"/>
      <c r="H302" s="38"/>
      <c r="I302" s="40"/>
      <c r="J302" s="41"/>
      <c r="K302" s="40"/>
      <c r="L302" s="38"/>
      <c r="N302" s="44"/>
      <c r="O302" s="45"/>
    </row>
    <row r="303" spans="1:15" x14ac:dyDescent="0.2">
      <c r="A303" s="35"/>
      <c r="B303" s="36"/>
      <c r="C303" s="47"/>
      <c r="D303" s="48"/>
      <c r="E303" s="38"/>
      <c r="F303" s="39"/>
      <c r="G303" s="40"/>
      <c r="H303" s="38"/>
      <c r="I303" s="40"/>
      <c r="J303" s="41"/>
      <c r="K303" s="40"/>
      <c r="L303" s="38"/>
      <c r="N303" s="44"/>
      <c r="O303" s="45"/>
    </row>
    <row r="304" spans="1:15" x14ac:dyDescent="0.2">
      <c r="A304" s="35"/>
      <c r="B304" s="36" t="s">
        <v>8</v>
      </c>
      <c r="C304" s="15">
        <v>33.08</v>
      </c>
      <c r="D304" s="37">
        <v>6.2746666666666671E-3</v>
      </c>
      <c r="E304" s="38">
        <v>2.5999999999999999E-3</v>
      </c>
      <c r="F304" s="39">
        <v>36.54</v>
      </c>
      <c r="G304" s="40">
        <v>6.2746666666666671E-3</v>
      </c>
      <c r="H304" s="38"/>
      <c r="I304" s="40"/>
      <c r="J304" s="41">
        <v>4.8931789258109104</v>
      </c>
      <c r="K304" s="40" t="s">
        <v>98</v>
      </c>
      <c r="L304" s="38">
        <v>36.54</v>
      </c>
      <c r="N304" s="44"/>
      <c r="O304" s="45"/>
    </row>
    <row r="305" spans="1:15" x14ac:dyDescent="0.2">
      <c r="A305" s="35"/>
      <c r="B305" s="36"/>
      <c r="C305" s="15">
        <v>40</v>
      </c>
      <c r="D305" s="48"/>
      <c r="E305" s="38"/>
      <c r="F305" s="39"/>
      <c r="G305" s="40"/>
      <c r="H305" s="38"/>
      <c r="I305" s="40"/>
      <c r="J305" s="41"/>
      <c r="K305" s="40"/>
      <c r="L305" s="38"/>
      <c r="N305" s="44"/>
      <c r="O305" s="45"/>
    </row>
    <row r="306" spans="1:15" x14ac:dyDescent="0.2">
      <c r="A306" s="35"/>
      <c r="B306" s="36"/>
      <c r="C306" s="47"/>
      <c r="D306" s="48"/>
      <c r="E306" s="38"/>
      <c r="F306" s="39"/>
      <c r="G306" s="40"/>
      <c r="H306" s="38"/>
      <c r="I306" s="40"/>
      <c r="J306" s="41"/>
      <c r="K306" s="40"/>
      <c r="L306" s="38"/>
      <c r="N306" s="44"/>
      <c r="O306" s="45"/>
    </row>
    <row r="307" spans="1:15" x14ac:dyDescent="0.2">
      <c r="A307" s="35"/>
      <c r="B307" s="36" t="s">
        <v>8</v>
      </c>
      <c r="C307" s="15">
        <v>34.1</v>
      </c>
      <c r="D307" s="37">
        <v>2.5999999999999999E-3</v>
      </c>
      <c r="E307" s="38">
        <v>2.5999999999999999E-3</v>
      </c>
      <c r="F307" s="39">
        <v>37.049999999999997</v>
      </c>
      <c r="G307" s="40">
        <v>2.5999999999999999E-3</v>
      </c>
      <c r="H307" s="38"/>
      <c r="I307" s="40"/>
      <c r="J307" s="41">
        <v>4.1719300090006293</v>
      </c>
      <c r="K307" s="40" t="s">
        <v>98</v>
      </c>
      <c r="L307" s="38">
        <v>37.049999999999997</v>
      </c>
      <c r="N307" s="44"/>
      <c r="O307" s="45"/>
    </row>
    <row r="308" spans="1:15" x14ac:dyDescent="0.2">
      <c r="A308" s="35"/>
      <c r="B308" s="36"/>
      <c r="C308" s="15">
        <v>40</v>
      </c>
      <c r="D308" s="48"/>
      <c r="E308" s="38"/>
      <c r="F308" s="39"/>
      <c r="G308" s="40"/>
      <c r="H308" s="38"/>
      <c r="I308" s="40"/>
      <c r="J308" s="41"/>
      <c r="K308" s="40"/>
      <c r="L308" s="38"/>
      <c r="N308" s="44"/>
      <c r="O308" s="45"/>
    </row>
    <row r="309" spans="1:15" x14ac:dyDescent="0.2">
      <c r="A309" s="35"/>
      <c r="B309" s="36"/>
      <c r="C309" s="47"/>
      <c r="D309" s="48"/>
      <c r="E309" s="38"/>
      <c r="F309" s="39"/>
      <c r="G309" s="40"/>
      <c r="H309" s="38"/>
      <c r="I309" s="40"/>
      <c r="J309" s="41"/>
      <c r="K309" s="40"/>
      <c r="L309" s="38"/>
      <c r="N309" s="44"/>
      <c r="O309" s="45"/>
    </row>
    <row r="310" spans="1:15" x14ac:dyDescent="0.2">
      <c r="A310" s="35"/>
      <c r="B310" s="36" t="s">
        <v>8</v>
      </c>
      <c r="C310" s="47"/>
      <c r="D310" s="48"/>
      <c r="E310" s="38">
        <v>2.5999999999999999E-3</v>
      </c>
      <c r="F310" s="39">
        <v>34.269999999999996</v>
      </c>
      <c r="G310" s="40">
        <v>2.9293333333333333E-3</v>
      </c>
      <c r="H310" s="38"/>
      <c r="I310" s="40"/>
      <c r="J310" s="41">
        <v>0.98994949366116547</v>
      </c>
      <c r="K310" s="40">
        <v>3.6034161569266461E-3</v>
      </c>
      <c r="L310" s="38">
        <v>34.269999999999996</v>
      </c>
      <c r="N310" s="44"/>
      <c r="O310" s="45"/>
    </row>
    <row r="311" spans="1:15" x14ac:dyDescent="0.2">
      <c r="A311" s="35"/>
      <c r="B311" s="36"/>
      <c r="C311" s="15">
        <v>34.97</v>
      </c>
      <c r="D311" s="37">
        <v>3.8133333333333335E-4</v>
      </c>
      <c r="E311" s="38"/>
      <c r="F311" s="39"/>
      <c r="G311" s="40"/>
      <c r="H311" s="38"/>
      <c r="I311" s="40"/>
      <c r="J311" s="41"/>
      <c r="K311" s="40"/>
      <c r="L311" s="38"/>
      <c r="N311" s="44"/>
      <c r="O311" s="45"/>
    </row>
    <row r="312" spans="1:15" ht="16" thickBot="1" x14ac:dyDescent="0.25">
      <c r="A312" s="35"/>
      <c r="B312" s="36"/>
      <c r="C312" s="15">
        <v>33.57</v>
      </c>
      <c r="D312" s="37">
        <v>5.4773333333333332E-3</v>
      </c>
      <c r="E312" s="38"/>
      <c r="F312" s="39"/>
      <c r="G312" s="40"/>
      <c r="H312" s="38"/>
      <c r="I312" s="40"/>
      <c r="J312" s="41"/>
      <c r="K312" s="40"/>
      <c r="L312" s="38"/>
      <c r="N312" s="52"/>
      <c r="O312" s="53"/>
    </row>
  </sheetData>
  <mergeCells count="730">
    <mergeCell ref="L307:L309"/>
    <mergeCell ref="B310:B312"/>
    <mergeCell ref="E310:E312"/>
    <mergeCell ref="F310:F312"/>
    <mergeCell ref="G310:G312"/>
    <mergeCell ref="J310:J312"/>
    <mergeCell ref="K310:K312"/>
    <mergeCell ref="L310:L312"/>
    <mergeCell ref="B307:B309"/>
    <mergeCell ref="E307:E309"/>
    <mergeCell ref="F307:F309"/>
    <mergeCell ref="G307:G309"/>
    <mergeCell ref="J307:J309"/>
    <mergeCell ref="K307:K309"/>
    <mergeCell ref="L301:L303"/>
    <mergeCell ref="B304:B306"/>
    <mergeCell ref="E304:E306"/>
    <mergeCell ref="F304:F306"/>
    <mergeCell ref="G304:G306"/>
    <mergeCell ref="J304:J306"/>
    <mergeCell ref="K304:K306"/>
    <mergeCell ref="L304:L306"/>
    <mergeCell ref="B301:B303"/>
    <mergeCell ref="E301:E303"/>
    <mergeCell ref="F301:F303"/>
    <mergeCell ref="G301:G303"/>
    <mergeCell ref="J301:J303"/>
    <mergeCell ref="K301:K303"/>
    <mergeCell ref="L295:L297"/>
    <mergeCell ref="B298:B300"/>
    <mergeCell ref="E298:E300"/>
    <mergeCell ref="F298:F300"/>
    <mergeCell ref="G298:G300"/>
    <mergeCell ref="J298:J300"/>
    <mergeCell ref="K298:K300"/>
    <mergeCell ref="L298:L300"/>
    <mergeCell ref="B295:B297"/>
    <mergeCell ref="E295:E297"/>
    <mergeCell ref="F295:F297"/>
    <mergeCell ref="G295:G297"/>
    <mergeCell ref="J295:J297"/>
    <mergeCell ref="K295:K297"/>
    <mergeCell ref="L289:L291"/>
    <mergeCell ref="B292:B294"/>
    <mergeCell ref="E292:E294"/>
    <mergeCell ref="F292:F294"/>
    <mergeCell ref="G292:G294"/>
    <mergeCell ref="J292:J294"/>
    <mergeCell ref="K292:K294"/>
    <mergeCell ref="L292:L294"/>
    <mergeCell ref="B289:B291"/>
    <mergeCell ref="E289:E291"/>
    <mergeCell ref="F289:F291"/>
    <mergeCell ref="G289:G291"/>
    <mergeCell ref="J289:J291"/>
    <mergeCell ref="K289:K291"/>
    <mergeCell ref="L283:L285"/>
    <mergeCell ref="B286:B288"/>
    <mergeCell ref="E286:E288"/>
    <mergeCell ref="F286:F288"/>
    <mergeCell ref="G286:G288"/>
    <mergeCell ref="J286:J288"/>
    <mergeCell ref="K286:K288"/>
    <mergeCell ref="L286:L288"/>
    <mergeCell ref="L279:L281"/>
    <mergeCell ref="A283:A312"/>
    <mergeCell ref="B283:B285"/>
    <mergeCell ref="E283:E285"/>
    <mergeCell ref="F283:F285"/>
    <mergeCell ref="G283:G285"/>
    <mergeCell ref="H283:H312"/>
    <mergeCell ref="I283:I312"/>
    <mergeCell ref="J283:J285"/>
    <mergeCell ref="K283:K285"/>
    <mergeCell ref="B279:B281"/>
    <mergeCell ref="E279:E281"/>
    <mergeCell ref="F279:F281"/>
    <mergeCell ref="G279:G281"/>
    <mergeCell ref="J279:J281"/>
    <mergeCell ref="K279:K281"/>
    <mergeCell ref="L273:L275"/>
    <mergeCell ref="B276:B278"/>
    <mergeCell ref="E276:E278"/>
    <mergeCell ref="F276:F278"/>
    <mergeCell ref="G276:G278"/>
    <mergeCell ref="J276:J278"/>
    <mergeCell ref="K276:K278"/>
    <mergeCell ref="L276:L278"/>
    <mergeCell ref="B273:B275"/>
    <mergeCell ref="E273:E275"/>
    <mergeCell ref="F273:F275"/>
    <mergeCell ref="G273:G275"/>
    <mergeCell ref="J273:J275"/>
    <mergeCell ref="K273:K275"/>
    <mergeCell ref="L267:L269"/>
    <mergeCell ref="B270:B272"/>
    <mergeCell ref="E270:E272"/>
    <mergeCell ref="F270:F272"/>
    <mergeCell ref="G270:G272"/>
    <mergeCell ref="J270:J272"/>
    <mergeCell ref="K270:K272"/>
    <mergeCell ref="L270:L272"/>
    <mergeCell ref="B267:B269"/>
    <mergeCell ref="E267:E269"/>
    <mergeCell ref="F267:F269"/>
    <mergeCell ref="G267:G269"/>
    <mergeCell ref="J267:J269"/>
    <mergeCell ref="K267:K269"/>
    <mergeCell ref="J261:J263"/>
    <mergeCell ref="K261:K263"/>
    <mergeCell ref="L261:L263"/>
    <mergeCell ref="B264:B266"/>
    <mergeCell ref="E264:E266"/>
    <mergeCell ref="F264:F266"/>
    <mergeCell ref="G264:G266"/>
    <mergeCell ref="J264:J266"/>
    <mergeCell ref="K264:K266"/>
    <mergeCell ref="L264:L266"/>
    <mergeCell ref="L255:L257"/>
    <mergeCell ref="B258:B260"/>
    <mergeCell ref="E258:E260"/>
    <mergeCell ref="F258:F260"/>
    <mergeCell ref="G258:G260"/>
    <mergeCell ref="J258:J260"/>
    <mergeCell ref="K258:K260"/>
    <mergeCell ref="L258:L260"/>
    <mergeCell ref="I252:I281"/>
    <mergeCell ref="J252:J254"/>
    <mergeCell ref="K252:K254"/>
    <mergeCell ref="L252:L254"/>
    <mergeCell ref="B255:B257"/>
    <mergeCell ref="E255:E257"/>
    <mergeCell ref="F255:F257"/>
    <mergeCell ref="G255:G257"/>
    <mergeCell ref="J255:J257"/>
    <mergeCell ref="K255:K257"/>
    <mergeCell ref="A252:A281"/>
    <mergeCell ref="B252:B254"/>
    <mergeCell ref="E252:E254"/>
    <mergeCell ref="F252:F254"/>
    <mergeCell ref="G252:G254"/>
    <mergeCell ref="H252:H281"/>
    <mergeCell ref="B261:B263"/>
    <mergeCell ref="E261:E263"/>
    <mergeCell ref="F261:F263"/>
    <mergeCell ref="G261:G263"/>
    <mergeCell ref="L245:L247"/>
    <mergeCell ref="B248:B250"/>
    <mergeCell ref="E248:E250"/>
    <mergeCell ref="F248:F250"/>
    <mergeCell ref="G248:G250"/>
    <mergeCell ref="J248:J250"/>
    <mergeCell ref="K248:K250"/>
    <mergeCell ref="L248:L250"/>
    <mergeCell ref="B245:B247"/>
    <mergeCell ref="E245:E247"/>
    <mergeCell ref="F245:F247"/>
    <mergeCell ref="G245:G247"/>
    <mergeCell ref="J245:J247"/>
    <mergeCell ref="K245:K247"/>
    <mergeCell ref="L239:L241"/>
    <mergeCell ref="B242:B244"/>
    <mergeCell ref="E242:E244"/>
    <mergeCell ref="F242:F244"/>
    <mergeCell ref="G242:G244"/>
    <mergeCell ref="J242:J244"/>
    <mergeCell ref="K242:K244"/>
    <mergeCell ref="L242:L244"/>
    <mergeCell ref="B239:B241"/>
    <mergeCell ref="E239:E241"/>
    <mergeCell ref="F239:F241"/>
    <mergeCell ref="G239:G241"/>
    <mergeCell ref="J239:J241"/>
    <mergeCell ref="K239:K241"/>
    <mergeCell ref="L233:L235"/>
    <mergeCell ref="B236:B238"/>
    <mergeCell ref="E236:E238"/>
    <mergeCell ref="F236:F238"/>
    <mergeCell ref="G236:G238"/>
    <mergeCell ref="J236:J238"/>
    <mergeCell ref="K236:K238"/>
    <mergeCell ref="L236:L238"/>
    <mergeCell ref="B233:B235"/>
    <mergeCell ref="E233:E235"/>
    <mergeCell ref="F233:F235"/>
    <mergeCell ref="G233:G235"/>
    <mergeCell ref="J233:J235"/>
    <mergeCell ref="K233:K235"/>
    <mergeCell ref="L227:L229"/>
    <mergeCell ref="B230:B232"/>
    <mergeCell ref="E230:E232"/>
    <mergeCell ref="F230:F232"/>
    <mergeCell ref="G230:G232"/>
    <mergeCell ref="J230:J232"/>
    <mergeCell ref="K230:K232"/>
    <mergeCell ref="L230:L232"/>
    <mergeCell ref="B227:B229"/>
    <mergeCell ref="E227:E229"/>
    <mergeCell ref="F227:F229"/>
    <mergeCell ref="G227:G229"/>
    <mergeCell ref="J227:J229"/>
    <mergeCell ref="K227:K229"/>
    <mergeCell ref="L221:L223"/>
    <mergeCell ref="B224:B226"/>
    <mergeCell ref="E224:E226"/>
    <mergeCell ref="F224:F226"/>
    <mergeCell ref="G224:G226"/>
    <mergeCell ref="J224:J226"/>
    <mergeCell ref="K224:K226"/>
    <mergeCell ref="L224:L226"/>
    <mergeCell ref="L217:L219"/>
    <mergeCell ref="A221:A250"/>
    <mergeCell ref="B221:B223"/>
    <mergeCell ref="E221:E223"/>
    <mergeCell ref="F221:F223"/>
    <mergeCell ref="G221:G223"/>
    <mergeCell ref="H221:H250"/>
    <mergeCell ref="I221:I250"/>
    <mergeCell ref="J221:J223"/>
    <mergeCell ref="K221:K223"/>
    <mergeCell ref="B217:B219"/>
    <mergeCell ref="E217:E219"/>
    <mergeCell ref="F217:F219"/>
    <mergeCell ref="G217:G219"/>
    <mergeCell ref="J217:J219"/>
    <mergeCell ref="K217:K219"/>
    <mergeCell ref="L211:L213"/>
    <mergeCell ref="B214:B216"/>
    <mergeCell ref="E214:E216"/>
    <mergeCell ref="F214:F216"/>
    <mergeCell ref="G214:G216"/>
    <mergeCell ref="J214:J216"/>
    <mergeCell ref="K214:K216"/>
    <mergeCell ref="L214:L216"/>
    <mergeCell ref="B211:B213"/>
    <mergeCell ref="E211:E213"/>
    <mergeCell ref="F211:F213"/>
    <mergeCell ref="G211:G213"/>
    <mergeCell ref="J211:J213"/>
    <mergeCell ref="K211:K213"/>
    <mergeCell ref="L205:L207"/>
    <mergeCell ref="B208:B210"/>
    <mergeCell ref="E208:E210"/>
    <mergeCell ref="F208:F210"/>
    <mergeCell ref="G208:G210"/>
    <mergeCell ref="J208:J210"/>
    <mergeCell ref="K208:K210"/>
    <mergeCell ref="L208:L210"/>
    <mergeCell ref="B205:B207"/>
    <mergeCell ref="E205:E207"/>
    <mergeCell ref="F205:F207"/>
    <mergeCell ref="G205:G207"/>
    <mergeCell ref="J205:J207"/>
    <mergeCell ref="K205:K207"/>
    <mergeCell ref="J199:J201"/>
    <mergeCell ref="K199:K201"/>
    <mergeCell ref="L199:L201"/>
    <mergeCell ref="B202:B204"/>
    <mergeCell ref="E202:E204"/>
    <mergeCell ref="F202:F204"/>
    <mergeCell ref="G202:G204"/>
    <mergeCell ref="J202:J204"/>
    <mergeCell ref="K202:K204"/>
    <mergeCell ref="L202:L204"/>
    <mergeCell ref="L193:L195"/>
    <mergeCell ref="B196:B198"/>
    <mergeCell ref="E196:E198"/>
    <mergeCell ref="F196:F198"/>
    <mergeCell ref="G196:G198"/>
    <mergeCell ref="J196:J198"/>
    <mergeCell ref="K196:K198"/>
    <mergeCell ref="L196:L198"/>
    <mergeCell ref="I190:I219"/>
    <mergeCell ref="J190:J192"/>
    <mergeCell ref="K190:K192"/>
    <mergeCell ref="L190:L192"/>
    <mergeCell ref="B193:B195"/>
    <mergeCell ref="E193:E195"/>
    <mergeCell ref="F193:F195"/>
    <mergeCell ref="G193:G195"/>
    <mergeCell ref="J193:J195"/>
    <mergeCell ref="K193:K195"/>
    <mergeCell ref="A190:A219"/>
    <mergeCell ref="B190:B192"/>
    <mergeCell ref="E190:E192"/>
    <mergeCell ref="F190:F192"/>
    <mergeCell ref="G190:G192"/>
    <mergeCell ref="H190:H219"/>
    <mergeCell ref="B199:B201"/>
    <mergeCell ref="E199:E201"/>
    <mergeCell ref="F199:F201"/>
    <mergeCell ref="G199:G201"/>
    <mergeCell ref="L183:L185"/>
    <mergeCell ref="B186:B188"/>
    <mergeCell ref="E186:E188"/>
    <mergeCell ref="F186:F188"/>
    <mergeCell ref="G186:G188"/>
    <mergeCell ref="J186:J188"/>
    <mergeCell ref="K186:K188"/>
    <mergeCell ref="L186:L188"/>
    <mergeCell ref="B183:B185"/>
    <mergeCell ref="E183:E185"/>
    <mergeCell ref="F183:F185"/>
    <mergeCell ref="G183:G185"/>
    <mergeCell ref="J183:J185"/>
    <mergeCell ref="K183:K185"/>
    <mergeCell ref="L177:L179"/>
    <mergeCell ref="B180:B182"/>
    <mergeCell ref="E180:E182"/>
    <mergeCell ref="F180:F182"/>
    <mergeCell ref="G180:G182"/>
    <mergeCell ref="J180:J182"/>
    <mergeCell ref="K180:K182"/>
    <mergeCell ref="L180:L182"/>
    <mergeCell ref="B177:B179"/>
    <mergeCell ref="E177:E179"/>
    <mergeCell ref="F177:F179"/>
    <mergeCell ref="G177:G179"/>
    <mergeCell ref="J177:J179"/>
    <mergeCell ref="K177:K179"/>
    <mergeCell ref="L171:L173"/>
    <mergeCell ref="B174:B176"/>
    <mergeCell ref="E174:E176"/>
    <mergeCell ref="F174:F176"/>
    <mergeCell ref="G174:G176"/>
    <mergeCell ref="J174:J176"/>
    <mergeCell ref="K174:K176"/>
    <mergeCell ref="L174:L176"/>
    <mergeCell ref="B171:B173"/>
    <mergeCell ref="E171:E173"/>
    <mergeCell ref="F171:F173"/>
    <mergeCell ref="G171:G173"/>
    <mergeCell ref="J171:J173"/>
    <mergeCell ref="K171:K173"/>
    <mergeCell ref="L165:L167"/>
    <mergeCell ref="B168:B170"/>
    <mergeCell ref="E168:E170"/>
    <mergeCell ref="F168:F170"/>
    <mergeCell ref="G168:G170"/>
    <mergeCell ref="J168:J170"/>
    <mergeCell ref="K168:K170"/>
    <mergeCell ref="L168:L170"/>
    <mergeCell ref="B165:B167"/>
    <mergeCell ref="E165:E167"/>
    <mergeCell ref="F165:F167"/>
    <mergeCell ref="G165:G167"/>
    <mergeCell ref="J165:J167"/>
    <mergeCell ref="K165:K167"/>
    <mergeCell ref="L159:L161"/>
    <mergeCell ref="B162:B164"/>
    <mergeCell ref="E162:E164"/>
    <mergeCell ref="F162:F164"/>
    <mergeCell ref="G162:G164"/>
    <mergeCell ref="J162:J164"/>
    <mergeCell ref="K162:K164"/>
    <mergeCell ref="L162:L164"/>
    <mergeCell ref="L155:L157"/>
    <mergeCell ref="A159:A188"/>
    <mergeCell ref="B159:B161"/>
    <mergeCell ref="E159:E161"/>
    <mergeCell ref="F159:F161"/>
    <mergeCell ref="G159:G161"/>
    <mergeCell ref="H159:H188"/>
    <mergeCell ref="I159:I188"/>
    <mergeCell ref="J159:J161"/>
    <mergeCell ref="K159:K161"/>
    <mergeCell ref="B155:B157"/>
    <mergeCell ref="E155:E157"/>
    <mergeCell ref="F155:F157"/>
    <mergeCell ref="G155:G157"/>
    <mergeCell ref="J155:J157"/>
    <mergeCell ref="K155:K157"/>
    <mergeCell ref="L149:L151"/>
    <mergeCell ref="B152:B154"/>
    <mergeCell ref="E152:E154"/>
    <mergeCell ref="F152:F154"/>
    <mergeCell ref="G152:G154"/>
    <mergeCell ref="J152:J154"/>
    <mergeCell ref="K152:K154"/>
    <mergeCell ref="L152:L154"/>
    <mergeCell ref="B149:B151"/>
    <mergeCell ref="E149:E151"/>
    <mergeCell ref="F149:F151"/>
    <mergeCell ref="G149:G151"/>
    <mergeCell ref="J149:J151"/>
    <mergeCell ref="K149:K151"/>
    <mergeCell ref="L143:L145"/>
    <mergeCell ref="B146:B148"/>
    <mergeCell ref="E146:E148"/>
    <mergeCell ref="F146:F148"/>
    <mergeCell ref="G146:G148"/>
    <mergeCell ref="J146:J148"/>
    <mergeCell ref="K146:K148"/>
    <mergeCell ref="L146:L148"/>
    <mergeCell ref="B143:B145"/>
    <mergeCell ref="E143:E145"/>
    <mergeCell ref="F143:F145"/>
    <mergeCell ref="G143:G145"/>
    <mergeCell ref="J143:J145"/>
    <mergeCell ref="K143:K145"/>
    <mergeCell ref="J137:J139"/>
    <mergeCell ref="K137:K139"/>
    <mergeCell ref="L137:L139"/>
    <mergeCell ref="B140:B142"/>
    <mergeCell ref="E140:E142"/>
    <mergeCell ref="F140:F142"/>
    <mergeCell ref="G140:G142"/>
    <mergeCell ref="J140:J142"/>
    <mergeCell ref="K140:K142"/>
    <mergeCell ref="L140:L142"/>
    <mergeCell ref="L131:L133"/>
    <mergeCell ref="B134:B136"/>
    <mergeCell ref="E134:E136"/>
    <mergeCell ref="F134:F136"/>
    <mergeCell ref="G134:G136"/>
    <mergeCell ref="J134:J136"/>
    <mergeCell ref="K134:K136"/>
    <mergeCell ref="L134:L136"/>
    <mergeCell ref="I128:I157"/>
    <mergeCell ref="J128:J130"/>
    <mergeCell ref="K128:K130"/>
    <mergeCell ref="L128:L130"/>
    <mergeCell ref="B131:B133"/>
    <mergeCell ref="E131:E133"/>
    <mergeCell ref="F131:F133"/>
    <mergeCell ref="G131:G133"/>
    <mergeCell ref="J131:J133"/>
    <mergeCell ref="K131:K133"/>
    <mergeCell ref="A128:A157"/>
    <mergeCell ref="B128:B130"/>
    <mergeCell ref="E128:E130"/>
    <mergeCell ref="F128:F130"/>
    <mergeCell ref="G128:G130"/>
    <mergeCell ref="H128:H157"/>
    <mergeCell ref="B137:B139"/>
    <mergeCell ref="E137:E139"/>
    <mergeCell ref="F137:F139"/>
    <mergeCell ref="G137:G139"/>
    <mergeCell ref="L121:L123"/>
    <mergeCell ref="B124:B126"/>
    <mergeCell ref="E124:E126"/>
    <mergeCell ref="F124:F126"/>
    <mergeCell ref="G124:G126"/>
    <mergeCell ref="J124:J126"/>
    <mergeCell ref="K124:K126"/>
    <mergeCell ref="L124:L126"/>
    <mergeCell ref="B121:B123"/>
    <mergeCell ref="E121:E123"/>
    <mergeCell ref="F121:F123"/>
    <mergeCell ref="G121:G123"/>
    <mergeCell ref="J121:J123"/>
    <mergeCell ref="K121:K123"/>
    <mergeCell ref="L115:L117"/>
    <mergeCell ref="B118:B120"/>
    <mergeCell ref="E118:E120"/>
    <mergeCell ref="F118:F120"/>
    <mergeCell ref="G118:G120"/>
    <mergeCell ref="J118:J120"/>
    <mergeCell ref="K118:K120"/>
    <mergeCell ref="L118:L120"/>
    <mergeCell ref="B115:B117"/>
    <mergeCell ref="E115:E117"/>
    <mergeCell ref="F115:F117"/>
    <mergeCell ref="G115:G117"/>
    <mergeCell ref="J115:J117"/>
    <mergeCell ref="K115:K117"/>
    <mergeCell ref="L109:L111"/>
    <mergeCell ref="B112:B114"/>
    <mergeCell ref="E112:E114"/>
    <mergeCell ref="F112:F114"/>
    <mergeCell ref="G112:G114"/>
    <mergeCell ref="J112:J114"/>
    <mergeCell ref="K112:K114"/>
    <mergeCell ref="L112:L114"/>
    <mergeCell ref="B109:B111"/>
    <mergeCell ref="E109:E111"/>
    <mergeCell ref="F109:F111"/>
    <mergeCell ref="G109:G111"/>
    <mergeCell ref="J109:J111"/>
    <mergeCell ref="K109:K111"/>
    <mergeCell ref="L103:L105"/>
    <mergeCell ref="B106:B108"/>
    <mergeCell ref="E106:E108"/>
    <mergeCell ref="F106:F108"/>
    <mergeCell ref="G106:G108"/>
    <mergeCell ref="J106:J108"/>
    <mergeCell ref="K106:K108"/>
    <mergeCell ref="L106:L108"/>
    <mergeCell ref="B103:B105"/>
    <mergeCell ref="E103:E105"/>
    <mergeCell ref="F103:F105"/>
    <mergeCell ref="G103:G105"/>
    <mergeCell ref="J103:J105"/>
    <mergeCell ref="K103:K105"/>
    <mergeCell ref="L97:L99"/>
    <mergeCell ref="B100:B102"/>
    <mergeCell ref="E100:E102"/>
    <mergeCell ref="F100:F102"/>
    <mergeCell ref="G100:G102"/>
    <mergeCell ref="J100:J102"/>
    <mergeCell ref="K100:K102"/>
    <mergeCell ref="L100:L102"/>
    <mergeCell ref="L93:L95"/>
    <mergeCell ref="A97:A126"/>
    <mergeCell ref="B97:B99"/>
    <mergeCell ref="E97:E99"/>
    <mergeCell ref="F97:F99"/>
    <mergeCell ref="G97:G99"/>
    <mergeCell ref="H97:H126"/>
    <mergeCell ref="I97:I126"/>
    <mergeCell ref="J97:J99"/>
    <mergeCell ref="K97:K99"/>
    <mergeCell ref="B93:B95"/>
    <mergeCell ref="E93:E95"/>
    <mergeCell ref="F93:F95"/>
    <mergeCell ref="G93:G95"/>
    <mergeCell ref="J93:J95"/>
    <mergeCell ref="K93:K95"/>
    <mergeCell ref="L87:L89"/>
    <mergeCell ref="B90:B92"/>
    <mergeCell ref="E90:E92"/>
    <mergeCell ref="F90:F92"/>
    <mergeCell ref="G90:G92"/>
    <mergeCell ref="J90:J92"/>
    <mergeCell ref="K90:K92"/>
    <mergeCell ref="L90:L92"/>
    <mergeCell ref="B87:B89"/>
    <mergeCell ref="E87:E89"/>
    <mergeCell ref="F87:F89"/>
    <mergeCell ref="G87:G89"/>
    <mergeCell ref="J87:J89"/>
    <mergeCell ref="K87:K89"/>
    <mergeCell ref="L81:L83"/>
    <mergeCell ref="B84:B86"/>
    <mergeCell ref="E84:E86"/>
    <mergeCell ref="F84:F86"/>
    <mergeCell ref="G84:G86"/>
    <mergeCell ref="J84:J86"/>
    <mergeCell ref="K84:K86"/>
    <mergeCell ref="L84:L86"/>
    <mergeCell ref="B81:B83"/>
    <mergeCell ref="E81:E83"/>
    <mergeCell ref="F81:F83"/>
    <mergeCell ref="G81:G83"/>
    <mergeCell ref="J81:J83"/>
    <mergeCell ref="K81:K83"/>
    <mergeCell ref="J75:J77"/>
    <mergeCell ref="K75:K77"/>
    <mergeCell ref="L75:L77"/>
    <mergeCell ref="B78:B80"/>
    <mergeCell ref="E78:E80"/>
    <mergeCell ref="F78:F80"/>
    <mergeCell ref="G78:G80"/>
    <mergeCell ref="J78:J80"/>
    <mergeCell ref="K78:K80"/>
    <mergeCell ref="L78:L80"/>
    <mergeCell ref="L69:L71"/>
    <mergeCell ref="B72:B74"/>
    <mergeCell ref="E72:E74"/>
    <mergeCell ref="F72:F74"/>
    <mergeCell ref="G72:G74"/>
    <mergeCell ref="J72:J74"/>
    <mergeCell ref="K72:K74"/>
    <mergeCell ref="L72:L74"/>
    <mergeCell ref="I66:I95"/>
    <mergeCell ref="J66:J68"/>
    <mergeCell ref="K66:K68"/>
    <mergeCell ref="L66:L68"/>
    <mergeCell ref="B69:B71"/>
    <mergeCell ref="E69:E71"/>
    <mergeCell ref="F69:F71"/>
    <mergeCell ref="G69:G71"/>
    <mergeCell ref="J69:J71"/>
    <mergeCell ref="K69:K71"/>
    <mergeCell ref="A66:A95"/>
    <mergeCell ref="B66:B68"/>
    <mergeCell ref="E66:E68"/>
    <mergeCell ref="F66:F68"/>
    <mergeCell ref="G66:G68"/>
    <mergeCell ref="H66:H95"/>
    <mergeCell ref="B75:B77"/>
    <mergeCell ref="E75:E77"/>
    <mergeCell ref="F75:F77"/>
    <mergeCell ref="G75:G77"/>
    <mergeCell ref="L59:L61"/>
    <mergeCell ref="B62:B64"/>
    <mergeCell ref="E62:E64"/>
    <mergeCell ref="F62:F64"/>
    <mergeCell ref="G62:G64"/>
    <mergeCell ref="J62:J64"/>
    <mergeCell ref="K62:K64"/>
    <mergeCell ref="L62:L64"/>
    <mergeCell ref="B59:B61"/>
    <mergeCell ref="E59:E61"/>
    <mergeCell ref="F59:F61"/>
    <mergeCell ref="G59:G61"/>
    <mergeCell ref="J59:J61"/>
    <mergeCell ref="K59:K61"/>
    <mergeCell ref="L53:L55"/>
    <mergeCell ref="B56:B58"/>
    <mergeCell ref="E56:E58"/>
    <mergeCell ref="F56:F58"/>
    <mergeCell ref="G56:G58"/>
    <mergeCell ref="J56:J58"/>
    <mergeCell ref="K56:K58"/>
    <mergeCell ref="L56:L58"/>
    <mergeCell ref="B53:B55"/>
    <mergeCell ref="E53:E55"/>
    <mergeCell ref="F53:F55"/>
    <mergeCell ref="G53:G55"/>
    <mergeCell ref="J53:J55"/>
    <mergeCell ref="K53:K55"/>
    <mergeCell ref="L47:L49"/>
    <mergeCell ref="B50:B52"/>
    <mergeCell ref="E50:E52"/>
    <mergeCell ref="F50:F52"/>
    <mergeCell ref="G50:G52"/>
    <mergeCell ref="J50:J52"/>
    <mergeCell ref="K50:K52"/>
    <mergeCell ref="L50:L52"/>
    <mergeCell ref="B47:B49"/>
    <mergeCell ref="E47:E49"/>
    <mergeCell ref="F47:F49"/>
    <mergeCell ref="G47:G49"/>
    <mergeCell ref="J47:J49"/>
    <mergeCell ref="K47:K49"/>
    <mergeCell ref="L41:L43"/>
    <mergeCell ref="B44:B46"/>
    <mergeCell ref="E44:E46"/>
    <mergeCell ref="F44:F46"/>
    <mergeCell ref="G44:G46"/>
    <mergeCell ref="J44:J46"/>
    <mergeCell ref="K44:K46"/>
    <mergeCell ref="L44:L46"/>
    <mergeCell ref="B41:B43"/>
    <mergeCell ref="E41:E43"/>
    <mergeCell ref="F41:F43"/>
    <mergeCell ref="G41:G43"/>
    <mergeCell ref="J41:J43"/>
    <mergeCell ref="K41:K43"/>
    <mergeCell ref="L35:L37"/>
    <mergeCell ref="B38:B40"/>
    <mergeCell ref="E38:E40"/>
    <mergeCell ref="F38:F40"/>
    <mergeCell ref="G38:G40"/>
    <mergeCell ref="J38:J40"/>
    <mergeCell ref="K38:K40"/>
    <mergeCell ref="L38:L40"/>
    <mergeCell ref="L31:L33"/>
    <mergeCell ref="A35:A64"/>
    <mergeCell ref="B35:B37"/>
    <mergeCell ref="E35:E37"/>
    <mergeCell ref="F35:F37"/>
    <mergeCell ref="G35:G37"/>
    <mergeCell ref="H35:H64"/>
    <mergeCell ref="I35:I64"/>
    <mergeCell ref="J35:J37"/>
    <mergeCell ref="K35:K37"/>
    <mergeCell ref="B31:B33"/>
    <mergeCell ref="E31:E33"/>
    <mergeCell ref="F31:F33"/>
    <mergeCell ref="G31:G33"/>
    <mergeCell ref="J31:J33"/>
    <mergeCell ref="K31:K33"/>
    <mergeCell ref="L25:L27"/>
    <mergeCell ref="B28:B30"/>
    <mergeCell ref="E28:E30"/>
    <mergeCell ref="F28:F30"/>
    <mergeCell ref="G28:G30"/>
    <mergeCell ref="J28:J30"/>
    <mergeCell ref="K28:K30"/>
    <mergeCell ref="L28:L30"/>
    <mergeCell ref="B25:B27"/>
    <mergeCell ref="E25:E27"/>
    <mergeCell ref="F25:F27"/>
    <mergeCell ref="G25:G27"/>
    <mergeCell ref="J25:J27"/>
    <mergeCell ref="K25:K27"/>
    <mergeCell ref="L19:L21"/>
    <mergeCell ref="B22:B24"/>
    <mergeCell ref="E22:E24"/>
    <mergeCell ref="F22:F24"/>
    <mergeCell ref="G22:G24"/>
    <mergeCell ref="J22:J24"/>
    <mergeCell ref="K22:K24"/>
    <mergeCell ref="L22:L24"/>
    <mergeCell ref="B19:B21"/>
    <mergeCell ref="E19:E21"/>
    <mergeCell ref="F19:F21"/>
    <mergeCell ref="G19:G21"/>
    <mergeCell ref="J19:J21"/>
    <mergeCell ref="K19:K21"/>
    <mergeCell ref="J13:J15"/>
    <mergeCell ref="K13:K15"/>
    <mergeCell ref="L13:L15"/>
    <mergeCell ref="B16:B18"/>
    <mergeCell ref="E16:E18"/>
    <mergeCell ref="F16:F18"/>
    <mergeCell ref="G16:G18"/>
    <mergeCell ref="J16:J18"/>
    <mergeCell ref="K16:K18"/>
    <mergeCell ref="L16:L18"/>
    <mergeCell ref="L7:L9"/>
    <mergeCell ref="B10:B12"/>
    <mergeCell ref="E10:E12"/>
    <mergeCell ref="F10:F12"/>
    <mergeCell ref="G10:G12"/>
    <mergeCell ref="J10:J12"/>
    <mergeCell ref="K10:K12"/>
    <mergeCell ref="L10:L12"/>
    <mergeCell ref="I4:I33"/>
    <mergeCell ref="J4:J6"/>
    <mergeCell ref="K4:K6"/>
    <mergeCell ref="L4:L6"/>
    <mergeCell ref="B7:B9"/>
    <mergeCell ref="E7:E9"/>
    <mergeCell ref="F7:F9"/>
    <mergeCell ref="G7:G9"/>
    <mergeCell ref="J7:J9"/>
    <mergeCell ref="K7:K9"/>
    <mergeCell ref="A4:A33"/>
    <mergeCell ref="B4:B6"/>
    <mergeCell ref="E4:E6"/>
    <mergeCell ref="F4:F6"/>
    <mergeCell ref="G4:G6"/>
    <mergeCell ref="H4:H33"/>
    <mergeCell ref="B13:B15"/>
    <mergeCell ref="E13:E15"/>
    <mergeCell ref="F13:F15"/>
    <mergeCell ref="G13:G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qPCR target</vt:lpstr>
      <vt:lpstr>B2M In silico specificity</vt:lpstr>
      <vt:lpstr>TIMP-1 In silico specificity</vt:lpstr>
      <vt:lpstr>CLU  In silico specificity</vt:lpstr>
      <vt:lpstr>NCS  In silico specificity</vt:lpstr>
      <vt:lpstr>qPCR Protocol</vt:lpstr>
      <vt:lpstr>Melting Temperature</vt:lpstr>
      <vt:lpstr>B2M standard curve accuracy</vt:lpstr>
      <vt:lpstr>TIMP-1 standard curve accuracy</vt:lpstr>
      <vt:lpstr>CLU standard curve accuracy</vt:lpstr>
      <vt:lpstr>NCS standard curve accuracy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Grosgeorge Maries</dc:creator>
  <cp:lastModifiedBy>Microsoft Office User</cp:lastModifiedBy>
  <dcterms:created xsi:type="dcterms:W3CDTF">2022-01-13T15:14:50Z</dcterms:created>
  <dcterms:modified xsi:type="dcterms:W3CDTF">2022-06-17T13:42:36Z</dcterms:modified>
</cp:coreProperties>
</file>