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白芷\质谱成像\论文投稿\投稿资料\"/>
    </mc:Choice>
  </mc:AlternateContent>
  <xr:revisionPtr revIDLastSave="0" documentId="8_{45A41E46-68AB-4073-84A7-38CD319B5AD3}" xr6:coauthVersionLast="47" xr6:coauthVersionMax="47" xr10:uidLastSave="{00000000-0000-0000-0000-000000000000}"/>
  <bookViews>
    <workbookView xWindow="-110" yWindow="-110" windowWidth="19420" windowHeight="10420" activeTab="7" xr2:uid="{E3A7F257-229C-4C6C-A929-88E3FC64DED9}"/>
  </bookViews>
  <sheets>
    <sheet name="Table S1" sheetId="3" r:id="rId1"/>
    <sheet name="Table S2" sheetId="4" r:id="rId2"/>
    <sheet name="Table S3" sheetId="5" r:id="rId3"/>
    <sheet name="Table S4" sheetId="6" r:id="rId4"/>
    <sheet name="Table S5" sheetId="7" r:id="rId5"/>
    <sheet name="Table S6" sheetId="12" r:id="rId6"/>
    <sheet name="Table S7" sheetId="11" r:id="rId7"/>
    <sheet name="Table S8" sheetId="9" r:id="rId8"/>
  </sheets>
  <definedNames>
    <definedName name="_Hlk130213700" localSheetId="2">'Table S3'!$A$2</definedName>
    <definedName name="_Hlk130219383" localSheetId="4">'Table S5'!$A$15</definedName>
    <definedName name="_Hlk132323382" localSheetId="6">'Table S7'!$A$2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2" l="1"/>
  <c r="G21" i="12"/>
  <c r="G15" i="12"/>
  <c r="N33" i="12"/>
  <c r="Q3" i="12"/>
  <c r="E3" i="12"/>
  <c r="O6" i="9"/>
  <c r="O9" i="9"/>
  <c r="O12" i="9"/>
  <c r="O15" i="9"/>
  <c r="O18" i="9"/>
  <c r="O21" i="9"/>
  <c r="O24" i="9"/>
  <c r="O27" i="9"/>
  <c r="O30" i="9"/>
  <c r="O33" i="9"/>
  <c r="O36" i="9"/>
  <c r="O39" i="9"/>
  <c r="O42" i="9"/>
  <c r="O3" i="9"/>
  <c r="L6" i="9"/>
  <c r="L9" i="9"/>
  <c r="L12" i="9"/>
  <c r="L15" i="9"/>
  <c r="L18" i="9"/>
  <c r="L21" i="9"/>
  <c r="L24" i="9"/>
  <c r="L27" i="9"/>
  <c r="L30" i="9"/>
  <c r="L33" i="9"/>
  <c r="L36" i="9"/>
  <c r="L39" i="9"/>
  <c r="L42" i="9"/>
  <c r="L3" i="9"/>
  <c r="H6" i="9"/>
  <c r="H9" i="9"/>
  <c r="H12" i="9"/>
  <c r="H15" i="9"/>
  <c r="H18" i="9"/>
  <c r="H21" i="9"/>
  <c r="H24" i="9"/>
  <c r="H27" i="9"/>
  <c r="H30" i="9"/>
  <c r="H33" i="9"/>
  <c r="H36" i="9"/>
  <c r="H39" i="9"/>
  <c r="H42" i="9"/>
  <c r="H3" i="9"/>
  <c r="G12" i="9"/>
  <c r="G15" i="9"/>
  <c r="G18" i="9"/>
  <c r="G21" i="9"/>
  <c r="G24" i="9"/>
  <c r="G27" i="9"/>
  <c r="G30" i="9"/>
  <c r="G33" i="9"/>
  <c r="G36" i="9"/>
  <c r="G39" i="9"/>
  <c r="G42" i="9"/>
  <c r="G9" i="9"/>
  <c r="G6" i="9"/>
  <c r="G3" i="9"/>
  <c r="D15" i="9"/>
  <c r="D18" i="9"/>
  <c r="D21" i="9"/>
  <c r="D24" i="9"/>
  <c r="D27" i="9"/>
  <c r="D30" i="9"/>
  <c r="D33" i="9"/>
  <c r="D36" i="9"/>
  <c r="D39" i="9"/>
  <c r="D42" i="9"/>
  <c r="D12" i="9"/>
  <c r="D9" i="9"/>
  <c r="D6" i="9"/>
  <c r="D3" i="9"/>
  <c r="E6" i="9"/>
  <c r="E9" i="9"/>
  <c r="E12" i="9"/>
  <c r="E15" i="9"/>
  <c r="E18" i="9"/>
  <c r="E21" i="9"/>
  <c r="E24" i="9"/>
  <c r="E27" i="9"/>
  <c r="E30" i="9"/>
  <c r="E33" i="9"/>
  <c r="E36" i="9"/>
  <c r="E39" i="9"/>
  <c r="E42" i="9"/>
  <c r="E3" i="9"/>
  <c r="H3" i="12"/>
  <c r="N6" i="9"/>
  <c r="N3" i="9"/>
  <c r="D3" i="12"/>
  <c r="G3" i="12"/>
  <c r="J3" i="12"/>
  <c r="K3" i="12"/>
  <c r="M3" i="12"/>
  <c r="N3" i="12"/>
  <c r="P3" i="12"/>
  <c r="S3" i="12"/>
  <c r="T3" i="12"/>
  <c r="V3" i="12"/>
  <c r="W3" i="12"/>
  <c r="Y3" i="12"/>
  <c r="Z3" i="12"/>
  <c r="AC3" i="12"/>
  <c r="AA5" i="12"/>
  <c r="AB3" i="12" s="1"/>
  <c r="D6" i="12"/>
  <c r="E6" i="12"/>
  <c r="G6" i="12"/>
  <c r="H6" i="12"/>
  <c r="J6" i="12"/>
  <c r="K6" i="12"/>
  <c r="M6" i="12"/>
  <c r="N6" i="12"/>
  <c r="P6" i="12"/>
  <c r="Q6" i="12"/>
  <c r="S6" i="12"/>
  <c r="T6" i="12"/>
  <c r="V6" i="12"/>
  <c r="W6" i="12"/>
  <c r="Y6" i="12"/>
  <c r="Z6" i="12"/>
  <c r="AB6" i="12"/>
  <c r="AC6" i="12"/>
  <c r="D9" i="12"/>
  <c r="E9" i="12"/>
  <c r="G9" i="12"/>
  <c r="H9" i="12"/>
  <c r="J9" i="12"/>
  <c r="K9" i="12"/>
  <c r="M9" i="12"/>
  <c r="N9" i="12"/>
  <c r="P9" i="12"/>
  <c r="Q9" i="12"/>
  <c r="S9" i="12"/>
  <c r="T9" i="12"/>
  <c r="V9" i="12"/>
  <c r="W9" i="12"/>
  <c r="Y9" i="12"/>
  <c r="Z9" i="12"/>
  <c r="AB9" i="12"/>
  <c r="AC9" i="12"/>
  <c r="D12" i="12"/>
  <c r="E12" i="12"/>
  <c r="G12" i="12"/>
  <c r="H12" i="12"/>
  <c r="J12" i="12"/>
  <c r="K12" i="12"/>
  <c r="M12" i="12"/>
  <c r="N12" i="12"/>
  <c r="P12" i="12"/>
  <c r="Q12" i="12"/>
  <c r="S12" i="12"/>
  <c r="T12" i="12"/>
  <c r="V12" i="12"/>
  <c r="W12" i="12"/>
  <c r="Y12" i="12"/>
  <c r="Z12" i="12"/>
  <c r="AB12" i="12"/>
  <c r="AC12" i="12"/>
  <c r="D15" i="12"/>
  <c r="E15" i="12"/>
  <c r="H15" i="12"/>
  <c r="J15" i="12"/>
  <c r="K15" i="12"/>
  <c r="M15" i="12"/>
  <c r="N15" i="12"/>
  <c r="P15" i="12"/>
  <c r="Q15" i="12"/>
  <c r="S15" i="12"/>
  <c r="T15" i="12"/>
  <c r="V15" i="12"/>
  <c r="W15" i="12"/>
  <c r="Y15" i="12"/>
  <c r="Z15" i="12"/>
  <c r="AB15" i="12"/>
  <c r="AC15" i="12"/>
  <c r="D18" i="12"/>
  <c r="E18" i="12"/>
  <c r="H18" i="12"/>
  <c r="J18" i="12"/>
  <c r="K18" i="12"/>
  <c r="M18" i="12"/>
  <c r="N18" i="12"/>
  <c r="P18" i="12"/>
  <c r="Q18" i="12"/>
  <c r="S18" i="12"/>
  <c r="T18" i="12"/>
  <c r="V18" i="12"/>
  <c r="W18" i="12"/>
  <c r="Y18" i="12"/>
  <c r="Z18" i="12"/>
  <c r="AB18" i="12"/>
  <c r="AC18" i="12"/>
  <c r="D21" i="12"/>
  <c r="E21" i="12"/>
  <c r="H21" i="12"/>
  <c r="J21" i="12"/>
  <c r="K21" i="12"/>
  <c r="M21" i="12"/>
  <c r="N21" i="12"/>
  <c r="P21" i="12"/>
  <c r="Q21" i="12"/>
  <c r="S21" i="12"/>
  <c r="T21" i="12"/>
  <c r="V21" i="12"/>
  <c r="W21" i="12"/>
  <c r="Y21" i="12"/>
  <c r="Z21" i="12"/>
  <c r="AB21" i="12"/>
  <c r="AC21" i="12"/>
  <c r="D24" i="12"/>
  <c r="E24" i="12"/>
  <c r="G24" i="12"/>
  <c r="H24" i="12"/>
  <c r="J24" i="12"/>
  <c r="K24" i="12"/>
  <c r="M24" i="12"/>
  <c r="N24" i="12"/>
  <c r="P24" i="12"/>
  <c r="Q24" i="12"/>
  <c r="S24" i="12"/>
  <c r="T24" i="12"/>
  <c r="V24" i="12"/>
  <c r="W24" i="12"/>
  <c r="Y24" i="12"/>
  <c r="Z24" i="12"/>
  <c r="AB24" i="12"/>
  <c r="AC24" i="12"/>
  <c r="D27" i="12"/>
  <c r="E27" i="12"/>
  <c r="G27" i="12"/>
  <c r="H27" i="12"/>
  <c r="J27" i="12"/>
  <c r="K27" i="12"/>
  <c r="M27" i="12"/>
  <c r="N27" i="12"/>
  <c r="P27" i="12"/>
  <c r="Q27" i="12"/>
  <c r="S27" i="12"/>
  <c r="T27" i="12"/>
  <c r="V27" i="12"/>
  <c r="W27" i="12"/>
  <c r="Y27" i="12"/>
  <c r="Z27" i="12"/>
  <c r="AB27" i="12"/>
  <c r="AC27" i="12"/>
  <c r="D30" i="12"/>
  <c r="E30" i="12"/>
  <c r="G30" i="12"/>
  <c r="H30" i="12"/>
  <c r="J30" i="12"/>
  <c r="K30" i="12"/>
  <c r="M30" i="12"/>
  <c r="N30" i="12"/>
  <c r="P30" i="12"/>
  <c r="Q30" i="12"/>
  <c r="S30" i="12"/>
  <c r="T30" i="12"/>
  <c r="V30" i="12"/>
  <c r="W30" i="12"/>
  <c r="Y30" i="12"/>
  <c r="Z30" i="12"/>
  <c r="AB30" i="12"/>
  <c r="AC30" i="12"/>
  <c r="D33" i="12"/>
  <c r="E33" i="12"/>
  <c r="G33" i="12"/>
  <c r="H33" i="12"/>
  <c r="J33" i="12"/>
  <c r="K33" i="12"/>
  <c r="M33" i="12"/>
  <c r="P33" i="12"/>
  <c r="Q33" i="12"/>
  <c r="S33" i="12"/>
  <c r="T33" i="12"/>
  <c r="V33" i="12"/>
  <c r="W33" i="12"/>
  <c r="Y33" i="12"/>
  <c r="Z33" i="12"/>
  <c r="AB33" i="12"/>
  <c r="AC33" i="12"/>
  <c r="D36" i="12"/>
  <c r="E36" i="12"/>
  <c r="G36" i="12"/>
  <c r="H36" i="12"/>
  <c r="J36" i="12"/>
  <c r="K36" i="12"/>
  <c r="M36" i="12"/>
  <c r="N36" i="12"/>
  <c r="P36" i="12"/>
  <c r="Q36" i="12"/>
  <c r="S36" i="12"/>
  <c r="T36" i="12"/>
  <c r="V36" i="12"/>
  <c r="W36" i="12"/>
  <c r="Y36" i="12"/>
  <c r="Z36" i="12"/>
  <c r="AB36" i="12"/>
  <c r="AC36" i="12"/>
  <c r="D39" i="12"/>
  <c r="E39" i="12"/>
  <c r="G39" i="12"/>
  <c r="H39" i="12"/>
  <c r="J39" i="12"/>
  <c r="K39" i="12"/>
  <c r="M39" i="12"/>
  <c r="N39" i="12"/>
  <c r="P39" i="12"/>
  <c r="Q39" i="12"/>
  <c r="S39" i="12"/>
  <c r="T39" i="12"/>
  <c r="V39" i="12"/>
  <c r="W39" i="12"/>
  <c r="Y39" i="12"/>
  <c r="Z39" i="12"/>
  <c r="AB39" i="12"/>
  <c r="AC39" i="12"/>
  <c r="D42" i="12"/>
  <c r="E42" i="12"/>
  <c r="G42" i="12"/>
  <c r="H42" i="12"/>
  <c r="J42" i="12"/>
  <c r="K42" i="12"/>
  <c r="M42" i="12"/>
  <c r="N42" i="12"/>
  <c r="P42" i="12"/>
  <c r="Q42" i="12"/>
  <c r="S42" i="12"/>
  <c r="T42" i="12"/>
  <c r="V42" i="12"/>
  <c r="W42" i="12"/>
  <c r="Y42" i="12"/>
  <c r="Z42" i="12"/>
  <c r="AB42" i="12"/>
  <c r="AC42" i="12"/>
  <c r="K42" i="9"/>
  <c r="K39" i="9"/>
  <c r="K36" i="9"/>
  <c r="K33" i="9"/>
  <c r="K30" i="9"/>
  <c r="K27" i="9"/>
  <c r="K24" i="9"/>
  <c r="N42" i="9"/>
  <c r="N39" i="9"/>
  <c r="N36" i="9"/>
  <c r="N33" i="9"/>
  <c r="N30" i="9"/>
  <c r="N27" i="9"/>
  <c r="N24" i="9"/>
  <c r="N12" i="9"/>
  <c r="N15" i="9"/>
  <c r="N18" i="9"/>
  <c r="N21" i="9"/>
  <c r="N9" i="9"/>
  <c r="K21" i="9"/>
  <c r="K18" i="9"/>
  <c r="K15" i="9"/>
  <c r="K12" i="9"/>
  <c r="K9" i="9"/>
  <c r="K6" i="9"/>
  <c r="K3" i="9"/>
</calcChain>
</file>

<file path=xl/sharedStrings.xml><?xml version="1.0" encoding="utf-8"?>
<sst xmlns="http://schemas.openxmlformats.org/spreadsheetml/2006/main" count="264" uniqueCount="135">
  <si>
    <t>Coumarin</t>
  </si>
  <si>
    <t>linear relationship</t>
  </si>
  <si>
    <t>r</t>
  </si>
  <si>
    <r>
      <t>Linear range</t>
    </r>
    <r>
      <rPr>
        <b/>
        <sz val="12"/>
        <color rgb="FF000000"/>
        <rFont val="等线"/>
        <family val="3"/>
        <charset val="134"/>
        <scheme val="minor"/>
      </rPr>
      <t>（</t>
    </r>
    <r>
      <rPr>
        <b/>
        <sz val="12"/>
        <color rgb="FF000000"/>
        <rFont val="Times New Roman"/>
        <family val="1"/>
      </rPr>
      <t>μg/ml</t>
    </r>
    <r>
      <rPr>
        <b/>
        <sz val="12"/>
        <color rgb="FF000000"/>
        <rFont val="等线"/>
        <family val="3"/>
        <charset val="134"/>
        <scheme val="minor"/>
      </rPr>
      <t>）</t>
    </r>
  </si>
  <si>
    <t>Imperatorin</t>
  </si>
  <si>
    <r>
      <t>Y</t>
    </r>
    <r>
      <rPr>
        <sz val="12"/>
        <color rgb="FF000000"/>
        <rFont val="Times New Roman"/>
        <family val="1"/>
      </rPr>
      <t xml:space="preserve"> = 6661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Times New Roman"/>
        <family val="1"/>
      </rPr>
      <t xml:space="preserve"> + 634</t>
    </r>
  </si>
  <si>
    <t>0.160 ~ 80.000</t>
  </si>
  <si>
    <t>Isoimperatorin</t>
  </si>
  <si>
    <r>
      <t>Y</t>
    </r>
    <r>
      <rPr>
        <sz val="12"/>
        <color rgb="FF000000"/>
        <rFont val="Times New Roman"/>
        <family val="1"/>
      </rPr>
      <t xml:space="preserve"> = 5650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Times New Roman"/>
        <family val="1"/>
      </rPr>
      <t xml:space="preserve"> + 1678</t>
    </r>
  </si>
  <si>
    <t>0.198 ~ 99.000</t>
  </si>
  <si>
    <t>Phellopterin</t>
  </si>
  <si>
    <r>
      <t>Y</t>
    </r>
    <r>
      <rPr>
        <sz val="12"/>
        <color rgb="FF000000"/>
        <rFont val="Times New Roman"/>
        <family val="1"/>
      </rPr>
      <t xml:space="preserve"> = 2529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Times New Roman"/>
        <family val="1"/>
      </rPr>
      <t xml:space="preserve"> - 6</t>
    </r>
  </si>
  <si>
    <t>0.140 ~ 70.000</t>
  </si>
  <si>
    <t>Bergapten</t>
  </si>
  <si>
    <r>
      <t>Y</t>
    </r>
    <r>
      <rPr>
        <sz val="12"/>
        <color rgb="FF000000"/>
        <rFont val="Times New Roman"/>
        <family val="1"/>
      </rPr>
      <t xml:space="preserve"> = 5994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Times New Roman"/>
        <family val="1"/>
      </rPr>
      <t xml:space="preserve"> + 79</t>
    </r>
  </si>
  <si>
    <t>0.122 ~ 61.000</t>
  </si>
  <si>
    <t>Oxypeucedanin</t>
  </si>
  <si>
    <r>
      <t>Y</t>
    </r>
    <r>
      <rPr>
        <sz val="12"/>
        <color rgb="FF000000"/>
        <rFont val="Times New Roman"/>
        <family val="1"/>
      </rPr>
      <t xml:space="preserve"> = 5087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Times New Roman"/>
        <family val="1"/>
      </rPr>
      <t xml:space="preserve"> - 71</t>
    </r>
  </si>
  <si>
    <t>0.196 ~ 98.000</t>
  </si>
  <si>
    <t>Byakangelicol</t>
  </si>
  <si>
    <r>
      <t>Y</t>
    </r>
    <r>
      <rPr>
        <sz val="12"/>
        <color rgb="FF000000"/>
        <rFont val="Times New Roman"/>
        <family val="1"/>
      </rPr>
      <t xml:space="preserve"> = 3271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Times New Roman"/>
        <family val="1"/>
      </rPr>
      <t xml:space="preserve"> - 60</t>
    </r>
  </si>
  <si>
    <t>0.252 ~ 126.000</t>
  </si>
  <si>
    <t>Byakangelicin</t>
  </si>
  <si>
    <r>
      <t>Y</t>
    </r>
    <r>
      <rPr>
        <sz val="12"/>
        <color rgb="FF000000"/>
        <rFont val="Times New Roman"/>
        <family val="1"/>
      </rPr>
      <t xml:space="preserve"> = 2875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Times New Roman"/>
        <family val="1"/>
      </rPr>
      <t xml:space="preserve"> + 195</t>
    </r>
  </si>
  <si>
    <t>0.150 ~ 75.000</t>
  </si>
  <si>
    <t>Oxypeucedanin hydrate</t>
  </si>
  <si>
    <r>
      <t>Y</t>
    </r>
    <r>
      <rPr>
        <sz val="12"/>
        <color rgb="FF000000"/>
        <rFont val="Times New Roman"/>
        <family val="1"/>
      </rPr>
      <t xml:space="preserve"> = 3730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Times New Roman"/>
        <family val="1"/>
      </rPr>
      <t xml:space="preserve"> + 655</t>
    </r>
  </si>
  <si>
    <t>0.090 ~ 45.000</t>
  </si>
  <si>
    <t>Linear range and regression equation of 8 coumarin components</t>
  </si>
  <si>
    <r>
      <t>Number of injections</t>
    </r>
    <r>
      <rPr>
        <b/>
        <sz val="12"/>
        <color theme="1"/>
        <rFont val="等线"/>
        <family val="3"/>
        <charset val="134"/>
        <scheme val="minor"/>
      </rPr>
      <t>（</t>
    </r>
    <r>
      <rPr>
        <b/>
        <sz val="12"/>
        <color theme="1"/>
        <rFont val="Times New Roman"/>
        <family val="1"/>
      </rPr>
      <t>n</t>
    </r>
    <r>
      <rPr>
        <b/>
        <sz val="12"/>
        <color theme="1"/>
        <rFont val="等线"/>
        <family val="3"/>
        <charset val="134"/>
        <scheme val="minor"/>
      </rPr>
      <t>）</t>
    </r>
  </si>
  <si>
    <t>RSD(%)</t>
  </si>
  <si>
    <r>
      <t>Imperatorin</t>
    </r>
    <r>
      <rPr>
        <sz val="12"/>
        <color theme="1"/>
        <rFont val="等线"/>
        <family val="3"/>
        <charset val="134"/>
        <scheme val="minor"/>
      </rPr>
      <t>（</t>
    </r>
    <r>
      <rPr>
        <sz val="12"/>
        <color theme="1"/>
        <rFont val="Times New Roman"/>
        <family val="1"/>
      </rPr>
      <t>A</t>
    </r>
    <r>
      <rPr>
        <sz val="12"/>
        <color theme="1"/>
        <rFont val="等线"/>
        <family val="3"/>
        <charset val="134"/>
        <scheme val="minor"/>
      </rPr>
      <t>）</t>
    </r>
  </si>
  <si>
    <t>Isoimperatorin (A)</t>
  </si>
  <si>
    <t>Phellopterin (A)</t>
  </si>
  <si>
    <t>Bergapten (A)</t>
  </si>
  <si>
    <t xml:space="preserve">Oxypeucedanin (A) </t>
  </si>
  <si>
    <t>Byakangelicol (A)</t>
  </si>
  <si>
    <t>Byakangelicin (A)</t>
  </si>
  <si>
    <t>Oxypeucedanin hydrate (A)</t>
  </si>
  <si>
    <t>Precision test results</t>
    <phoneticPr fontId="4" type="noConversion"/>
  </si>
  <si>
    <r>
      <t>Injection time</t>
    </r>
    <r>
      <rPr>
        <b/>
        <sz val="12"/>
        <color theme="1"/>
        <rFont val="等线"/>
        <family val="3"/>
        <charset val="134"/>
        <scheme val="minor"/>
      </rPr>
      <t>（</t>
    </r>
    <r>
      <rPr>
        <b/>
        <sz val="12"/>
        <color theme="1"/>
        <rFont val="Times New Roman"/>
        <family val="1"/>
      </rPr>
      <t>h</t>
    </r>
    <r>
      <rPr>
        <b/>
        <sz val="12"/>
        <color theme="1"/>
        <rFont val="等线"/>
        <family val="3"/>
        <charset val="134"/>
        <scheme val="minor"/>
      </rPr>
      <t>）</t>
    </r>
  </si>
  <si>
    <t xml:space="preserve"> Stability test results</t>
  </si>
  <si>
    <t>Injection number</t>
  </si>
  <si>
    <t xml:space="preserve"> Repeatable experimental results</t>
  </si>
  <si>
    <r>
      <t>Sampling amount</t>
    </r>
    <r>
      <rPr>
        <sz val="10"/>
        <color theme="1"/>
        <rFont val="等线"/>
        <family val="3"/>
        <charset val="134"/>
        <scheme val="minor"/>
      </rPr>
      <t>（</t>
    </r>
    <r>
      <rPr>
        <sz val="10"/>
        <color theme="1"/>
        <rFont val="Times New Roman"/>
        <family val="1"/>
      </rPr>
      <t>g</t>
    </r>
    <r>
      <rPr>
        <sz val="10"/>
        <color theme="1"/>
        <rFont val="等线"/>
        <family val="3"/>
        <charset val="134"/>
        <scheme val="minor"/>
      </rPr>
      <t>）</t>
    </r>
  </si>
  <si>
    <r>
      <t>Sample medium</t>
    </r>
    <r>
      <rPr>
        <sz val="10"/>
        <color theme="1"/>
        <rFont val="等线"/>
        <family val="3"/>
        <charset val="134"/>
        <scheme val="minor"/>
      </rPr>
      <t>（</t>
    </r>
    <r>
      <rPr>
        <sz val="10"/>
        <color theme="1"/>
        <rFont val="Times New Roman"/>
        <family val="1"/>
      </rPr>
      <t>mg</t>
    </r>
    <r>
      <rPr>
        <sz val="10"/>
        <color theme="1"/>
        <rFont val="等线"/>
        <family val="3"/>
        <charset val="134"/>
        <scheme val="minor"/>
      </rPr>
      <t>）</t>
    </r>
  </si>
  <si>
    <r>
      <t>Added amount</t>
    </r>
    <r>
      <rPr>
        <sz val="10"/>
        <color theme="1"/>
        <rFont val="等线"/>
        <family val="3"/>
        <charset val="134"/>
        <scheme val="minor"/>
      </rPr>
      <t>（</t>
    </r>
    <r>
      <rPr>
        <sz val="10"/>
        <color theme="1"/>
        <rFont val="Times New Roman"/>
        <family val="1"/>
      </rPr>
      <t>mg</t>
    </r>
    <r>
      <rPr>
        <sz val="10"/>
        <color theme="1"/>
        <rFont val="等线"/>
        <family val="3"/>
        <charset val="134"/>
        <scheme val="minor"/>
      </rPr>
      <t>）</t>
    </r>
  </si>
  <si>
    <r>
      <t>Measured amount</t>
    </r>
    <r>
      <rPr>
        <sz val="10"/>
        <color theme="1"/>
        <rFont val="等线"/>
        <family val="3"/>
        <charset val="134"/>
        <scheme val="minor"/>
      </rPr>
      <t>（</t>
    </r>
    <r>
      <rPr>
        <sz val="10"/>
        <color theme="1"/>
        <rFont val="Times New Roman"/>
        <family val="1"/>
      </rPr>
      <t>mg</t>
    </r>
    <r>
      <rPr>
        <sz val="10"/>
        <color theme="1"/>
        <rFont val="等线"/>
        <family val="3"/>
        <charset val="134"/>
        <scheme val="minor"/>
      </rPr>
      <t>）</t>
    </r>
  </si>
  <si>
    <r>
      <t>Recycling rate</t>
    </r>
    <r>
      <rPr>
        <sz val="10"/>
        <color theme="1"/>
        <rFont val="等线"/>
        <family val="3"/>
        <charset val="134"/>
        <scheme val="minor"/>
      </rPr>
      <t>（</t>
    </r>
    <r>
      <rPr>
        <sz val="10"/>
        <color theme="1"/>
        <rFont val="Times New Roman"/>
        <family val="1"/>
      </rPr>
      <t>%</t>
    </r>
    <r>
      <rPr>
        <sz val="10"/>
        <color theme="1"/>
        <rFont val="等线"/>
        <family val="3"/>
        <charset val="134"/>
        <scheme val="minor"/>
      </rPr>
      <t>）</t>
    </r>
  </si>
  <si>
    <r>
      <t>Average recycling rate</t>
    </r>
    <r>
      <rPr>
        <sz val="10"/>
        <color theme="1"/>
        <rFont val="等线"/>
        <family val="3"/>
        <charset val="134"/>
        <scheme val="minor"/>
      </rPr>
      <t>（</t>
    </r>
    <r>
      <rPr>
        <sz val="10"/>
        <color theme="1"/>
        <rFont val="Times New Roman"/>
        <family val="1"/>
      </rPr>
      <t>%</t>
    </r>
    <r>
      <rPr>
        <sz val="10"/>
        <color theme="1"/>
        <rFont val="等线"/>
        <family val="3"/>
        <charset val="134"/>
        <scheme val="minor"/>
      </rPr>
      <t>）</t>
    </r>
  </si>
  <si>
    <r>
      <t>RSD</t>
    </r>
    <r>
      <rPr>
        <sz val="10"/>
        <color theme="1"/>
        <rFont val="等线"/>
        <family val="3"/>
        <charset val="134"/>
        <scheme val="minor"/>
      </rPr>
      <t>（</t>
    </r>
    <r>
      <rPr>
        <sz val="10"/>
        <color theme="1"/>
        <rFont val="Times New Roman"/>
        <family val="1"/>
      </rPr>
      <t>%</t>
    </r>
    <r>
      <rPr>
        <sz val="10"/>
        <color theme="1"/>
        <rFont val="等线"/>
        <family val="3"/>
        <charset val="134"/>
        <scheme val="minor"/>
      </rPr>
      <t>）</t>
    </r>
  </si>
  <si>
    <t>Experimental results of recovery rate</t>
  </si>
  <si>
    <t>Sample</t>
  </si>
  <si>
    <t>Collect time</t>
  </si>
  <si>
    <t>Root radius (mm)</t>
  </si>
  <si>
    <t>Xylem radius (mm)</t>
  </si>
  <si>
    <t>Distribution coefficient of secretory tract</t>
  </si>
  <si>
    <t>Growth rate of distribution coefficient</t>
  </si>
  <si>
    <r>
      <t>0.14×10</t>
    </r>
    <r>
      <rPr>
        <vertAlign val="superscript"/>
        <sz val="12"/>
        <color theme="1"/>
        <rFont val="Times New Roman"/>
        <family val="1"/>
      </rPr>
      <t>5</t>
    </r>
  </si>
  <si>
    <r>
      <t>6.70×10</t>
    </r>
    <r>
      <rPr>
        <vertAlign val="superscript"/>
        <sz val="12"/>
        <color theme="1"/>
        <rFont val="Times New Roman"/>
        <family val="1"/>
      </rPr>
      <t>5</t>
    </r>
  </si>
  <si>
    <r>
      <t>0.66×10</t>
    </r>
    <r>
      <rPr>
        <vertAlign val="superscript"/>
        <sz val="12"/>
        <color theme="1"/>
        <rFont val="Times New Roman"/>
        <family val="1"/>
      </rPr>
      <t>6</t>
    </r>
  </si>
  <si>
    <r>
      <t>12.45×10</t>
    </r>
    <r>
      <rPr>
        <vertAlign val="superscript"/>
        <sz val="12"/>
        <color theme="1"/>
        <rFont val="Times New Roman"/>
        <family val="1"/>
      </rPr>
      <t>5</t>
    </r>
  </si>
  <si>
    <r>
      <t>1.25×10</t>
    </r>
    <r>
      <rPr>
        <vertAlign val="superscript"/>
        <sz val="12"/>
        <color theme="1"/>
        <rFont val="Times New Roman"/>
        <family val="1"/>
      </rPr>
      <t>6</t>
    </r>
  </si>
  <si>
    <r>
      <t>73.76×10</t>
    </r>
    <r>
      <rPr>
        <vertAlign val="superscript"/>
        <sz val="12"/>
        <color theme="1"/>
        <rFont val="Times New Roman"/>
        <family val="1"/>
      </rPr>
      <t>5</t>
    </r>
  </si>
  <si>
    <r>
      <t>7.38×10</t>
    </r>
    <r>
      <rPr>
        <vertAlign val="superscript"/>
        <sz val="12"/>
        <color theme="1"/>
        <rFont val="Times New Roman"/>
        <family val="1"/>
      </rPr>
      <t>6</t>
    </r>
  </si>
  <si>
    <r>
      <t>102.36×10</t>
    </r>
    <r>
      <rPr>
        <vertAlign val="superscript"/>
        <sz val="12"/>
        <color theme="1"/>
        <rFont val="Times New Roman"/>
        <family val="1"/>
      </rPr>
      <t>5</t>
    </r>
  </si>
  <si>
    <r>
      <t>10.24×10</t>
    </r>
    <r>
      <rPr>
        <vertAlign val="superscript"/>
        <sz val="12"/>
        <color theme="1"/>
        <rFont val="Times New Roman"/>
        <family val="1"/>
      </rPr>
      <t>6</t>
    </r>
  </si>
  <si>
    <r>
      <t>137.53×10</t>
    </r>
    <r>
      <rPr>
        <vertAlign val="superscript"/>
        <sz val="12"/>
        <color theme="1"/>
        <rFont val="Times New Roman"/>
        <family val="1"/>
      </rPr>
      <t>5</t>
    </r>
  </si>
  <si>
    <r>
      <t>13.75×10</t>
    </r>
    <r>
      <rPr>
        <vertAlign val="superscript"/>
        <sz val="12"/>
        <color theme="1"/>
        <rFont val="Times New Roman"/>
        <family val="1"/>
      </rPr>
      <t>6</t>
    </r>
  </si>
  <si>
    <r>
      <t>239.74×10</t>
    </r>
    <r>
      <rPr>
        <vertAlign val="superscript"/>
        <sz val="12"/>
        <color theme="1"/>
        <rFont val="Times New Roman"/>
        <family val="1"/>
      </rPr>
      <t>5</t>
    </r>
  </si>
  <si>
    <r>
      <t>23.97×10</t>
    </r>
    <r>
      <rPr>
        <vertAlign val="superscript"/>
        <sz val="12"/>
        <color theme="1"/>
        <rFont val="Times New Roman"/>
        <family val="1"/>
      </rPr>
      <t>6</t>
    </r>
  </si>
  <si>
    <r>
      <t>0.86×10</t>
    </r>
    <r>
      <rPr>
        <vertAlign val="superscript"/>
        <sz val="12"/>
        <color theme="1"/>
        <rFont val="Times New Roman"/>
        <family val="1"/>
      </rPr>
      <t>5</t>
    </r>
  </si>
  <si>
    <r>
      <t>3.58×10</t>
    </r>
    <r>
      <rPr>
        <vertAlign val="superscript"/>
        <sz val="12"/>
        <color theme="1"/>
        <rFont val="Times New Roman"/>
        <family val="1"/>
      </rPr>
      <t>5</t>
    </r>
  </si>
  <si>
    <r>
      <t>12.99×10</t>
    </r>
    <r>
      <rPr>
        <vertAlign val="superscript"/>
        <sz val="12"/>
        <color theme="1"/>
        <rFont val="Times New Roman"/>
        <family val="1"/>
      </rPr>
      <t>5</t>
    </r>
  </si>
  <si>
    <r>
      <t>1.30×10</t>
    </r>
    <r>
      <rPr>
        <vertAlign val="superscript"/>
        <sz val="12"/>
        <color theme="1"/>
        <rFont val="Times New Roman"/>
        <family val="1"/>
      </rPr>
      <t>6</t>
    </r>
  </si>
  <si>
    <r>
      <t>36.62×10</t>
    </r>
    <r>
      <rPr>
        <vertAlign val="superscript"/>
        <sz val="12"/>
        <color theme="1"/>
        <rFont val="Times New Roman"/>
        <family val="1"/>
      </rPr>
      <t>5</t>
    </r>
  </si>
  <si>
    <r>
      <t>3.66×10</t>
    </r>
    <r>
      <rPr>
        <vertAlign val="superscript"/>
        <sz val="12"/>
        <color theme="1"/>
        <rFont val="Times New Roman"/>
        <family val="1"/>
      </rPr>
      <t>6</t>
    </r>
  </si>
  <si>
    <r>
      <t>95.79×10</t>
    </r>
    <r>
      <rPr>
        <vertAlign val="superscript"/>
        <sz val="12"/>
        <color theme="1"/>
        <rFont val="Times New Roman"/>
        <family val="1"/>
      </rPr>
      <t>5</t>
    </r>
  </si>
  <si>
    <r>
      <t>9.58×10</t>
    </r>
    <r>
      <rPr>
        <vertAlign val="superscript"/>
        <sz val="12"/>
        <color theme="1"/>
        <rFont val="Times New Roman"/>
        <family val="1"/>
      </rPr>
      <t>6</t>
    </r>
  </si>
  <si>
    <r>
      <t>129.27×10</t>
    </r>
    <r>
      <rPr>
        <vertAlign val="superscript"/>
        <sz val="12"/>
        <color theme="1"/>
        <rFont val="Times New Roman"/>
        <family val="1"/>
      </rPr>
      <t>5</t>
    </r>
  </si>
  <si>
    <r>
      <t>12.93×10</t>
    </r>
    <r>
      <rPr>
        <vertAlign val="superscript"/>
        <sz val="12"/>
        <color theme="1"/>
        <rFont val="Times New Roman"/>
        <family val="1"/>
      </rPr>
      <t>6</t>
    </r>
  </si>
  <si>
    <r>
      <t>255.11×10</t>
    </r>
    <r>
      <rPr>
        <vertAlign val="superscript"/>
        <sz val="12"/>
        <color theme="1"/>
        <rFont val="Times New Roman"/>
        <family val="1"/>
      </rPr>
      <t>5</t>
    </r>
  </si>
  <si>
    <r>
      <t>25.51×10</t>
    </r>
    <r>
      <rPr>
        <vertAlign val="superscript"/>
        <sz val="12"/>
        <color theme="1"/>
        <rFont val="Times New Roman"/>
        <family val="1"/>
      </rPr>
      <t>6</t>
    </r>
  </si>
  <si>
    <t>Molecular formula</t>
  </si>
  <si>
    <t>Structural Formula</t>
  </si>
  <si>
    <t>tR/min</t>
  </si>
  <si>
    <t>Major molecular ions</t>
  </si>
  <si>
    <t>m/z (Measured value)</t>
  </si>
  <si>
    <t>m/z (Theoretical value)</t>
  </si>
  <si>
    <t>Error/ppm</t>
  </si>
  <si>
    <r>
      <t>C</t>
    </r>
    <r>
      <rPr>
        <vertAlign val="subscript"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4</t>
    </r>
  </si>
  <si>
    <r>
      <t>217.0492[M+H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]</t>
    </r>
  </si>
  <si>
    <r>
      <t>C</t>
    </r>
    <r>
      <rPr>
        <vertAlign val="subscript"/>
        <sz val="12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6</t>
    </r>
  </si>
  <si>
    <r>
      <t>317.1014[M+H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]</t>
    </r>
  </si>
  <si>
    <r>
      <t>C</t>
    </r>
    <r>
      <rPr>
        <vertAlign val="subscript"/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5</t>
    </r>
  </si>
  <si>
    <r>
      <t>287.0910[M+H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]</t>
    </r>
  </si>
  <si>
    <r>
      <t>C</t>
    </r>
    <r>
      <rPr>
        <vertAlign val="subscript"/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H14O</t>
    </r>
    <r>
      <rPr>
        <vertAlign val="subscript"/>
        <sz val="12"/>
        <color theme="1"/>
        <rFont val="Times New Roman"/>
        <family val="1"/>
      </rPr>
      <t>4</t>
    </r>
  </si>
  <si>
    <r>
      <t>271.0960[M+H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]</t>
    </r>
  </si>
  <si>
    <r>
      <t>C</t>
    </r>
    <r>
      <rPr>
        <vertAlign val="subscript"/>
        <sz val="12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5</t>
    </r>
  </si>
  <si>
    <r>
      <t>301.1067[M+H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]</t>
    </r>
  </si>
  <si>
    <r>
      <t>C</t>
    </r>
    <r>
      <rPr>
        <vertAlign val="subscript"/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4</t>
    </r>
  </si>
  <si>
    <r>
      <t>271.0961[M+H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]</t>
    </r>
  </si>
  <si>
    <r>
      <rPr>
        <sz val="12"/>
        <color theme="1"/>
        <rFont val="Times New Roman"/>
        <family val="3"/>
      </rPr>
      <t>1/16 Cortex area of secretory tract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mm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）</t>
    </r>
    <phoneticPr fontId="4" type="noConversion"/>
  </si>
  <si>
    <t>The peak assignment of identified ions</t>
    <phoneticPr fontId="4" type="noConversion"/>
  </si>
  <si>
    <t>Number of secretory canals</t>
    <phoneticPr fontId="4" type="noConversion"/>
  </si>
  <si>
    <r>
      <t>0.35×10</t>
    </r>
    <r>
      <rPr>
        <vertAlign val="superscript"/>
        <sz val="12"/>
        <color theme="1"/>
        <rFont val="Times New Roman"/>
        <family val="1"/>
      </rPr>
      <t>6</t>
    </r>
    <phoneticPr fontId="4" type="noConversion"/>
  </si>
  <si>
    <t>H1</t>
    <phoneticPr fontId="4" type="noConversion"/>
  </si>
  <si>
    <t>H2</t>
    <phoneticPr fontId="4" type="noConversion"/>
  </si>
  <si>
    <t>H3</t>
    <phoneticPr fontId="4" type="noConversion"/>
  </si>
  <si>
    <t>H4</t>
    <phoneticPr fontId="4" type="noConversion"/>
  </si>
  <si>
    <t>H5</t>
    <phoneticPr fontId="4" type="noConversion"/>
  </si>
  <si>
    <t>H6</t>
    <phoneticPr fontId="4" type="noConversion"/>
  </si>
  <si>
    <t>H7</t>
    <phoneticPr fontId="4" type="noConversion"/>
  </si>
  <si>
    <t>Q1</t>
    <phoneticPr fontId="4" type="noConversion"/>
  </si>
  <si>
    <t>Q2</t>
    <phoneticPr fontId="4" type="noConversion"/>
  </si>
  <si>
    <t>Q3</t>
    <phoneticPr fontId="4" type="noConversion"/>
  </si>
  <si>
    <t>Q4</t>
    <phoneticPr fontId="4" type="noConversion"/>
  </si>
  <si>
    <t>Q5</t>
    <phoneticPr fontId="4" type="noConversion"/>
  </si>
  <si>
    <t>Q6</t>
    <phoneticPr fontId="4" type="noConversion"/>
  </si>
  <si>
    <t>Q7</t>
    <phoneticPr fontId="4" type="noConversion"/>
  </si>
  <si>
    <r>
      <t xml:space="preserve">Distribution coefficient and growth range of secretory tract in A. duhurica root </t>
    </r>
    <r>
      <rPr>
        <b/>
        <sz val="12"/>
        <color theme="1"/>
        <rFont val="等线"/>
        <family val="2"/>
        <charset val="134"/>
      </rPr>
      <t>（</t>
    </r>
    <r>
      <rPr>
        <b/>
        <sz val="12"/>
        <color theme="1"/>
        <rFont val="Times New Roman"/>
        <family val="1"/>
      </rPr>
      <t>triplicate data for Fig. 6</t>
    </r>
    <r>
      <rPr>
        <b/>
        <sz val="12"/>
        <color theme="1"/>
        <rFont val="等线"/>
        <family val="2"/>
        <charset val="134"/>
      </rPr>
      <t>）</t>
    </r>
  </si>
  <si>
    <t>SD</t>
    <phoneticPr fontId="4" type="noConversion"/>
  </si>
  <si>
    <t>Mean</t>
    <phoneticPr fontId="4" type="noConversion"/>
  </si>
  <si>
    <t>Total coumarins</t>
    <phoneticPr fontId="4" type="noConversion"/>
  </si>
  <si>
    <t>Oxypeucedanin hydrate</t>
    <phoneticPr fontId="4" type="noConversion"/>
  </si>
  <si>
    <t>Byakangelicin</t>
    <phoneticPr fontId="4" type="noConversion"/>
  </si>
  <si>
    <t>Byakangelicol</t>
    <phoneticPr fontId="4" type="noConversion"/>
  </si>
  <si>
    <t xml:space="preserve">Oxypeucedanin </t>
    <phoneticPr fontId="4" type="noConversion"/>
  </si>
  <si>
    <t>Bergapten</t>
    <phoneticPr fontId="4" type="noConversion"/>
  </si>
  <si>
    <t>Phellopterin</t>
    <phoneticPr fontId="4" type="noConversion"/>
  </si>
  <si>
    <t>Isoimperatorin</t>
    <phoneticPr fontId="4" type="noConversion"/>
  </si>
  <si>
    <t xml:space="preserve">Imperatorin </t>
    <phoneticPr fontId="4" type="noConversion"/>
  </si>
  <si>
    <t>Sample</t>
    <phoneticPr fontId="4" type="noConversion"/>
  </si>
  <si>
    <t>Determination results of the contents and total amount of eight coumarins (mg/g) (triplicate data for Fig. 2A,B,C)</t>
    <phoneticPr fontId="4" type="noConversion"/>
  </si>
  <si>
    <r>
      <t>Area of secretory canals 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</si>
</sst>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000_ "/>
    <numFmt numFmtId="179" formatCode="0.000_);[Red]\(0.000\)"/>
    <numFmt numFmtId="180" formatCode="0.000_ "/>
  </numFmts>
  <fonts count="19" x14ac:knownFonts="1"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等线"/>
      <family val="3"/>
      <charset val="134"/>
      <scheme val="minor"/>
    </font>
    <font>
      <i/>
      <sz val="12"/>
      <color rgb="FF000000"/>
      <name val="Times New Roman"/>
      <family val="1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3"/>
    </font>
    <font>
      <b/>
      <sz val="12"/>
      <color theme="1"/>
      <name val="等线"/>
      <family val="2"/>
      <charset val="134"/>
    </font>
    <font>
      <sz val="12"/>
      <color theme="1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7" fillId="0" borderId="0" xfId="0" applyFont="1">
      <alignment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1" xfId="0" applyFont="1" applyBorder="1">
      <alignment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9" fontId="17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right" vertical="center"/>
    </xf>
    <xf numFmtId="179" fontId="3" fillId="0" borderId="2" xfId="0" applyNumberFormat="1" applyFont="1" applyBorder="1" applyAlignment="1">
      <alignment horizontal="right" vertical="center"/>
    </xf>
    <xf numFmtId="180" fontId="3" fillId="0" borderId="0" xfId="0" applyNumberFormat="1" applyFont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 wrapText="1"/>
    </xf>
    <xf numFmtId="179" fontId="3" fillId="0" borderId="1" xfId="0" applyNumberFormat="1" applyFont="1" applyBorder="1">
      <alignment vertical="center"/>
    </xf>
    <xf numFmtId="179" fontId="3" fillId="0" borderId="1" xfId="0" applyNumberFormat="1" applyFont="1" applyBorder="1" applyAlignment="1">
      <alignment horizontal="center" vertical="center" wrapText="1"/>
    </xf>
    <xf numFmtId="179" fontId="18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179" fontId="0" fillId="0" borderId="0" xfId="0" applyNumberFormat="1">
      <alignment vertical="center"/>
    </xf>
    <xf numFmtId="179" fontId="15" fillId="0" borderId="1" xfId="0" applyNumberFormat="1" applyFont="1" applyBorder="1" applyAlignment="1">
      <alignment horizontal="center" vertical="center" wrapText="1"/>
    </xf>
    <xf numFmtId="179" fontId="3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2</xdr:row>
          <xdr:rowOff>95250</xdr:rowOff>
        </xdr:from>
        <xdr:to>
          <xdr:col>2</xdr:col>
          <xdr:colOff>1016000</xdr:colOff>
          <xdr:row>2</xdr:row>
          <xdr:rowOff>692150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6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1377950</xdr:colOff>
          <xdr:row>2</xdr:row>
          <xdr:rowOff>857250</xdr:rowOff>
        </xdr:from>
        <xdr:to>
          <xdr:col>2</xdr:col>
          <xdr:colOff>825500</xdr:colOff>
          <xdr:row>4</xdr:row>
          <xdr:rowOff>31750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6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25400</xdr:colOff>
          <xdr:row>4</xdr:row>
          <xdr:rowOff>107950</xdr:rowOff>
        </xdr:from>
        <xdr:to>
          <xdr:col>2</xdr:col>
          <xdr:colOff>857250</xdr:colOff>
          <xdr:row>5</xdr:row>
          <xdr:rowOff>50800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6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3</xdr:col>
          <xdr:colOff>38100</xdr:colOff>
          <xdr:row>5</xdr:row>
          <xdr:rowOff>869950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6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25400</xdr:colOff>
          <xdr:row>5</xdr:row>
          <xdr:rowOff>825500</xdr:rowOff>
        </xdr:from>
        <xdr:to>
          <xdr:col>2</xdr:col>
          <xdr:colOff>984250</xdr:colOff>
          <xdr:row>7</xdr:row>
          <xdr:rowOff>82550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6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869950</xdr:rowOff>
        </xdr:from>
        <xdr:to>
          <xdr:col>3</xdr:col>
          <xdr:colOff>0</xdr:colOff>
          <xdr:row>7</xdr:row>
          <xdr:rowOff>933450</xdr:rowOff>
        </xdr:to>
        <xdr:sp macro="" textlink="">
          <xdr:nvSpPr>
            <xdr:cNvPr id="4108" name="Object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6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13" Type="http://schemas.openxmlformats.org/officeDocument/2006/relationships/oleObject" Target="../embeddings/oleObject6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oleObject" Target="../embeddings/oleObject5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A102-BF89-458C-A744-C0C96FB75FA9}">
  <dimension ref="A1:D11"/>
  <sheetViews>
    <sheetView topLeftCell="A2" zoomScale="70" zoomScaleNormal="70" workbookViewId="0">
      <selection activeCell="D10" sqref="D10"/>
    </sheetView>
  </sheetViews>
  <sheetFormatPr defaultRowHeight="14" x14ac:dyDescent="0.3"/>
  <cols>
    <col min="1" max="1" width="25" customWidth="1"/>
    <col min="2" max="2" width="23" customWidth="1"/>
    <col min="4" max="4" width="21.33203125" customWidth="1"/>
  </cols>
  <sheetData>
    <row r="1" spans="1:4" ht="15.5" thickBot="1" x14ac:dyDescent="0.35">
      <c r="A1" s="32" t="s">
        <v>28</v>
      </c>
      <c r="B1" s="32"/>
      <c r="C1" s="32"/>
      <c r="D1" s="32"/>
    </row>
    <row r="2" spans="1:4" ht="16.5" thickTop="1" thickBot="1" x14ac:dyDescent="0.35">
      <c r="A2" s="8" t="s">
        <v>0</v>
      </c>
      <c r="B2" s="9" t="s">
        <v>1</v>
      </c>
      <c r="C2" s="9" t="s">
        <v>2</v>
      </c>
      <c r="D2" s="9" t="s">
        <v>3</v>
      </c>
    </row>
    <row r="3" spans="1:4" ht="46.5" x14ac:dyDescent="0.3">
      <c r="A3" s="10" t="s">
        <v>4</v>
      </c>
      <c r="B3" s="11" t="s">
        <v>5</v>
      </c>
      <c r="C3" s="6">
        <v>0.99990000000000001</v>
      </c>
      <c r="D3" s="6" t="s">
        <v>6</v>
      </c>
    </row>
    <row r="4" spans="1:4" ht="46.5" x14ac:dyDescent="0.3">
      <c r="A4" s="10" t="s">
        <v>7</v>
      </c>
      <c r="B4" s="11" t="s">
        <v>8</v>
      </c>
      <c r="C4" s="6">
        <v>0.99990000000000001</v>
      </c>
      <c r="D4" s="6" t="s">
        <v>9</v>
      </c>
    </row>
    <row r="5" spans="1:4" ht="46.5" x14ac:dyDescent="0.3">
      <c r="A5" s="10" t="s">
        <v>10</v>
      </c>
      <c r="B5" s="11" t="s">
        <v>11</v>
      </c>
      <c r="C5" s="6">
        <v>0.99990000000000001</v>
      </c>
      <c r="D5" s="6" t="s">
        <v>12</v>
      </c>
    </row>
    <row r="6" spans="1:4" ht="46.5" x14ac:dyDescent="0.3">
      <c r="A6" s="10" t="s">
        <v>13</v>
      </c>
      <c r="B6" s="11" t="s">
        <v>14</v>
      </c>
      <c r="C6" s="6">
        <v>1</v>
      </c>
      <c r="D6" s="6" t="s">
        <v>15</v>
      </c>
    </row>
    <row r="7" spans="1:4" ht="46.5" x14ac:dyDescent="0.3">
      <c r="A7" s="10" t="s">
        <v>16</v>
      </c>
      <c r="B7" s="11" t="s">
        <v>17</v>
      </c>
      <c r="C7" s="6">
        <v>1</v>
      </c>
      <c r="D7" s="6" t="s">
        <v>18</v>
      </c>
    </row>
    <row r="8" spans="1:4" ht="46.5" x14ac:dyDescent="0.3">
      <c r="A8" s="10" t="s">
        <v>19</v>
      </c>
      <c r="B8" s="11" t="s">
        <v>20</v>
      </c>
      <c r="C8" s="6">
        <v>1</v>
      </c>
      <c r="D8" s="6" t="s">
        <v>21</v>
      </c>
    </row>
    <row r="9" spans="1:4" ht="46.5" x14ac:dyDescent="0.3">
      <c r="A9" s="10" t="s">
        <v>22</v>
      </c>
      <c r="B9" s="11" t="s">
        <v>23</v>
      </c>
      <c r="C9" s="6">
        <v>0.99990000000000001</v>
      </c>
      <c r="D9" s="6" t="s">
        <v>24</v>
      </c>
    </row>
    <row r="10" spans="1:4" ht="47" thickBot="1" x14ac:dyDescent="0.35">
      <c r="A10" s="12" t="s">
        <v>25</v>
      </c>
      <c r="B10" s="13" t="s">
        <v>26</v>
      </c>
      <c r="C10" s="7">
        <v>0.99990000000000001</v>
      </c>
      <c r="D10" s="7" t="s">
        <v>27</v>
      </c>
    </row>
    <row r="11" spans="1:4" ht="14.5" thickTop="1" x14ac:dyDescent="0.3"/>
  </sheetData>
  <mergeCells count="1">
    <mergeCell ref="A1:D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29C72-157B-42B0-BA77-820B540D4D42}">
  <dimension ref="A1:H11"/>
  <sheetViews>
    <sheetView zoomScale="85" zoomScaleNormal="85" workbookViewId="0">
      <selection activeCell="B3" sqref="B3:H10"/>
    </sheetView>
  </sheetViews>
  <sheetFormatPr defaultRowHeight="14" x14ac:dyDescent="0.3"/>
  <cols>
    <col min="1" max="1" width="24.33203125" customWidth="1"/>
  </cols>
  <sheetData>
    <row r="1" spans="1:8" ht="16" thickBot="1" x14ac:dyDescent="0.35">
      <c r="A1" s="32" t="s">
        <v>39</v>
      </c>
      <c r="B1" s="33"/>
      <c r="C1" s="33"/>
      <c r="D1" s="33"/>
      <c r="E1" s="33"/>
      <c r="F1" s="33"/>
      <c r="G1" s="33"/>
      <c r="H1" s="33"/>
    </row>
    <row r="2" spans="1:8" ht="16.5" thickTop="1" thickBot="1" x14ac:dyDescent="0.35">
      <c r="A2" s="15" t="s">
        <v>29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 t="s">
        <v>30</v>
      </c>
    </row>
    <row r="3" spans="1:8" ht="42" customHeight="1" x14ac:dyDescent="0.3">
      <c r="A3" s="10" t="s">
        <v>31</v>
      </c>
      <c r="B3" s="46">
        <v>53.56</v>
      </c>
      <c r="C3" s="46">
        <v>52.85</v>
      </c>
      <c r="D3" s="46">
        <v>54.526000000000003</v>
      </c>
      <c r="E3" s="46">
        <v>54.396000000000001</v>
      </c>
      <c r="F3" s="46">
        <v>53.05</v>
      </c>
      <c r="G3" s="46">
        <v>53.38</v>
      </c>
      <c r="H3" s="46">
        <v>1.2923</v>
      </c>
    </row>
    <row r="4" spans="1:8" ht="42" customHeight="1" x14ac:dyDescent="0.3">
      <c r="A4" s="10" t="s">
        <v>32</v>
      </c>
      <c r="B4" s="46">
        <v>55.948</v>
      </c>
      <c r="C4" s="46">
        <v>55.32</v>
      </c>
      <c r="D4" s="46">
        <v>57.761000000000003</v>
      </c>
      <c r="E4" s="46">
        <v>57.747999999999998</v>
      </c>
      <c r="F4" s="46">
        <v>54.302999999999997</v>
      </c>
      <c r="G4" s="46">
        <v>54.701000000000001</v>
      </c>
      <c r="H4" s="46">
        <v>2.6718000000000002</v>
      </c>
    </row>
    <row r="5" spans="1:8" ht="42" customHeight="1" x14ac:dyDescent="0.3">
      <c r="A5" s="10" t="s">
        <v>33</v>
      </c>
      <c r="B5" s="46">
        <v>17.856000000000002</v>
      </c>
      <c r="C5" s="46">
        <v>16.896999999999998</v>
      </c>
      <c r="D5" s="46">
        <v>17.884</v>
      </c>
      <c r="E5" s="46">
        <v>17.77</v>
      </c>
      <c r="F5" s="46">
        <v>17.181999999999999</v>
      </c>
      <c r="G5" s="46">
        <v>17.294</v>
      </c>
      <c r="H5" s="46">
        <v>2.3611</v>
      </c>
    </row>
    <row r="6" spans="1:8" ht="42" customHeight="1" x14ac:dyDescent="0.3">
      <c r="A6" s="10" t="s">
        <v>34</v>
      </c>
      <c r="B6" s="46">
        <v>36.168999999999997</v>
      </c>
      <c r="C6" s="46">
        <v>35.692</v>
      </c>
      <c r="D6" s="46">
        <v>36.78</v>
      </c>
      <c r="E6" s="46">
        <v>36.665999999999997</v>
      </c>
      <c r="F6" s="46">
        <v>35.808999999999997</v>
      </c>
      <c r="G6" s="46">
        <v>35.981000000000002</v>
      </c>
      <c r="H6" s="46">
        <v>1.2435</v>
      </c>
    </row>
    <row r="7" spans="1:8" ht="42" customHeight="1" x14ac:dyDescent="0.3">
      <c r="A7" s="10" t="s">
        <v>35</v>
      </c>
      <c r="B7" s="46">
        <v>49.415999999999997</v>
      </c>
      <c r="C7" s="46">
        <v>48.819000000000003</v>
      </c>
      <c r="D7" s="46">
        <v>50.314</v>
      </c>
      <c r="E7" s="46">
        <v>50.207999999999998</v>
      </c>
      <c r="F7" s="46">
        <v>48.972000000000001</v>
      </c>
      <c r="G7" s="46">
        <v>49.264000000000003</v>
      </c>
      <c r="H7" s="46">
        <v>1.2682</v>
      </c>
    </row>
    <row r="8" spans="1:8" ht="42" customHeight="1" x14ac:dyDescent="0.3">
      <c r="A8" s="10" t="s">
        <v>36</v>
      </c>
      <c r="B8" s="46">
        <v>40.71</v>
      </c>
      <c r="C8" s="46">
        <v>40.213999999999999</v>
      </c>
      <c r="D8" s="46">
        <v>41.433</v>
      </c>
      <c r="E8" s="46">
        <v>41.351999999999997</v>
      </c>
      <c r="F8" s="46">
        <v>40.326999999999998</v>
      </c>
      <c r="G8" s="46">
        <v>40.536000000000001</v>
      </c>
      <c r="H8" s="46">
        <v>1.2705</v>
      </c>
    </row>
    <row r="9" spans="1:8" ht="42" customHeight="1" x14ac:dyDescent="0.3">
      <c r="A9" s="10" t="s">
        <v>37</v>
      </c>
      <c r="B9" s="46">
        <v>20.92</v>
      </c>
      <c r="C9" s="46">
        <v>21.51</v>
      </c>
      <c r="D9" s="46">
        <v>21.241</v>
      </c>
      <c r="E9" s="46">
        <v>21.248000000000001</v>
      </c>
      <c r="F9" s="46">
        <v>20.798999999999999</v>
      </c>
      <c r="G9" s="46">
        <v>20.91</v>
      </c>
      <c r="H9" s="46">
        <v>1.2873000000000001</v>
      </c>
    </row>
    <row r="10" spans="1:8" ht="42" customHeight="1" thickBot="1" x14ac:dyDescent="0.35">
      <c r="A10" s="12" t="s">
        <v>38</v>
      </c>
      <c r="B10" s="47">
        <v>16.954999999999998</v>
      </c>
      <c r="C10" s="47">
        <v>16.841999999999999</v>
      </c>
      <c r="D10" s="47">
        <v>17.12</v>
      </c>
      <c r="E10" s="47">
        <v>17.155000000000001</v>
      </c>
      <c r="F10" s="47">
        <v>16.718</v>
      </c>
      <c r="G10" s="47">
        <v>16.832999999999998</v>
      </c>
      <c r="H10" s="47">
        <v>1.02</v>
      </c>
    </row>
    <row r="11" spans="1:8" ht="14.5" thickTop="1" x14ac:dyDescent="0.3"/>
  </sheetData>
  <mergeCells count="1">
    <mergeCell ref="A1:H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15C2-D4E0-411D-A31B-4715B6DFBD60}">
  <dimension ref="A1:H11"/>
  <sheetViews>
    <sheetView zoomScale="55" zoomScaleNormal="55" workbookViewId="0">
      <selection activeCell="B3" sqref="B3:H10"/>
    </sheetView>
  </sheetViews>
  <sheetFormatPr defaultRowHeight="14" x14ac:dyDescent="0.3"/>
  <cols>
    <col min="1" max="1" width="24.6640625" customWidth="1"/>
  </cols>
  <sheetData>
    <row r="1" spans="1:8" ht="15.5" thickBot="1" x14ac:dyDescent="0.35">
      <c r="A1" s="32" t="s">
        <v>41</v>
      </c>
      <c r="B1" s="32"/>
      <c r="C1" s="32"/>
      <c r="D1" s="32"/>
      <c r="E1" s="32"/>
      <c r="F1" s="32"/>
      <c r="G1" s="32"/>
      <c r="H1" s="32"/>
    </row>
    <row r="2" spans="1:8" ht="16.5" thickTop="1" thickBot="1" x14ac:dyDescent="0.35">
      <c r="A2" s="15" t="s">
        <v>40</v>
      </c>
      <c r="B2" s="1">
        <v>0</v>
      </c>
      <c r="C2" s="1">
        <v>3</v>
      </c>
      <c r="D2" s="1">
        <v>6</v>
      </c>
      <c r="E2" s="1">
        <v>9</v>
      </c>
      <c r="F2" s="1">
        <v>12</v>
      </c>
      <c r="G2" s="1">
        <v>24</v>
      </c>
      <c r="H2" s="1" t="s">
        <v>30</v>
      </c>
    </row>
    <row r="3" spans="1:8" ht="44.5" customHeight="1" x14ac:dyDescent="0.3">
      <c r="A3" s="10" t="s">
        <v>31</v>
      </c>
      <c r="B3" s="46">
        <v>40.356000000000002</v>
      </c>
      <c r="C3" s="46">
        <v>39.957000000000001</v>
      </c>
      <c r="D3" s="46">
        <v>40.911999999999999</v>
      </c>
      <c r="E3" s="46">
        <v>40.637</v>
      </c>
      <c r="F3" s="46">
        <v>40.965000000000003</v>
      </c>
      <c r="G3" s="46">
        <v>40.948999999999998</v>
      </c>
      <c r="H3" s="46">
        <v>0.99770000000000003</v>
      </c>
    </row>
    <row r="4" spans="1:8" ht="44.5" customHeight="1" x14ac:dyDescent="0.3">
      <c r="A4" s="10" t="s">
        <v>32</v>
      </c>
      <c r="B4" s="46">
        <v>16.352</v>
      </c>
      <c r="C4" s="46">
        <v>16.591000000000001</v>
      </c>
      <c r="D4" s="46">
        <v>16.300999999999998</v>
      </c>
      <c r="E4" s="46">
        <v>16.375</v>
      </c>
      <c r="F4" s="46">
        <v>16.314</v>
      </c>
      <c r="G4" s="46">
        <v>16.568999999999999</v>
      </c>
      <c r="H4" s="46">
        <v>0.78959999999999997</v>
      </c>
    </row>
    <row r="5" spans="1:8" ht="44.5" customHeight="1" x14ac:dyDescent="0.3">
      <c r="A5" s="10" t="s">
        <v>33</v>
      </c>
      <c r="B5" s="46">
        <v>12.081</v>
      </c>
      <c r="C5" s="46">
        <v>12.369</v>
      </c>
      <c r="D5" s="46">
        <v>12.112</v>
      </c>
      <c r="E5" s="46">
        <v>12.162000000000001</v>
      </c>
      <c r="F5" s="46">
        <v>12.103</v>
      </c>
      <c r="G5" s="46">
        <v>12.039</v>
      </c>
      <c r="H5" s="46">
        <v>0.96479999999999999</v>
      </c>
    </row>
    <row r="6" spans="1:8" ht="44.5" customHeight="1" x14ac:dyDescent="0.3">
      <c r="A6" s="10" t="s">
        <v>34</v>
      </c>
      <c r="B6" s="46">
        <v>4.218</v>
      </c>
      <c r="C6" s="46">
        <v>4.1849999999999996</v>
      </c>
      <c r="D6" s="46">
        <v>4.1550000000000002</v>
      </c>
      <c r="E6" s="46">
        <v>4.165</v>
      </c>
      <c r="F6" s="46">
        <v>4.1390000000000002</v>
      </c>
      <c r="G6" s="46">
        <v>4.258</v>
      </c>
      <c r="H6" s="46">
        <v>1.0584</v>
      </c>
    </row>
    <row r="7" spans="1:8" ht="44.5" customHeight="1" x14ac:dyDescent="0.3">
      <c r="A7" s="10" t="s">
        <v>35</v>
      </c>
      <c r="B7" s="46">
        <v>24.417000000000002</v>
      </c>
      <c r="C7" s="46">
        <v>24.698</v>
      </c>
      <c r="D7" s="46">
        <v>24.693000000000001</v>
      </c>
      <c r="E7" s="46">
        <v>24.602</v>
      </c>
      <c r="F7" s="46">
        <v>24.452999999999999</v>
      </c>
      <c r="G7" s="46">
        <v>24.937000000000001</v>
      </c>
      <c r="H7" s="46">
        <v>0.77080000000000004</v>
      </c>
    </row>
    <row r="8" spans="1:8" ht="44.5" customHeight="1" x14ac:dyDescent="0.3">
      <c r="A8" s="10" t="s">
        <v>36</v>
      </c>
      <c r="B8" s="46">
        <v>10.311999999999999</v>
      </c>
      <c r="C8" s="46">
        <v>10.564</v>
      </c>
      <c r="D8" s="46">
        <v>10.563000000000001</v>
      </c>
      <c r="E8" s="46">
        <v>10.375</v>
      </c>
      <c r="F8" s="46">
        <v>10.353999999999999</v>
      </c>
      <c r="G8" s="46">
        <v>10.525</v>
      </c>
      <c r="H8" s="46">
        <v>1.0933999999999999</v>
      </c>
    </row>
    <row r="9" spans="1:8" ht="44.5" customHeight="1" x14ac:dyDescent="0.3">
      <c r="A9" s="10" t="s">
        <v>37</v>
      </c>
      <c r="B9" s="46">
        <v>2.42</v>
      </c>
      <c r="C9" s="46">
        <v>2.399</v>
      </c>
      <c r="D9" s="46">
        <v>2.548</v>
      </c>
      <c r="E9" s="46">
        <v>2.3450000000000002</v>
      </c>
      <c r="F9" s="46">
        <v>2.5129999999999999</v>
      </c>
      <c r="G9" s="46">
        <v>2.4289999999999998</v>
      </c>
      <c r="H9" s="46">
        <v>3.0741999999999998</v>
      </c>
    </row>
    <row r="10" spans="1:8" ht="44.5" customHeight="1" thickBot="1" x14ac:dyDescent="0.35">
      <c r="A10" s="12" t="s">
        <v>38</v>
      </c>
      <c r="B10" s="47">
        <v>4.5439999999999996</v>
      </c>
      <c r="C10" s="47">
        <v>4.3810000000000002</v>
      </c>
      <c r="D10" s="47">
        <v>4.3390000000000004</v>
      </c>
      <c r="E10" s="47">
        <v>4.5960000000000001</v>
      </c>
      <c r="F10" s="47">
        <v>4.569</v>
      </c>
      <c r="G10" s="47">
        <v>4.2569999999999997</v>
      </c>
      <c r="H10" s="47">
        <v>3.1575000000000002</v>
      </c>
    </row>
    <row r="11" spans="1:8" ht="14.5" thickTop="1" x14ac:dyDescent="0.3"/>
  </sheetData>
  <mergeCells count="1">
    <mergeCell ref="A1:H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264B-229D-49BB-9D8B-133790568CD7}">
  <dimension ref="A1:H11"/>
  <sheetViews>
    <sheetView zoomScale="70" zoomScaleNormal="70" workbookViewId="0">
      <selection activeCell="B3" sqref="B3:H10"/>
    </sheetView>
  </sheetViews>
  <sheetFormatPr defaultRowHeight="14" x14ac:dyDescent="0.3"/>
  <cols>
    <col min="1" max="1" width="26.25" customWidth="1"/>
  </cols>
  <sheetData>
    <row r="1" spans="1:8" ht="15.5" thickBot="1" x14ac:dyDescent="0.35">
      <c r="A1" s="32" t="s">
        <v>43</v>
      </c>
      <c r="B1" s="32"/>
      <c r="C1" s="32"/>
      <c r="D1" s="32"/>
      <c r="E1" s="32"/>
      <c r="F1" s="32"/>
      <c r="G1" s="32"/>
      <c r="H1" s="32"/>
    </row>
    <row r="2" spans="1:8" ht="16" thickTop="1" thickBot="1" x14ac:dyDescent="0.35">
      <c r="A2" s="15" t="s">
        <v>42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 t="s">
        <v>30</v>
      </c>
    </row>
    <row r="3" spans="1:8" ht="43" customHeight="1" x14ac:dyDescent="0.3">
      <c r="A3" s="10" t="s">
        <v>31</v>
      </c>
      <c r="B3" s="46">
        <v>40.799999999999997</v>
      </c>
      <c r="C3" s="46">
        <v>39.981000000000002</v>
      </c>
      <c r="D3" s="46">
        <v>39.756999999999998</v>
      </c>
      <c r="E3" s="46">
        <v>40.682000000000002</v>
      </c>
      <c r="F3" s="46">
        <v>41.11</v>
      </c>
      <c r="G3" s="46">
        <v>40.994</v>
      </c>
      <c r="H3" s="46">
        <v>1.37</v>
      </c>
    </row>
    <row r="4" spans="1:8" ht="43" customHeight="1" x14ac:dyDescent="0.3">
      <c r="A4" s="10" t="s">
        <v>32</v>
      </c>
      <c r="B4" s="46">
        <v>16.295999999999999</v>
      </c>
      <c r="C4" s="46">
        <v>16.669</v>
      </c>
      <c r="D4" s="46">
        <v>16.332999999999998</v>
      </c>
      <c r="E4" s="46">
        <v>16.693000000000001</v>
      </c>
      <c r="F4" s="46">
        <v>16.302</v>
      </c>
      <c r="G4" s="46">
        <v>16.678999999999998</v>
      </c>
      <c r="H4" s="46">
        <v>1.2323999999999999</v>
      </c>
    </row>
    <row r="5" spans="1:8" ht="43" customHeight="1" x14ac:dyDescent="0.3">
      <c r="A5" s="10" t="s">
        <v>33</v>
      </c>
      <c r="B5" s="46">
        <v>12.093999999999999</v>
      </c>
      <c r="C5" s="46">
        <v>11.792999999999999</v>
      </c>
      <c r="D5" s="46">
        <v>12.15</v>
      </c>
      <c r="E5" s="46">
        <v>12.26</v>
      </c>
      <c r="F5" s="46">
        <v>12.119</v>
      </c>
      <c r="G5" s="46">
        <v>12.068</v>
      </c>
      <c r="H5" s="46">
        <v>1.2907999999999999</v>
      </c>
    </row>
    <row r="6" spans="1:8" ht="43" customHeight="1" x14ac:dyDescent="0.3">
      <c r="A6" s="10" t="s">
        <v>34</v>
      </c>
      <c r="B6" s="46">
        <v>4.2229999999999999</v>
      </c>
      <c r="C6" s="46">
        <v>4.1900000000000004</v>
      </c>
      <c r="D6" s="46">
        <v>4.16</v>
      </c>
      <c r="E6" s="46">
        <v>4.17</v>
      </c>
      <c r="F6" s="46">
        <v>4.1420000000000003</v>
      </c>
      <c r="G6" s="46">
        <v>4.266</v>
      </c>
      <c r="H6" s="46">
        <v>1.0918000000000001</v>
      </c>
    </row>
    <row r="7" spans="1:8" ht="43" customHeight="1" x14ac:dyDescent="0.3">
      <c r="A7" s="10" t="s">
        <v>35</v>
      </c>
      <c r="B7" s="46">
        <v>24.244</v>
      </c>
      <c r="C7" s="46">
        <v>24.925000000000001</v>
      </c>
      <c r="D7" s="46">
        <v>24.72</v>
      </c>
      <c r="E7" s="46">
        <v>24.629000000000001</v>
      </c>
      <c r="F7" s="46">
        <v>24.48</v>
      </c>
      <c r="G7" s="46">
        <v>23.963999999999999</v>
      </c>
      <c r="H7" s="46">
        <v>1.4125000000000001</v>
      </c>
    </row>
    <row r="8" spans="1:8" ht="43" customHeight="1" x14ac:dyDescent="0.3">
      <c r="A8" s="10" t="s">
        <v>36</v>
      </c>
      <c r="B8" s="46">
        <v>10.323</v>
      </c>
      <c r="C8" s="46">
        <v>10.586</v>
      </c>
      <c r="D8" s="46">
        <v>10.585000000000001</v>
      </c>
      <c r="E8" s="46">
        <v>10.385999999999999</v>
      </c>
      <c r="F8" s="46">
        <v>10.369</v>
      </c>
      <c r="G8" s="46">
        <v>10.337</v>
      </c>
      <c r="H8" s="46">
        <v>1.1647000000000001</v>
      </c>
    </row>
    <row r="9" spans="1:8" ht="43" customHeight="1" x14ac:dyDescent="0.3">
      <c r="A9" s="10" t="s">
        <v>37</v>
      </c>
      <c r="B9" s="46">
        <v>2.423</v>
      </c>
      <c r="C9" s="46">
        <v>2.4020000000000001</v>
      </c>
      <c r="D9" s="46">
        <v>2.508</v>
      </c>
      <c r="E9" s="46">
        <v>2.3980000000000001</v>
      </c>
      <c r="F9" s="46">
        <v>2.524</v>
      </c>
      <c r="G9" s="46">
        <v>2.4319999999999999</v>
      </c>
      <c r="H9" s="46">
        <v>2.2362000000000002</v>
      </c>
    </row>
    <row r="10" spans="1:8" ht="43" customHeight="1" thickBot="1" x14ac:dyDescent="0.35">
      <c r="A10" s="12" t="s">
        <v>38</v>
      </c>
      <c r="B10" s="47">
        <v>4.5129999999999999</v>
      </c>
      <c r="C10" s="47">
        <v>4.3959999999999999</v>
      </c>
      <c r="D10" s="47">
        <v>4.4740000000000002</v>
      </c>
      <c r="E10" s="47">
        <v>4.5309999999999997</v>
      </c>
      <c r="F10" s="47">
        <v>4.5739999999999998</v>
      </c>
      <c r="G10" s="47">
        <v>4.3920000000000003</v>
      </c>
      <c r="H10" s="47">
        <v>1.6543000000000001</v>
      </c>
    </row>
    <row r="11" spans="1:8" ht="14.5" thickTop="1" x14ac:dyDescent="0.3"/>
  </sheetData>
  <mergeCells count="1">
    <mergeCell ref="A1:H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755B-9BAD-4FDA-923F-6C00DB62C647}">
  <dimension ref="A1:H51"/>
  <sheetViews>
    <sheetView workbookViewId="0">
      <selection activeCell="G15" sqref="G15:G20"/>
    </sheetView>
  </sheetViews>
  <sheetFormatPr defaultRowHeight="14" x14ac:dyDescent="0.3"/>
  <cols>
    <col min="1" max="1" width="22.9140625" customWidth="1"/>
    <col min="2" max="2" width="8.83203125" customWidth="1"/>
  </cols>
  <sheetData>
    <row r="1" spans="1:8" ht="15.5" thickBot="1" x14ac:dyDescent="0.35">
      <c r="A1" s="32" t="s">
        <v>51</v>
      </c>
      <c r="B1" s="32"/>
      <c r="C1" s="32"/>
      <c r="D1" s="32"/>
      <c r="E1" s="32"/>
      <c r="F1" s="32"/>
      <c r="G1" s="32"/>
      <c r="H1" s="32"/>
    </row>
    <row r="2" spans="1:8" ht="40" thickTop="1" thickBot="1" x14ac:dyDescent="0.35">
      <c r="A2" s="16" t="s">
        <v>0</v>
      </c>
      <c r="B2" s="16" t="s">
        <v>44</v>
      </c>
      <c r="C2" s="16" t="s">
        <v>45</v>
      </c>
      <c r="D2" s="16" t="s">
        <v>46</v>
      </c>
      <c r="E2" s="16" t="s">
        <v>47</v>
      </c>
      <c r="F2" s="16" t="s">
        <v>48</v>
      </c>
      <c r="G2" s="16" t="s">
        <v>49</v>
      </c>
      <c r="H2" s="16" t="s">
        <v>50</v>
      </c>
    </row>
    <row r="3" spans="1:8" x14ac:dyDescent="0.3">
      <c r="A3" s="34" t="s">
        <v>4</v>
      </c>
      <c r="B3" s="17">
        <v>0.50080000000000002</v>
      </c>
      <c r="C3" s="17">
        <v>1.4013</v>
      </c>
      <c r="D3" s="17">
        <v>1.39</v>
      </c>
      <c r="E3" s="17">
        <v>2.8136000000000001</v>
      </c>
      <c r="F3" s="17">
        <v>101.53</v>
      </c>
      <c r="G3" s="37">
        <v>101.37</v>
      </c>
      <c r="H3" s="37">
        <v>1.1000000000000001</v>
      </c>
    </row>
    <row r="4" spans="1:8" x14ac:dyDescent="0.3">
      <c r="A4" s="35"/>
      <c r="B4" s="17">
        <v>0.50029999999999997</v>
      </c>
      <c r="C4" s="17">
        <v>1.3897999999999999</v>
      </c>
      <c r="D4" s="17">
        <v>1.39</v>
      </c>
      <c r="E4" s="17">
        <v>2.7784</v>
      </c>
      <c r="F4" s="17">
        <v>99.9</v>
      </c>
      <c r="G4" s="38"/>
      <c r="H4" s="38"/>
    </row>
    <row r="5" spans="1:8" x14ac:dyDescent="0.3">
      <c r="A5" s="35"/>
      <c r="B5" s="17">
        <v>0.50060000000000004</v>
      </c>
      <c r="C5" s="17">
        <v>1.4057999999999999</v>
      </c>
      <c r="D5" s="17">
        <v>1.39</v>
      </c>
      <c r="E5" s="17">
        <v>2.8351000000000002</v>
      </c>
      <c r="F5" s="17">
        <v>102.82</v>
      </c>
      <c r="G5" s="38"/>
      <c r="H5" s="38"/>
    </row>
    <row r="6" spans="1:8" x14ac:dyDescent="0.3">
      <c r="A6" s="35"/>
      <c r="B6" s="17">
        <v>0.50009999999999999</v>
      </c>
      <c r="C6" s="17">
        <v>1.3653</v>
      </c>
      <c r="D6" s="17">
        <v>1.39</v>
      </c>
      <c r="E6" s="17">
        <v>2.7452999999999999</v>
      </c>
      <c r="F6" s="17">
        <v>99.28</v>
      </c>
      <c r="G6" s="38"/>
      <c r="H6" s="38"/>
    </row>
    <row r="7" spans="1:8" x14ac:dyDescent="0.3">
      <c r="A7" s="35"/>
      <c r="B7" s="17">
        <v>0.50049999999999994</v>
      </c>
      <c r="C7" s="17">
        <v>1.3944000000000001</v>
      </c>
      <c r="D7" s="17">
        <v>1.39</v>
      </c>
      <c r="E7" s="17">
        <v>2.7993999999999999</v>
      </c>
      <c r="F7" s="17">
        <v>101.08</v>
      </c>
      <c r="G7" s="38"/>
      <c r="H7" s="38"/>
    </row>
    <row r="8" spans="1:8" ht="14.5" thickBot="1" x14ac:dyDescent="0.35">
      <c r="A8" s="36"/>
      <c r="B8" s="18">
        <v>0.50009999999999999</v>
      </c>
      <c r="C8" s="18">
        <v>1.3575999999999999</v>
      </c>
      <c r="D8" s="18">
        <v>1.39</v>
      </c>
      <c r="E8" s="18">
        <v>2.7978000000000001</v>
      </c>
      <c r="F8" s="18">
        <v>103.61</v>
      </c>
      <c r="G8" s="39"/>
      <c r="H8" s="39"/>
    </row>
    <row r="9" spans="1:8" x14ac:dyDescent="0.3">
      <c r="A9" s="34" t="s">
        <v>7</v>
      </c>
      <c r="B9" s="17">
        <v>0.50080000000000002</v>
      </c>
      <c r="C9" s="17">
        <v>0.6673</v>
      </c>
      <c r="D9" s="17">
        <v>0.66</v>
      </c>
      <c r="E9" s="17">
        <v>1.3271999999999999</v>
      </c>
      <c r="F9" s="17">
        <v>99.99</v>
      </c>
      <c r="G9" s="37">
        <v>101.24</v>
      </c>
      <c r="H9" s="37">
        <v>1.1200000000000001</v>
      </c>
    </row>
    <row r="10" spans="1:8" x14ac:dyDescent="0.3">
      <c r="A10" s="35"/>
      <c r="B10" s="17">
        <v>0.50029999999999997</v>
      </c>
      <c r="C10" s="17">
        <v>0.65210000000000001</v>
      </c>
      <c r="D10" s="17">
        <v>0.66</v>
      </c>
      <c r="E10" s="17">
        <v>1.3028999999999999</v>
      </c>
      <c r="F10" s="17">
        <v>98.61</v>
      </c>
      <c r="G10" s="38"/>
      <c r="H10" s="38"/>
    </row>
    <row r="11" spans="1:8" x14ac:dyDescent="0.3">
      <c r="A11" s="35"/>
      <c r="B11" s="17">
        <v>0.50060000000000004</v>
      </c>
      <c r="C11" s="17">
        <v>0.66639999999999999</v>
      </c>
      <c r="D11" s="17">
        <v>0.66</v>
      </c>
      <c r="E11" s="17">
        <v>1.3364</v>
      </c>
      <c r="F11" s="17">
        <v>101.51</v>
      </c>
      <c r="G11" s="38"/>
      <c r="H11" s="38"/>
    </row>
    <row r="12" spans="1:8" x14ac:dyDescent="0.3">
      <c r="A12" s="35"/>
      <c r="B12" s="17">
        <v>0.50009999999999999</v>
      </c>
      <c r="C12" s="17">
        <v>0.65059999999999996</v>
      </c>
      <c r="D12" s="17">
        <v>0.66</v>
      </c>
      <c r="E12" s="17">
        <v>1.3189</v>
      </c>
      <c r="F12" s="17">
        <v>101.26</v>
      </c>
      <c r="G12" s="38"/>
      <c r="H12" s="38"/>
    </row>
    <row r="13" spans="1:8" x14ac:dyDescent="0.3">
      <c r="A13" s="35"/>
      <c r="B13" s="17">
        <v>0.50049999999999994</v>
      </c>
      <c r="C13" s="17">
        <v>0.66590000000000005</v>
      </c>
      <c r="D13" s="17">
        <v>0.66</v>
      </c>
      <c r="E13" s="17">
        <v>1.3459000000000001</v>
      </c>
      <c r="F13" s="17">
        <v>103.03</v>
      </c>
      <c r="G13" s="38"/>
      <c r="H13" s="38"/>
    </row>
    <row r="14" spans="1:8" ht="14.5" thickBot="1" x14ac:dyDescent="0.35">
      <c r="A14" s="36"/>
      <c r="B14" s="18">
        <v>0.50009999999999999</v>
      </c>
      <c r="C14" s="18">
        <v>0.65029999999999999</v>
      </c>
      <c r="D14" s="18">
        <v>0.66</v>
      </c>
      <c r="E14" s="18">
        <v>1.3303</v>
      </c>
      <c r="F14" s="18">
        <v>103.03</v>
      </c>
      <c r="G14" s="39"/>
      <c r="H14" s="39"/>
    </row>
    <row r="15" spans="1:8" x14ac:dyDescent="0.3">
      <c r="A15" s="34" t="s">
        <v>10</v>
      </c>
      <c r="B15" s="17">
        <v>0.50080000000000002</v>
      </c>
      <c r="C15" s="17">
        <v>1.0927</v>
      </c>
      <c r="D15" s="17">
        <v>1.08</v>
      </c>
      <c r="E15" s="17">
        <v>2.1488999999999998</v>
      </c>
      <c r="F15" s="17">
        <v>97.8</v>
      </c>
      <c r="G15" s="37">
        <v>101.49</v>
      </c>
      <c r="H15" s="37">
        <v>1.07</v>
      </c>
    </row>
    <row r="16" spans="1:8" x14ac:dyDescent="0.3">
      <c r="A16" s="35"/>
      <c r="B16" s="17">
        <v>0.50029999999999997</v>
      </c>
      <c r="C16" s="17">
        <v>1.0900000000000001</v>
      </c>
      <c r="D16" s="17">
        <v>1.08</v>
      </c>
      <c r="E16" s="17">
        <v>2.1699000000000002</v>
      </c>
      <c r="F16" s="17">
        <v>99.99</v>
      </c>
      <c r="G16" s="38"/>
      <c r="H16" s="38"/>
    </row>
    <row r="17" spans="1:8" x14ac:dyDescent="0.3">
      <c r="A17" s="35"/>
      <c r="B17" s="17">
        <v>0.50060000000000004</v>
      </c>
      <c r="C17" s="17">
        <v>1.1060000000000001</v>
      </c>
      <c r="D17" s="17">
        <v>1.08</v>
      </c>
      <c r="E17" s="17">
        <v>2.1968999999999999</v>
      </c>
      <c r="F17" s="17">
        <v>101.01</v>
      </c>
      <c r="G17" s="38"/>
      <c r="H17" s="38"/>
    </row>
    <row r="18" spans="1:8" x14ac:dyDescent="0.3">
      <c r="A18" s="35"/>
      <c r="B18" s="17">
        <v>0.50009999999999999</v>
      </c>
      <c r="C18" s="17">
        <v>1.0871999999999999</v>
      </c>
      <c r="D18" s="17">
        <v>1.08</v>
      </c>
      <c r="E18" s="17">
        <v>2.1981999999999999</v>
      </c>
      <c r="F18" s="17">
        <v>102.87</v>
      </c>
      <c r="G18" s="38"/>
      <c r="H18" s="38"/>
    </row>
    <row r="19" spans="1:8" x14ac:dyDescent="0.3">
      <c r="A19" s="35"/>
      <c r="B19" s="17">
        <v>0.50049999999999994</v>
      </c>
      <c r="C19" s="17">
        <v>1.0624</v>
      </c>
      <c r="D19" s="17">
        <v>1.08</v>
      </c>
      <c r="E19" s="17">
        <v>2.1823999999999999</v>
      </c>
      <c r="F19" s="17">
        <v>103.7</v>
      </c>
      <c r="G19" s="38"/>
      <c r="H19" s="38"/>
    </row>
    <row r="20" spans="1:8" ht="14.5" thickBot="1" x14ac:dyDescent="0.35">
      <c r="A20" s="36"/>
      <c r="B20" s="18">
        <v>0.50009999999999999</v>
      </c>
      <c r="C20" s="18">
        <v>1.0956999999999999</v>
      </c>
      <c r="D20" s="18">
        <v>1.08</v>
      </c>
      <c r="E20" s="18">
        <v>2.2145000000000001</v>
      </c>
      <c r="F20" s="18">
        <v>103.6</v>
      </c>
      <c r="G20" s="39"/>
      <c r="H20" s="39"/>
    </row>
    <row r="21" spans="1:8" x14ac:dyDescent="0.3">
      <c r="A21" s="34" t="s">
        <v>13</v>
      </c>
      <c r="B21" s="17">
        <v>0.50080000000000002</v>
      </c>
      <c r="C21" s="17">
        <v>0.15909999999999999</v>
      </c>
      <c r="D21" s="17">
        <v>0.16</v>
      </c>
      <c r="E21" s="17">
        <v>0.31900000000000001</v>
      </c>
      <c r="F21" s="17">
        <v>99.94</v>
      </c>
      <c r="G21" s="37">
        <v>102.15</v>
      </c>
      <c r="H21" s="37">
        <v>1.01</v>
      </c>
    </row>
    <row r="22" spans="1:8" x14ac:dyDescent="0.3">
      <c r="A22" s="35"/>
      <c r="B22" s="17">
        <v>0.50029999999999997</v>
      </c>
      <c r="C22" s="17">
        <v>0.16209999999999999</v>
      </c>
      <c r="D22" s="17">
        <v>0.16</v>
      </c>
      <c r="E22" s="17">
        <v>0.32800000000000001</v>
      </c>
      <c r="F22" s="17">
        <v>103.69</v>
      </c>
      <c r="G22" s="38"/>
      <c r="H22" s="38"/>
    </row>
    <row r="23" spans="1:8" x14ac:dyDescent="0.3">
      <c r="A23" s="35"/>
      <c r="B23" s="17">
        <v>0.50060000000000004</v>
      </c>
      <c r="C23" s="17">
        <v>0.16039999999999999</v>
      </c>
      <c r="D23" s="17">
        <v>0.16</v>
      </c>
      <c r="E23" s="17">
        <v>0.32</v>
      </c>
      <c r="F23" s="17">
        <v>99.75</v>
      </c>
      <c r="G23" s="38"/>
      <c r="H23" s="38"/>
    </row>
    <row r="24" spans="1:8" x14ac:dyDescent="0.3">
      <c r="A24" s="35"/>
      <c r="B24" s="17">
        <v>0.50009999999999999</v>
      </c>
      <c r="C24" s="17">
        <v>0.1578</v>
      </c>
      <c r="D24" s="17">
        <v>0.16</v>
      </c>
      <c r="E24" s="17">
        <v>0.32319999999999999</v>
      </c>
      <c r="F24" s="17">
        <v>103.38</v>
      </c>
      <c r="G24" s="38"/>
      <c r="H24" s="38"/>
    </row>
    <row r="25" spans="1:8" x14ac:dyDescent="0.3">
      <c r="A25" s="35"/>
      <c r="B25" s="17">
        <v>0.50049999999999994</v>
      </c>
      <c r="C25" s="17">
        <v>0.15820000000000001</v>
      </c>
      <c r="D25" s="17">
        <v>0.16</v>
      </c>
      <c r="E25" s="17">
        <v>0.32390000000000002</v>
      </c>
      <c r="F25" s="17">
        <v>103.56</v>
      </c>
      <c r="G25" s="38"/>
      <c r="H25" s="38"/>
    </row>
    <row r="26" spans="1:8" ht="14.5" thickBot="1" x14ac:dyDescent="0.35">
      <c r="A26" s="36"/>
      <c r="B26" s="18">
        <v>0.50009999999999999</v>
      </c>
      <c r="C26" s="18">
        <v>0.15709999999999999</v>
      </c>
      <c r="D26" s="18">
        <v>0.16</v>
      </c>
      <c r="E26" s="18">
        <v>0.32119999999999999</v>
      </c>
      <c r="F26" s="18">
        <v>102.56</v>
      </c>
      <c r="G26" s="39"/>
      <c r="H26" s="39"/>
    </row>
    <row r="27" spans="1:8" x14ac:dyDescent="0.3">
      <c r="A27" s="34" t="s">
        <v>16</v>
      </c>
      <c r="B27" s="17">
        <v>0.50080000000000002</v>
      </c>
      <c r="C27" s="17">
        <v>1.1085</v>
      </c>
      <c r="D27" s="17">
        <v>1.1000000000000001</v>
      </c>
      <c r="E27" s="17">
        <v>2.2515000000000001</v>
      </c>
      <c r="F27" s="17">
        <v>103.91</v>
      </c>
      <c r="G27" s="37">
        <v>101.63</v>
      </c>
      <c r="H27" s="37">
        <v>1.1499999999999999</v>
      </c>
    </row>
    <row r="28" spans="1:8" x14ac:dyDescent="0.3">
      <c r="A28" s="35"/>
      <c r="B28" s="17">
        <v>0.50029999999999997</v>
      </c>
      <c r="C28" s="17">
        <v>1.1042000000000001</v>
      </c>
      <c r="D28" s="17">
        <v>1.1000000000000001</v>
      </c>
      <c r="E28" s="17">
        <v>2.1732</v>
      </c>
      <c r="F28" s="17">
        <v>97.18</v>
      </c>
      <c r="G28" s="38"/>
      <c r="H28" s="38"/>
    </row>
    <row r="29" spans="1:8" x14ac:dyDescent="0.3">
      <c r="A29" s="35"/>
      <c r="B29" s="17">
        <v>0.50060000000000004</v>
      </c>
      <c r="C29" s="17">
        <v>1.0861000000000001</v>
      </c>
      <c r="D29" s="17">
        <v>1.1000000000000001</v>
      </c>
      <c r="E29" s="17">
        <v>2.2160000000000002</v>
      </c>
      <c r="F29" s="17">
        <v>102.72</v>
      </c>
      <c r="G29" s="38"/>
      <c r="H29" s="38"/>
    </row>
    <row r="30" spans="1:8" x14ac:dyDescent="0.3">
      <c r="A30" s="35"/>
      <c r="B30" s="17">
        <v>0.50009999999999999</v>
      </c>
      <c r="C30" s="17">
        <v>1.0971</v>
      </c>
      <c r="D30" s="17">
        <v>1.1000000000000001</v>
      </c>
      <c r="E30" s="17">
        <v>2.2261000000000002</v>
      </c>
      <c r="F30" s="17">
        <v>102.64</v>
      </c>
      <c r="G30" s="38"/>
      <c r="H30" s="38"/>
    </row>
    <row r="31" spans="1:8" x14ac:dyDescent="0.3">
      <c r="A31" s="35"/>
      <c r="B31" s="17">
        <v>0.50049999999999994</v>
      </c>
      <c r="C31" s="17">
        <v>1.1182000000000001</v>
      </c>
      <c r="D31" s="17">
        <v>1.1000000000000001</v>
      </c>
      <c r="E31" s="17">
        <v>2.2111999999999998</v>
      </c>
      <c r="F31" s="17">
        <v>99.37</v>
      </c>
      <c r="G31" s="38"/>
      <c r="H31" s="38"/>
    </row>
    <row r="32" spans="1:8" ht="14.5" thickBot="1" x14ac:dyDescent="0.35">
      <c r="A32" s="36"/>
      <c r="B32" s="18">
        <v>0.50009999999999999</v>
      </c>
      <c r="C32" s="18">
        <v>1.0736000000000001</v>
      </c>
      <c r="D32" s="18">
        <v>1.1000000000000001</v>
      </c>
      <c r="E32" s="18">
        <v>2.2174999999999998</v>
      </c>
      <c r="F32" s="18">
        <v>103.99</v>
      </c>
      <c r="G32" s="39"/>
      <c r="H32" s="39"/>
    </row>
    <row r="33" spans="1:8" x14ac:dyDescent="0.3">
      <c r="A33" s="37" t="s">
        <v>19</v>
      </c>
      <c r="B33" s="17">
        <v>0.50080000000000002</v>
      </c>
      <c r="C33" s="17">
        <v>0.73870000000000002</v>
      </c>
      <c r="D33" s="17">
        <v>0.73</v>
      </c>
      <c r="E33" s="17">
        <v>1.4786999999999999</v>
      </c>
      <c r="F33" s="17">
        <v>101.37</v>
      </c>
      <c r="G33" s="37">
        <v>101.26</v>
      </c>
      <c r="H33" s="37">
        <v>1.18</v>
      </c>
    </row>
    <row r="34" spans="1:8" x14ac:dyDescent="0.3">
      <c r="A34" s="38"/>
      <c r="B34" s="17">
        <v>0.50029999999999997</v>
      </c>
      <c r="C34" s="17">
        <v>0.72030000000000005</v>
      </c>
      <c r="D34" s="17">
        <v>0.73</v>
      </c>
      <c r="E34" s="17">
        <v>1.4602999999999999</v>
      </c>
      <c r="F34" s="17">
        <v>101.37</v>
      </c>
      <c r="G34" s="38"/>
      <c r="H34" s="38"/>
    </row>
    <row r="35" spans="1:8" x14ac:dyDescent="0.3">
      <c r="A35" s="38"/>
      <c r="B35" s="17">
        <v>0.50060000000000004</v>
      </c>
      <c r="C35" s="17">
        <v>0.72440000000000004</v>
      </c>
      <c r="D35" s="17">
        <v>0.73</v>
      </c>
      <c r="E35" s="17">
        <v>1.4594</v>
      </c>
      <c r="F35" s="17">
        <v>100.68</v>
      </c>
      <c r="G35" s="38"/>
      <c r="H35" s="38"/>
    </row>
    <row r="36" spans="1:8" x14ac:dyDescent="0.3">
      <c r="A36" s="38"/>
      <c r="B36" s="17">
        <v>0.50009999999999999</v>
      </c>
      <c r="C36" s="17">
        <v>0.71940000000000004</v>
      </c>
      <c r="D36" s="17">
        <v>0.73</v>
      </c>
      <c r="E36" s="17">
        <v>1.4394</v>
      </c>
      <c r="F36" s="17">
        <v>98.63</v>
      </c>
      <c r="G36" s="38"/>
      <c r="H36" s="38"/>
    </row>
    <row r="37" spans="1:8" x14ac:dyDescent="0.3">
      <c r="A37" s="38"/>
      <c r="B37" s="17">
        <v>0.50049999999999994</v>
      </c>
      <c r="C37" s="17">
        <v>0.73839999999999995</v>
      </c>
      <c r="D37" s="17">
        <v>0.73</v>
      </c>
      <c r="E37" s="17">
        <v>1.4883999999999999</v>
      </c>
      <c r="F37" s="17">
        <v>102.74</v>
      </c>
      <c r="G37" s="38"/>
      <c r="H37" s="38"/>
    </row>
    <row r="38" spans="1:8" ht="14.5" thickBot="1" x14ac:dyDescent="0.35">
      <c r="A38" s="39"/>
      <c r="B38" s="18">
        <v>0.50009999999999999</v>
      </c>
      <c r="C38" s="18">
        <v>0.72289999999999999</v>
      </c>
      <c r="D38" s="18">
        <v>0.73</v>
      </c>
      <c r="E38" s="18">
        <v>1.4729000000000001</v>
      </c>
      <c r="F38" s="18">
        <v>102.74</v>
      </c>
      <c r="G38" s="39"/>
      <c r="H38" s="39"/>
    </row>
    <row r="39" spans="1:8" x14ac:dyDescent="0.3">
      <c r="A39" s="34" t="s">
        <v>22</v>
      </c>
      <c r="B39" s="17">
        <v>0.50080000000000002</v>
      </c>
      <c r="C39" s="17">
        <v>0.1913</v>
      </c>
      <c r="D39" s="17">
        <v>0.19</v>
      </c>
      <c r="E39" s="17">
        <v>0.38750000000000001</v>
      </c>
      <c r="F39" s="17">
        <v>103.26</v>
      </c>
      <c r="G39" s="37">
        <v>101.77</v>
      </c>
      <c r="H39" s="37">
        <v>1.17</v>
      </c>
    </row>
    <row r="40" spans="1:8" x14ac:dyDescent="0.3">
      <c r="A40" s="35"/>
      <c r="B40" s="17">
        <v>0.50029999999999997</v>
      </c>
      <c r="C40" s="17">
        <v>0.19739999999999999</v>
      </c>
      <c r="D40" s="17">
        <v>0.19</v>
      </c>
      <c r="E40" s="17">
        <v>0.38940000000000002</v>
      </c>
      <c r="F40" s="17">
        <v>101.05</v>
      </c>
      <c r="G40" s="38"/>
      <c r="H40" s="38"/>
    </row>
    <row r="41" spans="1:8" x14ac:dyDescent="0.3">
      <c r="A41" s="35"/>
      <c r="B41" s="17">
        <v>0.50060000000000004</v>
      </c>
      <c r="C41" s="17">
        <v>0.19869999999999999</v>
      </c>
      <c r="D41" s="17">
        <v>0.19</v>
      </c>
      <c r="E41" s="17">
        <v>0.38940000000000002</v>
      </c>
      <c r="F41" s="17">
        <v>100.34</v>
      </c>
      <c r="G41" s="38"/>
      <c r="H41" s="38"/>
    </row>
    <row r="42" spans="1:8" x14ac:dyDescent="0.3">
      <c r="A42" s="35"/>
      <c r="B42" s="17">
        <v>0.50009999999999999</v>
      </c>
      <c r="C42" s="17">
        <v>0.18840000000000001</v>
      </c>
      <c r="D42" s="17">
        <v>0.19</v>
      </c>
      <c r="E42" s="17">
        <v>0.38640000000000002</v>
      </c>
      <c r="F42" s="17">
        <v>104.21</v>
      </c>
      <c r="G42" s="38"/>
      <c r="H42" s="38"/>
    </row>
    <row r="43" spans="1:8" x14ac:dyDescent="0.3">
      <c r="A43" s="35"/>
      <c r="B43" s="17">
        <v>0.50049999999999994</v>
      </c>
      <c r="C43" s="17">
        <v>0.1905</v>
      </c>
      <c r="D43" s="17">
        <v>0.19</v>
      </c>
      <c r="E43" s="17">
        <v>0.38529999999999998</v>
      </c>
      <c r="F43" s="17">
        <v>102.53</v>
      </c>
      <c r="G43" s="38"/>
      <c r="H43" s="38"/>
    </row>
    <row r="44" spans="1:8" ht="14.5" thickBot="1" x14ac:dyDescent="0.35">
      <c r="A44" s="36"/>
      <c r="B44" s="18">
        <v>0.50009999999999999</v>
      </c>
      <c r="C44" s="18">
        <v>0.1888</v>
      </c>
      <c r="D44" s="18">
        <v>0.19</v>
      </c>
      <c r="E44" s="18">
        <v>0.37730000000000002</v>
      </c>
      <c r="F44" s="18">
        <v>99.21</v>
      </c>
      <c r="G44" s="39"/>
      <c r="H44" s="39"/>
    </row>
    <row r="45" spans="1:8" x14ac:dyDescent="0.3">
      <c r="A45" s="34" t="s">
        <v>25</v>
      </c>
      <c r="B45" s="17">
        <v>0.50080000000000002</v>
      </c>
      <c r="C45" s="17">
        <v>0.27579999999999999</v>
      </c>
      <c r="D45" s="17">
        <v>0.27</v>
      </c>
      <c r="E45" s="17">
        <v>0.55500000000000005</v>
      </c>
      <c r="F45" s="17">
        <v>103.41</v>
      </c>
      <c r="G45" s="37">
        <v>101.28</v>
      </c>
      <c r="H45" s="37">
        <v>1.46</v>
      </c>
    </row>
    <row r="46" spans="1:8" x14ac:dyDescent="0.3">
      <c r="A46" s="35"/>
      <c r="B46" s="17">
        <v>0.50029999999999997</v>
      </c>
      <c r="C46" s="17">
        <v>0.27189999999999998</v>
      </c>
      <c r="D46" s="17">
        <v>0.27</v>
      </c>
      <c r="E46" s="17">
        <v>0.53990000000000005</v>
      </c>
      <c r="F46" s="17">
        <v>99.26</v>
      </c>
      <c r="G46" s="38"/>
      <c r="H46" s="38"/>
    </row>
    <row r="47" spans="1:8" x14ac:dyDescent="0.3">
      <c r="A47" s="35"/>
      <c r="B47" s="17">
        <v>0.50060000000000004</v>
      </c>
      <c r="C47" s="17">
        <v>0.26450000000000001</v>
      </c>
      <c r="D47" s="17">
        <v>0.27</v>
      </c>
      <c r="E47" s="17">
        <v>0.54449999999999998</v>
      </c>
      <c r="F47" s="17">
        <v>103.7</v>
      </c>
      <c r="G47" s="38"/>
      <c r="H47" s="38"/>
    </row>
    <row r="48" spans="1:8" x14ac:dyDescent="0.3">
      <c r="A48" s="35"/>
      <c r="B48" s="17">
        <v>0.50009999999999999</v>
      </c>
      <c r="C48" s="17">
        <v>0.26419999999999999</v>
      </c>
      <c r="D48" s="17">
        <v>0.27</v>
      </c>
      <c r="E48" s="17">
        <v>0.53120000000000001</v>
      </c>
      <c r="F48" s="17">
        <v>98.89</v>
      </c>
      <c r="G48" s="38"/>
      <c r="H48" s="38"/>
    </row>
    <row r="49" spans="1:8" x14ac:dyDescent="0.3">
      <c r="A49" s="35"/>
      <c r="B49" s="17">
        <v>0.50049999999999994</v>
      </c>
      <c r="C49" s="17">
        <v>0.27300000000000002</v>
      </c>
      <c r="D49" s="17">
        <v>0.27</v>
      </c>
      <c r="E49" s="17">
        <v>0.54149999999999998</v>
      </c>
      <c r="F49" s="17">
        <v>99.44</v>
      </c>
      <c r="G49" s="38"/>
      <c r="H49" s="38"/>
    </row>
    <row r="50" spans="1:8" ht="14.5" thickBot="1" x14ac:dyDescent="0.35">
      <c r="A50" s="40"/>
      <c r="B50" s="19">
        <v>0.50009999999999999</v>
      </c>
      <c r="C50" s="19">
        <v>0.26939999999999997</v>
      </c>
      <c r="D50" s="19">
        <v>0.27</v>
      </c>
      <c r="E50" s="19">
        <v>0.5474</v>
      </c>
      <c r="F50" s="19">
        <v>102.96</v>
      </c>
      <c r="G50" s="41"/>
      <c r="H50" s="41"/>
    </row>
    <row r="51" spans="1:8" ht="14.5" thickTop="1" x14ac:dyDescent="0.3"/>
  </sheetData>
  <mergeCells count="25">
    <mergeCell ref="A1:H1"/>
    <mergeCell ref="A39:A44"/>
    <mergeCell ref="G39:G44"/>
    <mergeCell ref="H39:H44"/>
    <mergeCell ref="A45:A50"/>
    <mergeCell ref="G45:G50"/>
    <mergeCell ref="H45:H50"/>
    <mergeCell ref="A27:A32"/>
    <mergeCell ref="G27:G32"/>
    <mergeCell ref="H27:H32"/>
    <mergeCell ref="A33:A38"/>
    <mergeCell ref="G33:G38"/>
    <mergeCell ref="H33:H38"/>
    <mergeCell ref="A15:A20"/>
    <mergeCell ref="G15:G20"/>
    <mergeCell ref="H15:H20"/>
    <mergeCell ref="A21:A26"/>
    <mergeCell ref="G21:G26"/>
    <mergeCell ref="H21:H26"/>
    <mergeCell ref="A3:A8"/>
    <mergeCell ref="G3:G8"/>
    <mergeCell ref="H3:H8"/>
    <mergeCell ref="A9:A14"/>
    <mergeCell ref="G9:G14"/>
    <mergeCell ref="H9:H14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BFB6-1469-4DE6-B35E-5FF9C317B85C}">
  <dimension ref="A1:AC66"/>
  <sheetViews>
    <sheetView topLeftCell="H1" zoomScale="70" zoomScaleNormal="70" workbookViewId="0">
      <selection activeCell="Y18" sqref="Y18:Y20"/>
    </sheetView>
  </sheetViews>
  <sheetFormatPr defaultRowHeight="15.5" x14ac:dyDescent="0.3"/>
  <cols>
    <col min="1" max="1" width="8.6640625" style="24"/>
    <col min="2" max="2" width="10.9140625" style="24" customWidth="1"/>
    <col min="3" max="3" width="11.75" style="24" customWidth="1"/>
    <col min="4" max="5" width="9.4140625" style="31" customWidth="1"/>
    <col min="6" max="6" width="13.08203125" style="24" customWidth="1"/>
    <col min="7" max="8" width="8.6640625" style="31"/>
    <col min="9" max="9" width="11.75" style="31" bestFit="1" customWidth="1"/>
    <col min="10" max="11" width="8.6640625" style="31"/>
    <col min="12" max="12" width="10.25" style="31" bestFit="1" customWidth="1"/>
    <col min="13" max="14" width="8.6640625" style="31"/>
    <col min="15" max="15" width="15.5" style="31" bestFit="1" customWidth="1"/>
    <col min="16" max="17" width="8.6640625" style="31"/>
    <col min="18" max="18" width="13.58203125" style="31" bestFit="1" customWidth="1"/>
    <col min="19" max="20" width="8.6640625" style="31"/>
    <col min="21" max="21" width="13.58203125" style="31" bestFit="1" customWidth="1"/>
    <col min="22" max="26" width="8.6640625" style="31"/>
    <col min="27" max="27" width="15.5" style="31" bestFit="1" customWidth="1"/>
    <col min="28" max="29" width="8.6640625" style="31"/>
    <col min="30" max="16384" width="8.6640625" style="24"/>
  </cols>
  <sheetData>
    <row r="1" spans="1:29" ht="16" thickBot="1" x14ac:dyDescent="0.35">
      <c r="A1" s="32" t="s">
        <v>133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ht="32" thickTop="1" thickBot="1" x14ac:dyDescent="0.35">
      <c r="A2" s="27" t="s">
        <v>132</v>
      </c>
      <c r="B2" s="20" t="s">
        <v>53</v>
      </c>
      <c r="C2" s="27" t="s">
        <v>131</v>
      </c>
      <c r="D2" s="28" t="s">
        <v>122</v>
      </c>
      <c r="E2" s="28" t="s">
        <v>121</v>
      </c>
      <c r="F2" s="27" t="s">
        <v>130</v>
      </c>
      <c r="G2" s="28" t="s">
        <v>122</v>
      </c>
      <c r="H2" s="28" t="s">
        <v>121</v>
      </c>
      <c r="I2" s="48" t="s">
        <v>129</v>
      </c>
      <c r="J2" s="28" t="s">
        <v>122</v>
      </c>
      <c r="K2" s="28" t="s">
        <v>121</v>
      </c>
      <c r="L2" s="48" t="s">
        <v>128</v>
      </c>
      <c r="M2" s="28" t="s">
        <v>122</v>
      </c>
      <c r="N2" s="28" t="s">
        <v>121</v>
      </c>
      <c r="O2" s="48" t="s">
        <v>127</v>
      </c>
      <c r="P2" s="28" t="s">
        <v>122</v>
      </c>
      <c r="Q2" s="28" t="s">
        <v>121</v>
      </c>
      <c r="R2" s="48" t="s">
        <v>126</v>
      </c>
      <c r="S2" s="28" t="s">
        <v>122</v>
      </c>
      <c r="T2" s="28" t="s">
        <v>121</v>
      </c>
      <c r="U2" s="48" t="s">
        <v>125</v>
      </c>
      <c r="V2" s="28" t="s">
        <v>122</v>
      </c>
      <c r="W2" s="28" t="s">
        <v>121</v>
      </c>
      <c r="X2" s="48" t="s">
        <v>124</v>
      </c>
      <c r="Y2" s="28" t="s">
        <v>122</v>
      </c>
      <c r="Z2" s="28" t="s">
        <v>121</v>
      </c>
      <c r="AA2" s="48" t="s">
        <v>123</v>
      </c>
      <c r="AB2" s="28" t="s">
        <v>122</v>
      </c>
      <c r="AC2" s="28" t="s">
        <v>121</v>
      </c>
    </row>
    <row r="3" spans="1:29" x14ac:dyDescent="0.3">
      <c r="A3" s="22" t="s">
        <v>106</v>
      </c>
      <c r="B3" s="3">
        <v>44283</v>
      </c>
      <c r="C3" s="26">
        <v>2.59402500525447</v>
      </c>
      <c r="D3" s="44">
        <f>AVERAGE(C3:C5)</f>
        <v>2.5929700698093399</v>
      </c>
      <c r="E3" s="42">
        <f>STDEVP(C3:C5)</f>
        <v>8.6135118404804189E-4</v>
      </c>
      <c r="F3" s="26">
        <v>0.38171267610619503</v>
      </c>
      <c r="G3" s="42">
        <f>AVERAGE(F3:F5)</f>
        <v>0.38215399026548696</v>
      </c>
      <c r="H3" s="42">
        <f>_xlfn.STDEV.P(F3:F5)</f>
        <v>3.6033150217690735E-4</v>
      </c>
      <c r="I3" s="29">
        <v>1.4442307671016199</v>
      </c>
      <c r="J3" s="44">
        <f>AVERAGE(I3:I5)</f>
        <v>1.4522974930802703</v>
      </c>
      <c r="K3" s="42">
        <f>_xlfn.STDEV.P(I3:I5)</f>
        <v>6.5864541808486731E-3</v>
      </c>
      <c r="L3" s="29">
        <v>0.20429490907574199</v>
      </c>
      <c r="M3" s="42">
        <f>AVERAGE(L3:L5)</f>
        <v>0.2049377977977975</v>
      </c>
      <c r="N3" s="42">
        <f>_xlfn.STDEV.P(L3:L5)</f>
        <v>5.2491644347531653E-4</v>
      </c>
      <c r="O3" s="29">
        <v>1.81848871338707</v>
      </c>
      <c r="P3" s="42">
        <f>AVERAGE(O3:O5)</f>
        <v>1.82570737861215</v>
      </c>
      <c r="Q3" s="42">
        <f>_xlfn.STDEV.P(O3:O5)</f>
        <v>5.894015475139667E-3</v>
      </c>
      <c r="R3" s="29">
        <v>0.43450084072149198</v>
      </c>
      <c r="S3" s="42">
        <f>AVERAGE(R3:R5)</f>
        <v>0.43637189697340251</v>
      </c>
      <c r="T3" s="42">
        <f>_xlfn.STDEV.P(R3:R5)</f>
        <v>1.5277110324083713E-3</v>
      </c>
      <c r="U3" s="29">
        <v>0.178265104347826</v>
      </c>
      <c r="V3" s="42">
        <f>AVERAGE(U3:U5)</f>
        <v>0.17716129565217401</v>
      </c>
      <c r="W3" s="42">
        <f>_xlfn.STDEV.P(U3:U5)</f>
        <v>9.0125602599814452E-4</v>
      </c>
      <c r="X3" s="29">
        <v>0.55574876005361895</v>
      </c>
      <c r="Y3" s="42">
        <f>AVERAGE(X3:X5)</f>
        <v>0.54809164209115246</v>
      </c>
      <c r="Z3" s="42">
        <f>_xlfn.STDEV.P(X3:X5)</f>
        <v>6.2520106361141619E-3</v>
      </c>
      <c r="AA3" s="29">
        <v>7.6112667760480335</v>
      </c>
      <c r="AB3" s="42">
        <f>AVERAGE(AA3:AA5)</f>
        <v>7.6196915642817729</v>
      </c>
      <c r="AC3" s="42">
        <f>_xlfn.STDEV.P(AA3:AA5)</f>
        <v>6.8788107878883379E-3</v>
      </c>
    </row>
    <row r="4" spans="1:29" x14ac:dyDescent="0.3">
      <c r="A4" s="22" t="s">
        <v>106</v>
      </c>
      <c r="B4" s="3">
        <v>44283</v>
      </c>
      <c r="C4" s="26">
        <v>2.5919151343642102</v>
      </c>
      <c r="D4" s="44"/>
      <c r="E4" s="42"/>
      <c r="F4" s="26">
        <v>0.38259530442477901</v>
      </c>
      <c r="G4" s="42"/>
      <c r="H4" s="42"/>
      <c r="I4" s="29">
        <v>1.4603642190589201</v>
      </c>
      <c r="J4" s="44"/>
      <c r="K4" s="42"/>
      <c r="L4" s="29">
        <v>0.20558068651985301</v>
      </c>
      <c r="M4" s="42"/>
      <c r="N4" s="42"/>
      <c r="O4" s="29">
        <v>1.8329260438372299</v>
      </c>
      <c r="P4" s="42"/>
      <c r="Q4" s="42"/>
      <c r="R4" s="29">
        <v>0.43824295322531298</v>
      </c>
      <c r="S4" s="42"/>
      <c r="T4" s="42"/>
      <c r="U4" s="29">
        <v>0.17605748695652201</v>
      </c>
      <c r="V4" s="42"/>
      <c r="W4" s="42"/>
      <c r="X4" s="29">
        <v>0.54043452412868598</v>
      </c>
      <c r="Y4" s="42"/>
      <c r="Z4" s="42"/>
      <c r="AA4" s="29">
        <v>7.6281163525155122</v>
      </c>
      <c r="AB4" s="42"/>
      <c r="AC4" s="42"/>
    </row>
    <row r="5" spans="1:29" x14ac:dyDescent="0.3">
      <c r="A5" s="22" t="s">
        <v>106</v>
      </c>
      <c r="B5" s="3">
        <v>44283</v>
      </c>
      <c r="C5" s="26">
        <v>2.5929700698093399</v>
      </c>
      <c r="D5" s="44"/>
      <c r="E5" s="42"/>
      <c r="F5" s="26">
        <v>0.38215399026548702</v>
      </c>
      <c r="G5" s="42"/>
      <c r="H5" s="42"/>
      <c r="I5" s="29">
        <v>1.4522974930802701</v>
      </c>
      <c r="J5" s="44"/>
      <c r="K5" s="42"/>
      <c r="L5" s="29">
        <v>0.2049377977977975</v>
      </c>
      <c r="M5" s="42"/>
      <c r="N5" s="42"/>
      <c r="O5" s="29">
        <v>1.82570737861215</v>
      </c>
      <c r="P5" s="42"/>
      <c r="Q5" s="42"/>
      <c r="R5" s="29">
        <v>0.43637189697340251</v>
      </c>
      <c r="S5" s="42"/>
      <c r="T5" s="42"/>
      <c r="U5" s="29">
        <v>0.17716129565217401</v>
      </c>
      <c r="V5" s="42"/>
      <c r="W5" s="42"/>
      <c r="X5" s="29">
        <v>0.54809164209115246</v>
      </c>
      <c r="Y5" s="42"/>
      <c r="Z5" s="42"/>
      <c r="AA5" s="29">
        <f>AVERAGE(AA3:AA4)</f>
        <v>7.6196915642817729</v>
      </c>
      <c r="AB5" s="42"/>
      <c r="AC5" s="42"/>
    </row>
    <row r="6" spans="1:29" x14ac:dyDescent="0.3">
      <c r="A6" s="22" t="s">
        <v>107</v>
      </c>
      <c r="B6" s="3">
        <v>44314</v>
      </c>
      <c r="C6" s="26">
        <v>1.5465531691938099</v>
      </c>
      <c r="D6" s="44">
        <f>AVERAGE(C6:C8)</f>
        <v>1.5469477495871466</v>
      </c>
      <c r="E6" s="42">
        <f>STDEVP(C6:C8)</f>
        <v>3.8980895842063586E-3</v>
      </c>
      <c r="F6" s="26">
        <v>0.426797578761062</v>
      </c>
      <c r="G6" s="42">
        <f>AVERAGE(F6:F8)</f>
        <v>0.47156081769911501</v>
      </c>
      <c r="H6" s="42">
        <f>_xlfn.STDEV.P(F6:F8)</f>
        <v>3.1730168228680931E-2</v>
      </c>
      <c r="I6" s="29">
        <v>1.13586918149466</v>
      </c>
      <c r="J6" s="44">
        <f>AVERAGE(I6:I8)</f>
        <v>1.1644795413206799</v>
      </c>
      <c r="K6" s="42">
        <f>_xlfn.STDEV.P(I6:I8)</f>
        <v>2.0232694872806566E-2</v>
      </c>
      <c r="L6" s="29">
        <v>0.122315834167501</v>
      </c>
      <c r="M6" s="42">
        <f>AVERAGE(L6:L8)</f>
        <v>0.12528912968524067</v>
      </c>
      <c r="N6" s="42">
        <f>_xlfn.STDEV.P(L6:L8)</f>
        <v>2.1033431906479385E-3</v>
      </c>
      <c r="O6" s="29">
        <v>1.7882708885394101</v>
      </c>
      <c r="P6" s="42">
        <f>AVERAGE(O6:O8)</f>
        <v>1.8370813465696865</v>
      </c>
      <c r="Q6" s="42">
        <f>_xlfn.STDEV.P(O6:O8)</f>
        <v>3.4516964097166869E-2</v>
      </c>
      <c r="R6" s="29">
        <v>0.57402824824212795</v>
      </c>
      <c r="S6" s="42">
        <f>AVERAGE(R6:R8)</f>
        <v>0.57873793946805263</v>
      </c>
      <c r="T6" s="42">
        <f>_xlfn.STDEV.P(R6:R8)</f>
        <v>3.3608431176923017E-3</v>
      </c>
      <c r="U6" s="29">
        <v>0.107562</v>
      </c>
      <c r="V6" s="42">
        <f>AVERAGE(U6:U8)</f>
        <v>0.1069316</v>
      </c>
      <c r="W6" s="42">
        <f>_xlfn.STDEV.P(U6:U8)</f>
        <v>2.0676545423901592E-3</v>
      </c>
      <c r="X6" s="29">
        <v>0.368978887399464</v>
      </c>
      <c r="Y6" s="42">
        <f>AVERAGE(X6:X8)</f>
        <v>0.36727824396782832</v>
      </c>
      <c r="Z6" s="42">
        <f>_xlfn.STDEV.P(X6:X8)</f>
        <v>1.7082221350619574E-3</v>
      </c>
      <c r="AA6" s="29">
        <v>5.9703757877980399</v>
      </c>
      <c r="AB6" s="42">
        <f>AVERAGE(AA6:AA8)</f>
        <v>6.1983063682977528</v>
      </c>
      <c r="AC6" s="42">
        <f>_xlfn.STDEV.P(AA6:AA8)</f>
        <v>0.19999567745258198</v>
      </c>
    </row>
    <row r="7" spans="1:29" x14ac:dyDescent="0.3">
      <c r="A7" s="22" t="s">
        <v>107</v>
      </c>
      <c r="B7" s="3">
        <v>44314</v>
      </c>
      <c r="C7" s="26">
        <v>1.5423831196516999</v>
      </c>
      <c r="D7" s="44"/>
      <c r="E7" s="42"/>
      <c r="F7" s="26">
        <v>0.49122311858407097</v>
      </c>
      <c r="G7" s="42"/>
      <c r="H7" s="42"/>
      <c r="I7" s="29">
        <v>1.17914304468169</v>
      </c>
      <c r="J7" s="44"/>
      <c r="K7" s="42"/>
      <c r="L7" s="29">
        <v>0.12685136970303601</v>
      </c>
      <c r="M7" s="42"/>
      <c r="N7" s="42"/>
      <c r="O7" s="29">
        <v>1.86202099665815</v>
      </c>
      <c r="P7" s="42"/>
      <c r="Q7" s="42"/>
      <c r="R7" s="29">
        <v>0.58164686640171204</v>
      </c>
      <c r="S7" s="42"/>
      <c r="T7" s="42"/>
      <c r="U7" s="29">
        <v>0.1090892</v>
      </c>
      <c r="V7" s="42"/>
      <c r="W7" s="42"/>
      <c r="X7" s="29">
        <v>0.36494202412868598</v>
      </c>
      <c r="Y7" s="42"/>
      <c r="Z7" s="42"/>
      <c r="AA7" s="29">
        <v>6.457299739809045</v>
      </c>
      <c r="AB7" s="42"/>
      <c r="AC7" s="42"/>
    </row>
    <row r="8" spans="1:29" x14ac:dyDescent="0.3">
      <c r="A8" s="22" t="s">
        <v>107</v>
      </c>
      <c r="B8" s="3">
        <v>44314</v>
      </c>
      <c r="C8" s="26">
        <v>1.5519069599159301</v>
      </c>
      <c r="D8" s="44"/>
      <c r="E8" s="42"/>
      <c r="F8" s="26">
        <v>0.496661755752212</v>
      </c>
      <c r="G8" s="42"/>
      <c r="H8" s="42"/>
      <c r="I8" s="29">
        <v>1.1784263977856899</v>
      </c>
      <c r="J8" s="44"/>
      <c r="K8" s="42"/>
      <c r="L8" s="29">
        <v>0.126700185185185</v>
      </c>
      <c r="M8" s="42"/>
      <c r="N8" s="42"/>
      <c r="O8" s="29">
        <v>1.8609521545115</v>
      </c>
      <c r="P8" s="42"/>
      <c r="Q8" s="42"/>
      <c r="R8" s="29">
        <v>0.58053870376031802</v>
      </c>
      <c r="S8" s="42"/>
      <c r="T8" s="42"/>
      <c r="U8" s="29">
        <v>0.1041436</v>
      </c>
      <c r="V8" s="42"/>
      <c r="W8" s="42"/>
      <c r="X8" s="29">
        <v>0.36791382037533499</v>
      </c>
      <c r="Y8" s="42"/>
      <c r="Z8" s="42"/>
      <c r="AA8" s="29">
        <v>6.16724357728617</v>
      </c>
      <c r="AB8" s="42"/>
      <c r="AC8" s="42"/>
    </row>
    <row r="9" spans="1:29" x14ac:dyDescent="0.3">
      <c r="A9" s="22" t="s">
        <v>108</v>
      </c>
      <c r="B9" s="3">
        <v>44346</v>
      </c>
      <c r="C9" s="26">
        <v>2.9730869614172</v>
      </c>
      <c r="D9" s="44">
        <f>AVERAGE(C9:C11)</f>
        <v>3.0211125957063465</v>
      </c>
      <c r="E9" s="42">
        <f>STDEVP(C9:C11)</f>
        <v>4.1681470650035232E-2</v>
      </c>
      <c r="F9" s="26">
        <v>0.80793199115044301</v>
      </c>
      <c r="G9" s="42">
        <f>AVERAGE(F9:F11)</f>
        <v>0.9363740265486733</v>
      </c>
      <c r="H9" s="42">
        <f>_xlfn.STDEV.P(F9:F11)</f>
        <v>9.1408597058764945E-2</v>
      </c>
      <c r="I9" s="29">
        <v>1.79310290628707</v>
      </c>
      <c r="J9" s="44">
        <f>AVERAGE(I9:I11)</f>
        <v>1.78951057730328</v>
      </c>
      <c r="K9" s="42">
        <f>_xlfn.STDEV.P(I9:I11)</f>
        <v>3.8314593167440514E-2</v>
      </c>
      <c r="L9" s="29">
        <v>0.34966910660660599</v>
      </c>
      <c r="M9" s="42">
        <f>AVERAGE(L9:L11)</f>
        <v>0.35713824240907527</v>
      </c>
      <c r="N9" s="42">
        <f>_xlfn.STDEV.P(L9:L11)</f>
        <v>6.946430199374091E-3</v>
      </c>
      <c r="O9" s="29">
        <v>3.3577767593866699</v>
      </c>
      <c r="P9" s="42">
        <f>AVERAGE(O9:O11)</f>
        <v>3.4742692893650466</v>
      </c>
      <c r="Q9" s="42">
        <f>_xlfn.STDEV.P(O9:O11)</f>
        <v>0.10749521575669196</v>
      </c>
      <c r="R9" s="29">
        <v>2.7854784469581202</v>
      </c>
      <c r="S9" s="42">
        <f>AVERAGE(R9:R11)</f>
        <v>2.7963828594721298</v>
      </c>
      <c r="T9" s="42">
        <f>_xlfn.STDEV.P(R9:R11)</f>
        <v>1.1976592472892794E-2</v>
      </c>
      <c r="U9" s="29">
        <v>0.218352391304348</v>
      </c>
      <c r="V9" s="42">
        <f>AVERAGE(U9:U11)</f>
        <v>0.20300014492755367</v>
      </c>
      <c r="W9" s="42">
        <f>_xlfn.STDEV.P(U9:U11)</f>
        <v>2.2836445475934965E-2</v>
      </c>
      <c r="X9" s="29">
        <v>0.39943381367292202</v>
      </c>
      <c r="Y9" s="42">
        <f>AVERAGE(X9:X11)</f>
        <v>0.35518247319034835</v>
      </c>
      <c r="Z9" s="42">
        <f>_xlfn.STDEV.P(X9:X11)</f>
        <v>6.3702360517029225E-2</v>
      </c>
      <c r="AA9" s="29">
        <v>12.784832376783401</v>
      </c>
      <c r="AB9" s="42">
        <f>AVERAGE(AA9:AA11)</f>
        <v>12.932970208922468</v>
      </c>
      <c r="AC9" s="42">
        <f>_xlfn.STDEV.P(AA9:AA11)</f>
        <v>0.12288014239314216</v>
      </c>
    </row>
    <row r="10" spans="1:29" x14ac:dyDescent="0.3">
      <c r="A10" s="22" t="s">
        <v>108</v>
      </c>
      <c r="B10" s="3">
        <v>44346</v>
      </c>
      <c r="C10" s="26">
        <v>3.01552522143822</v>
      </c>
      <c r="D10" s="44"/>
      <c r="E10" s="42"/>
      <c r="F10" s="26">
        <v>0.98793486725663704</v>
      </c>
      <c r="G10" s="42"/>
      <c r="H10" s="42"/>
      <c r="I10" s="29">
        <v>1.7408920521945399</v>
      </c>
      <c r="J10" s="44"/>
      <c r="K10" s="42"/>
      <c r="L10" s="29">
        <v>0.35534665915915897</v>
      </c>
      <c r="M10" s="42"/>
      <c r="N10" s="42"/>
      <c r="O10" s="29">
        <v>3.6171024916453698</v>
      </c>
      <c r="P10" s="42"/>
      <c r="Q10" s="42"/>
      <c r="R10" s="29">
        <v>2.79061105166616</v>
      </c>
      <c r="S10" s="42"/>
      <c r="T10" s="42"/>
      <c r="U10" s="29">
        <v>0.219930652173913</v>
      </c>
      <c r="V10" s="42"/>
      <c r="W10" s="42"/>
      <c r="X10" s="29">
        <v>0.40101524798927601</v>
      </c>
      <c r="Y10" s="42"/>
      <c r="Z10" s="42"/>
      <c r="AA10" s="29">
        <v>12.9283582435233</v>
      </c>
      <c r="AB10" s="42"/>
      <c r="AC10" s="42"/>
    </row>
    <row r="11" spans="1:29" x14ac:dyDescent="0.3">
      <c r="A11" s="22" t="s">
        <v>108</v>
      </c>
      <c r="B11" s="3">
        <v>44346</v>
      </c>
      <c r="C11" s="26">
        <v>3.07472560426362</v>
      </c>
      <c r="D11" s="44"/>
      <c r="E11" s="42"/>
      <c r="F11" s="26">
        <v>1.0132552212389401</v>
      </c>
      <c r="G11" s="42"/>
      <c r="H11" s="42"/>
      <c r="I11" s="29">
        <v>1.8345367734282301</v>
      </c>
      <c r="J11" s="44"/>
      <c r="K11" s="42"/>
      <c r="L11" s="29">
        <v>0.366398961461461</v>
      </c>
      <c r="M11" s="42"/>
      <c r="N11" s="42"/>
      <c r="O11" s="29">
        <v>3.4479286170630998</v>
      </c>
      <c r="P11" s="42"/>
      <c r="Q11" s="42"/>
      <c r="R11" s="29">
        <v>2.8130590797921098</v>
      </c>
      <c r="S11" s="42"/>
      <c r="T11" s="42"/>
      <c r="U11" s="29">
        <v>0.1707173913044</v>
      </c>
      <c r="V11" s="42"/>
      <c r="W11" s="42"/>
      <c r="X11" s="29">
        <v>0.265098357908847</v>
      </c>
      <c r="Y11" s="42"/>
      <c r="Z11" s="42"/>
      <c r="AA11" s="29">
        <v>13.085720006460701</v>
      </c>
      <c r="AB11" s="42"/>
      <c r="AC11" s="42"/>
    </row>
    <row r="12" spans="1:29" x14ac:dyDescent="0.3">
      <c r="A12" s="22" t="s">
        <v>109</v>
      </c>
      <c r="B12" s="3">
        <v>44362</v>
      </c>
      <c r="C12" s="26">
        <v>3.2344256778261502</v>
      </c>
      <c r="D12" s="44">
        <f>AVERAGE(C12:C14)</f>
        <v>3.2404365870990333</v>
      </c>
      <c r="E12" s="42">
        <f>STDEVP(C12:C14)</f>
        <v>7.7279555531772435E-3</v>
      </c>
      <c r="F12" s="26">
        <v>0.73880914690265498</v>
      </c>
      <c r="G12" s="42">
        <f>AVERAGE(F12:F14)</f>
        <v>0.74315925309734532</v>
      </c>
      <c r="H12" s="42">
        <f>_xlfn.STDEV.P(F12:F14)</f>
        <v>5.6470765549818469E-3</v>
      </c>
      <c r="I12" s="29">
        <v>1.92257231712139</v>
      </c>
      <c r="J12" s="44">
        <f>AVERAGE(I12:I14)</f>
        <v>1.9216724555160134</v>
      </c>
      <c r="K12" s="42">
        <f>_xlfn.STDEV.P(I12:I14)</f>
        <v>3.2227945933046504E-3</v>
      </c>
      <c r="L12" s="29">
        <v>0.245199343510177</v>
      </c>
      <c r="M12" s="42">
        <f>AVERAGE(L12:L14)</f>
        <v>0.24436406656656665</v>
      </c>
      <c r="N12" s="42">
        <f>_xlfn.STDEV.P(L12:L14)</f>
        <v>5.9144297140935494E-4</v>
      </c>
      <c r="O12" s="29">
        <v>2.24909594358168</v>
      </c>
      <c r="P12" s="42">
        <f>AVERAGE(O12:O14)</f>
        <v>2.2537485482602704</v>
      </c>
      <c r="Q12" s="42">
        <f>_xlfn.STDEV.P(O12:O14)</f>
        <v>5.5391526560283249E-3</v>
      </c>
      <c r="R12" s="29">
        <v>1.2295033323142801</v>
      </c>
      <c r="S12" s="42">
        <f>AVERAGE(R12:R14)</f>
        <v>1.2296888617140533</v>
      </c>
      <c r="T12" s="42">
        <f>_xlfn.STDEV.P(R12:R14)</f>
        <v>6.941874491336171E-4</v>
      </c>
      <c r="U12" s="29">
        <v>0.42689112173913002</v>
      </c>
      <c r="V12" s="42">
        <f>AVERAGE(U12:U14)</f>
        <v>0.41945040869565231</v>
      </c>
      <c r="W12" s="42">
        <f>_xlfn.STDEV.P(U12:U14)</f>
        <v>7.0669826653696885E-3</v>
      </c>
      <c r="X12" s="29">
        <v>0.81725660187667504</v>
      </c>
      <c r="Y12" s="42">
        <f>AVERAGE(X12:X14)</f>
        <v>0.8213647475424487</v>
      </c>
      <c r="Z12" s="42">
        <f>_xlfn.STDEV.P(X12:X14)</f>
        <v>3.2011797505574228E-3</v>
      </c>
      <c r="AA12" s="29">
        <v>10.863753484872138</v>
      </c>
      <c r="AB12" s="42">
        <f>AVERAGE(AA12:AA14)</f>
        <v>10.873884928491384</v>
      </c>
      <c r="AC12" s="42">
        <f>_xlfn.STDEV.P(AA12:AA14)</f>
        <v>1.7663306193559724E-2</v>
      </c>
    </row>
    <row r="13" spans="1:29" x14ac:dyDescent="0.3">
      <c r="A13" s="22" t="s">
        <v>109</v>
      </c>
      <c r="B13" s="3">
        <v>44362</v>
      </c>
      <c r="C13" s="26">
        <v>3.2355373802732301</v>
      </c>
      <c r="D13" s="44"/>
      <c r="E13" s="42"/>
      <c r="F13" s="26">
        <v>0.73953416460177002</v>
      </c>
      <c r="G13" s="42"/>
      <c r="H13" s="42"/>
      <c r="I13" s="29">
        <v>1.9173531198102001</v>
      </c>
      <c r="J13" s="44"/>
      <c r="K13" s="42"/>
      <c r="L13" s="29">
        <v>0.243908460960961</v>
      </c>
      <c r="M13" s="42"/>
      <c r="N13" s="42"/>
      <c r="O13" s="29">
        <v>2.2506169874189101</v>
      </c>
      <c r="P13" s="42"/>
      <c r="Q13" s="42"/>
      <c r="R13" s="29">
        <v>1.22894674411495</v>
      </c>
      <c r="S13" s="42"/>
      <c r="T13" s="42"/>
      <c r="U13" s="29">
        <v>0.42150847826087001</v>
      </c>
      <c r="V13" s="42"/>
      <c r="W13" s="42"/>
      <c r="X13" s="29">
        <v>0.82177149463806998</v>
      </c>
      <c r="Y13" s="42"/>
      <c r="Z13" s="42"/>
      <c r="AA13" s="29">
        <v>10.859176830078962</v>
      </c>
      <c r="AB13" s="42"/>
      <c r="AC13" s="42"/>
    </row>
    <row r="14" spans="1:29" x14ac:dyDescent="0.3">
      <c r="A14" s="22" t="s">
        <v>109</v>
      </c>
      <c r="B14" s="3">
        <v>44362</v>
      </c>
      <c r="C14" s="26">
        <v>3.2513467031977199</v>
      </c>
      <c r="D14" s="44"/>
      <c r="E14" s="42"/>
      <c r="F14" s="26">
        <v>0.75113444778761096</v>
      </c>
      <c r="G14" s="42"/>
      <c r="H14" s="42"/>
      <c r="I14" s="29">
        <v>1.9250919296164499</v>
      </c>
      <c r="J14" s="44"/>
      <c r="K14" s="42"/>
      <c r="L14" s="29">
        <v>0.243984395228562</v>
      </c>
      <c r="M14" s="42"/>
      <c r="N14" s="42"/>
      <c r="O14" s="29">
        <v>2.2615327137802201</v>
      </c>
      <c r="P14" s="42"/>
      <c r="Q14" s="42"/>
      <c r="R14" s="29">
        <v>1.2306165087129299</v>
      </c>
      <c r="S14" s="42"/>
      <c r="T14" s="42"/>
      <c r="U14" s="29">
        <v>0.40995162608695701</v>
      </c>
      <c r="V14" s="42"/>
      <c r="W14" s="42"/>
      <c r="X14" s="29">
        <v>0.82506614611260098</v>
      </c>
      <c r="Y14" s="42"/>
      <c r="Z14" s="42"/>
      <c r="AA14" s="29">
        <v>10.898724470523049</v>
      </c>
      <c r="AB14" s="42"/>
      <c r="AC14" s="42"/>
    </row>
    <row r="15" spans="1:29" x14ac:dyDescent="0.3">
      <c r="A15" s="22" t="s">
        <v>110</v>
      </c>
      <c r="B15" s="3">
        <v>44377</v>
      </c>
      <c r="C15" s="26">
        <v>3.7178895376069701</v>
      </c>
      <c r="D15" s="44">
        <f>AVERAGE(C15:C17)</f>
        <v>3.7545315508181965</v>
      </c>
      <c r="E15" s="42">
        <f>STDEVP(C15:C17)</f>
        <v>3.745663801776019E-2</v>
      </c>
      <c r="F15" s="26">
        <v>1.0489261539823</v>
      </c>
      <c r="G15" s="42">
        <f>AVERAGE(F15:F17)</f>
        <v>1.0589905522123868</v>
      </c>
      <c r="H15" s="42">
        <f>_xlfn.STDEV.P(F15:F17)</f>
        <v>1.1387234281848053E-2</v>
      </c>
      <c r="I15" s="29">
        <v>2.3154315776986998</v>
      </c>
      <c r="J15" s="44">
        <f>AVERAGE(I15:I17)</f>
        <v>2.3328527125345997</v>
      </c>
      <c r="K15" s="42">
        <f>_xlfn.STDEV.P(I15:I17)</f>
        <v>1.8613186475170188E-2</v>
      </c>
      <c r="L15" s="29">
        <v>0.22601208458458499</v>
      </c>
      <c r="M15" s="42">
        <f>AVERAGE(L15:L17)</f>
        <v>0.228555461294628</v>
      </c>
      <c r="N15" s="42">
        <f>_xlfn.STDEV.P(L15:L17)</f>
        <v>1.9987769558116892E-3</v>
      </c>
      <c r="O15" s="29">
        <v>3.1252190062905401</v>
      </c>
      <c r="P15" s="42">
        <f>AVERAGE(O15:O17)</f>
        <v>3.1402931855710636</v>
      </c>
      <c r="Q15" s="42">
        <f>_xlfn.STDEV.P(O15:O17)</f>
        <v>3.2309735577661008E-2</v>
      </c>
      <c r="R15" s="29">
        <v>1.8706467899724899</v>
      </c>
      <c r="S15" s="42">
        <f>AVERAGE(R15:R17)</f>
        <v>1.8707400030571701</v>
      </c>
      <c r="T15" s="42">
        <f>_xlfn.STDEV.P(R15:R17)</f>
        <v>7.1925235971946966E-3</v>
      </c>
      <c r="U15" s="29">
        <v>0.335257434782609</v>
      </c>
      <c r="V15" s="42">
        <f>AVERAGE(U15:U17)</f>
        <v>0.33928741739130469</v>
      </c>
      <c r="W15" s="42">
        <f>_xlfn.STDEV.P(U15:U17)</f>
        <v>4.7231928432049817E-3</v>
      </c>
      <c r="X15" s="29">
        <v>0.61018827747989302</v>
      </c>
      <c r="Y15" s="42">
        <f>AVERAGE(X15:X17)</f>
        <v>0.61762685656836458</v>
      </c>
      <c r="Z15" s="42">
        <f>_xlfn.STDEV.P(X15:X17)</f>
        <v>7.3304498499397481E-3</v>
      </c>
      <c r="AA15" s="29">
        <v>13.249570862398087</v>
      </c>
      <c r="AB15" s="42">
        <f>AVERAGE(AA15:AA17)</f>
        <v>13.342877739447713</v>
      </c>
      <c r="AC15" s="42">
        <f>_xlfn.STDEV.P(AA15:AA17)</f>
        <v>0.11758535223081884</v>
      </c>
    </row>
    <row r="16" spans="1:29" x14ac:dyDescent="0.3">
      <c r="A16" s="22" t="s">
        <v>110</v>
      </c>
      <c r="B16" s="3">
        <v>44377</v>
      </c>
      <c r="C16" s="26">
        <v>3.7397236916378902</v>
      </c>
      <c r="D16" s="44"/>
      <c r="E16" s="42"/>
      <c r="F16" s="26">
        <v>1.05313539292035</v>
      </c>
      <c r="G16" s="42"/>
      <c r="H16" s="42"/>
      <c r="I16" s="29">
        <v>2.3244736892052198</v>
      </c>
      <c r="J16" s="44"/>
      <c r="K16" s="42"/>
      <c r="L16" s="29">
        <v>0.228758931431431</v>
      </c>
      <c r="M16" s="42"/>
      <c r="N16" s="42"/>
      <c r="O16" s="29">
        <v>3.1104744810300802</v>
      </c>
      <c r="P16" s="42"/>
      <c r="Q16" s="42"/>
      <c r="R16" s="29">
        <v>1.8619779730969099</v>
      </c>
      <c r="S16" s="42"/>
      <c r="T16" s="42"/>
      <c r="U16" s="29">
        <v>0.33668913913043502</v>
      </c>
      <c r="V16" s="42"/>
      <c r="W16" s="42"/>
      <c r="X16" s="29">
        <v>0.61509283512064294</v>
      </c>
      <c r="Y16" s="42"/>
      <c r="Z16" s="42"/>
      <c r="AA16" s="29">
        <v>13.270326133572958</v>
      </c>
      <c r="AB16" s="42"/>
      <c r="AC16" s="42"/>
    </row>
    <row r="17" spans="1:29" x14ac:dyDescent="0.3">
      <c r="A17" s="22" t="s">
        <v>110</v>
      </c>
      <c r="B17" s="3">
        <v>44377</v>
      </c>
      <c r="C17" s="26">
        <v>3.80598142320973</v>
      </c>
      <c r="D17" s="44"/>
      <c r="E17" s="42"/>
      <c r="F17" s="26">
        <v>1.07491010973451</v>
      </c>
      <c r="G17" s="42"/>
      <c r="H17" s="42"/>
      <c r="I17" s="29">
        <v>2.3586528706998799</v>
      </c>
      <c r="J17" s="44"/>
      <c r="K17" s="42"/>
      <c r="L17" s="29">
        <v>0.23089536786786799</v>
      </c>
      <c r="M17" s="42"/>
      <c r="N17" s="42"/>
      <c r="O17" s="29">
        <v>3.1851860693925702</v>
      </c>
      <c r="P17" s="42"/>
      <c r="Q17" s="42"/>
      <c r="R17" s="29">
        <v>1.8795952461021099</v>
      </c>
      <c r="S17" s="42"/>
      <c r="T17" s="42"/>
      <c r="U17" s="29">
        <v>0.34591567826087</v>
      </c>
      <c r="V17" s="42"/>
      <c r="W17" s="42"/>
      <c r="X17" s="29">
        <v>0.627599457104558</v>
      </c>
      <c r="Y17" s="42"/>
      <c r="Z17" s="42"/>
      <c r="AA17" s="29">
        <v>13.508736222372095</v>
      </c>
      <c r="AB17" s="42"/>
      <c r="AC17" s="42"/>
    </row>
    <row r="18" spans="1:29" x14ac:dyDescent="0.3">
      <c r="A18" s="22" t="s">
        <v>111</v>
      </c>
      <c r="B18" s="3">
        <v>44392</v>
      </c>
      <c r="C18" s="26">
        <v>3.3996396456988398</v>
      </c>
      <c r="D18" s="44">
        <f>AVERAGE(C18:C20)</f>
        <v>3.3333201040884735</v>
      </c>
      <c r="E18" s="42">
        <f>STDEVP(C18:C20)</f>
        <v>4.6930139561857237E-2</v>
      </c>
      <c r="F18" s="26">
        <v>1.38113047079646</v>
      </c>
      <c r="G18" s="42">
        <f>AVERAGE(F18:F20)</f>
        <v>1.3383740106194699</v>
      </c>
      <c r="H18" s="42">
        <f>_xlfn.STDEV.P(F18:F20)</f>
        <v>3.0249523184308454E-2</v>
      </c>
      <c r="I18" s="29">
        <v>2.2484691498616001</v>
      </c>
      <c r="J18" s="44">
        <f>AVERAGE(I18:I20)</f>
        <v>2.1877919388427531</v>
      </c>
      <c r="K18" s="42">
        <f>_xlfn.STDEV.P(I18:I20)</f>
        <v>4.2909304931892656E-2</v>
      </c>
      <c r="L18" s="29">
        <v>0.51919035368702005</v>
      </c>
      <c r="M18" s="42">
        <f>AVERAGE(L18:L20)</f>
        <v>0.49437431542653737</v>
      </c>
      <c r="N18" s="42">
        <f>_xlfn.STDEV.P(L18:L20)</f>
        <v>1.7595963474778809E-2</v>
      </c>
      <c r="O18" s="29">
        <v>2.9991507332416001</v>
      </c>
      <c r="P18" s="42">
        <f>AVERAGE(O18:O20)</f>
        <v>2.9623120857086698</v>
      </c>
      <c r="Q18" s="42">
        <f>_xlfn.STDEV.P(O18:O20)</f>
        <v>2.6447118614980218E-2</v>
      </c>
      <c r="R18" s="29">
        <v>1.61348462243962</v>
      </c>
      <c r="S18" s="42">
        <f>AVERAGE(R18:R20)</f>
        <v>1.5982030367879332</v>
      </c>
      <c r="T18" s="42">
        <f>_xlfn.STDEV.P(R18:R20)</f>
        <v>1.275113165209963E-2</v>
      </c>
      <c r="U18" s="29">
        <v>0.349816591304348</v>
      </c>
      <c r="V18" s="42">
        <f>AVERAGE(U18:U20)</f>
        <v>0.35742646956521762</v>
      </c>
      <c r="W18" s="42">
        <f>_xlfn.STDEV.P(U18:U20)</f>
        <v>7.3784595027655605E-3</v>
      </c>
      <c r="X18" s="29">
        <v>0.69414796246648802</v>
      </c>
      <c r="Y18" s="42">
        <f>AVERAGE(X18:X20)</f>
        <v>0.67736605004468264</v>
      </c>
      <c r="Z18" s="42">
        <f>_xlfn.STDEV.P(X18:X20)</f>
        <v>1.2017072625184319E-2</v>
      </c>
      <c r="AA18" s="29">
        <v>13.005029529495999</v>
      </c>
      <c r="AB18" s="42">
        <f>AVERAGE(AA18:AA20)</f>
        <v>12.949168011083751</v>
      </c>
      <c r="AC18" s="42">
        <f>_xlfn.STDEV.P(AA18:AA20)</f>
        <v>8.435160358939664E-2</v>
      </c>
    </row>
    <row r="19" spans="1:29" x14ac:dyDescent="0.3">
      <c r="A19" s="22" t="s">
        <v>111</v>
      </c>
      <c r="B19" s="3">
        <v>44392</v>
      </c>
      <c r="C19" s="26">
        <v>3.30238424861132</v>
      </c>
      <c r="D19" s="44"/>
      <c r="E19" s="42"/>
      <c r="F19" s="26">
        <v>1.3157856920354001</v>
      </c>
      <c r="G19" s="42"/>
      <c r="H19" s="42"/>
      <c r="I19" s="29">
        <v>2.1581742506919701</v>
      </c>
      <c r="J19" s="44"/>
      <c r="K19" s="42"/>
      <c r="L19" s="29">
        <v>0.48356319319319302</v>
      </c>
      <c r="M19" s="42"/>
      <c r="N19" s="42"/>
      <c r="O19" s="29">
        <v>2.9494928209160598</v>
      </c>
      <c r="P19" s="42"/>
      <c r="Q19" s="42"/>
      <c r="R19" s="29">
        <v>1.59885331702843</v>
      </c>
      <c r="S19" s="42"/>
      <c r="T19" s="42"/>
      <c r="U19" s="29">
        <v>0.35504838260869598</v>
      </c>
      <c r="V19" s="42"/>
      <c r="W19" s="42"/>
      <c r="X19" s="29">
        <v>0.66665332439678304</v>
      </c>
      <c r="Y19" s="42"/>
      <c r="Z19" s="42"/>
      <c r="AA19" s="29">
        <v>12.829955229481852</v>
      </c>
      <c r="AB19" s="42"/>
      <c r="AC19" s="42"/>
    </row>
    <row r="20" spans="1:29" x14ac:dyDescent="0.3">
      <c r="A20" s="22" t="s">
        <v>111</v>
      </c>
      <c r="B20" s="3">
        <v>44392</v>
      </c>
      <c r="C20" s="26">
        <v>3.2979364179552602</v>
      </c>
      <c r="D20" s="44"/>
      <c r="E20" s="42"/>
      <c r="F20" s="26">
        <v>1.3182058690265499</v>
      </c>
      <c r="G20" s="42"/>
      <c r="H20" s="42"/>
      <c r="I20" s="29">
        <v>2.1567324159746901</v>
      </c>
      <c r="J20" s="44"/>
      <c r="K20" s="42"/>
      <c r="L20" s="29">
        <v>0.48036939939939899</v>
      </c>
      <c r="M20" s="42"/>
      <c r="N20" s="42"/>
      <c r="O20" s="29">
        <v>2.9382927029683499</v>
      </c>
      <c r="P20" s="42"/>
      <c r="Q20" s="42"/>
      <c r="R20" s="29">
        <v>1.58227117089575</v>
      </c>
      <c r="S20" s="42"/>
      <c r="T20" s="42"/>
      <c r="U20" s="29">
        <v>0.36741443478260899</v>
      </c>
      <c r="V20" s="42"/>
      <c r="W20" s="42"/>
      <c r="X20" s="29">
        <v>0.67129686327077698</v>
      </c>
      <c r="Y20" s="42"/>
      <c r="Z20" s="42"/>
      <c r="AA20" s="29">
        <v>13.0125192742734</v>
      </c>
      <c r="AB20" s="42"/>
      <c r="AC20" s="42"/>
    </row>
    <row r="21" spans="1:29" x14ac:dyDescent="0.3">
      <c r="A21" s="22" t="s">
        <v>112</v>
      </c>
      <c r="B21" s="3">
        <v>44407</v>
      </c>
      <c r="C21" s="26">
        <v>2.9014203272781902</v>
      </c>
      <c r="D21" s="44">
        <f>AVERAGE(C21:C23)</f>
        <v>2.8780884451784039</v>
      </c>
      <c r="E21" s="42">
        <f>STDEVP(C21:C23)</f>
        <v>1.6765031032660801E-2</v>
      </c>
      <c r="F21" s="26">
        <v>1.1561232920354001</v>
      </c>
      <c r="G21" s="42">
        <f>AVERAGE(F21:F23)</f>
        <v>1.1432029970501498</v>
      </c>
      <c r="H21" s="42">
        <f>_xlfn.STDEV.P(F21:F23)</f>
        <v>9.4568130096642101E-3</v>
      </c>
      <c r="I21" s="29">
        <v>2.1697472518782099</v>
      </c>
      <c r="J21" s="44">
        <f>AVERAGE(I21:I23)</f>
        <v>2.1796943983129036</v>
      </c>
      <c r="K21" s="42">
        <f>_xlfn.STDEV.P(I21:I23)</f>
        <v>7.7964624889467916E-3</v>
      </c>
      <c r="L21" s="29">
        <v>0.34544249249249198</v>
      </c>
      <c r="M21" s="42">
        <f>AVERAGE(L21:L23)</f>
        <v>0.34279045156267335</v>
      </c>
      <c r="N21" s="42">
        <f>_xlfn.STDEV.P(L21:L23)</f>
        <v>2.086380124677021E-3</v>
      </c>
      <c r="O21" s="29">
        <v>2.0405949085905202</v>
      </c>
      <c r="P21" s="42">
        <f>AVERAGE(O21:O23)</f>
        <v>2.0260322980145467</v>
      </c>
      <c r="Q21" s="42">
        <f>_xlfn.STDEV.P(O21:O23)</f>
        <v>1.1780432278808629E-2</v>
      </c>
      <c r="R21" s="29">
        <v>1.13888657902782</v>
      </c>
      <c r="S21" s="42">
        <f>AVERAGE(R21:R23)</f>
        <v>1.1308184041577498</v>
      </c>
      <c r="T21" s="42">
        <f>_xlfn.STDEV.P(R21:R23)</f>
        <v>6.1340631237218031E-3</v>
      </c>
      <c r="U21" s="29">
        <v>0.33102486956521698</v>
      </c>
      <c r="V21" s="42">
        <f>AVERAGE(U21:U23)</f>
        <v>0.32506626086956497</v>
      </c>
      <c r="W21" s="42">
        <f>_xlfn.STDEV.P(U21:U23)</f>
        <v>4.2547187121441668E-3</v>
      </c>
      <c r="X21" s="29">
        <v>0.572667694369973</v>
      </c>
      <c r="Y21" s="42">
        <f>AVERAGE(X21:X23)</f>
        <v>0.55686197497765832</v>
      </c>
      <c r="Z21" s="42">
        <f>_xlfn.STDEV.P(X21:X23)</f>
        <v>1.1253725736586187E-2</v>
      </c>
      <c r="AA21" s="29">
        <v>10.655907415237824</v>
      </c>
      <c r="AB21" s="42">
        <f>AVERAGE(AA21:AA23)</f>
        <v>10.582555230123651</v>
      </c>
      <c r="AC21" s="42">
        <f>_xlfn.STDEV.P(AA21:AA23)</f>
        <v>5.2326379966202416E-2</v>
      </c>
    </row>
    <row r="22" spans="1:29" x14ac:dyDescent="0.3">
      <c r="A22" s="22" t="s">
        <v>112</v>
      </c>
      <c r="B22" s="3">
        <v>44407</v>
      </c>
      <c r="C22" s="26">
        <v>2.8627732772856902</v>
      </c>
      <c r="D22" s="44"/>
      <c r="E22" s="42"/>
      <c r="F22" s="26">
        <v>1.13375178761062</v>
      </c>
      <c r="G22" s="42"/>
      <c r="H22" s="42"/>
      <c r="I22" s="29">
        <v>2.1887871886121002</v>
      </c>
      <c r="J22" s="44"/>
      <c r="K22" s="42"/>
      <c r="L22" s="29">
        <v>0.34034439439439401</v>
      </c>
      <c r="M22" s="42"/>
      <c r="N22" s="42"/>
      <c r="O22" s="29">
        <v>2.0257592490662502</v>
      </c>
      <c r="P22" s="42"/>
      <c r="Q22" s="42"/>
      <c r="R22" s="29">
        <v>1.1295444818098399</v>
      </c>
      <c r="S22" s="42"/>
      <c r="T22" s="42"/>
      <c r="U22" s="29">
        <v>0.322811652173913</v>
      </c>
      <c r="V22" s="42"/>
      <c r="W22" s="42"/>
      <c r="X22" s="29">
        <v>0.55057278820375299</v>
      </c>
      <c r="Y22" s="42"/>
      <c r="Z22" s="42"/>
      <c r="AA22" s="29">
        <v>10.55434481915656</v>
      </c>
      <c r="AB22" s="42"/>
      <c r="AC22" s="42"/>
    </row>
    <row r="23" spans="1:29" ht="16" thickBot="1" x14ac:dyDescent="0.35">
      <c r="A23" s="21" t="s">
        <v>112</v>
      </c>
      <c r="B23" s="5">
        <v>44407</v>
      </c>
      <c r="C23" s="25">
        <v>2.8700717309713299</v>
      </c>
      <c r="D23" s="45"/>
      <c r="E23" s="43"/>
      <c r="F23" s="25">
        <v>1.13973391150443</v>
      </c>
      <c r="G23" s="43"/>
      <c r="H23" s="43"/>
      <c r="I23" s="30">
        <v>2.1805487544484001</v>
      </c>
      <c r="J23" s="45"/>
      <c r="K23" s="43"/>
      <c r="L23" s="30">
        <v>0.342584467801134</v>
      </c>
      <c r="M23" s="43"/>
      <c r="N23" s="43"/>
      <c r="O23" s="30">
        <v>2.0117427363868701</v>
      </c>
      <c r="P23" s="43"/>
      <c r="Q23" s="43"/>
      <c r="R23" s="30">
        <v>1.12402415163559</v>
      </c>
      <c r="S23" s="43"/>
      <c r="T23" s="43"/>
      <c r="U23" s="30">
        <v>0.32136226086956499</v>
      </c>
      <c r="V23" s="43"/>
      <c r="W23" s="43"/>
      <c r="X23" s="30">
        <v>0.54734544235924898</v>
      </c>
      <c r="Y23" s="43"/>
      <c r="Z23" s="43"/>
      <c r="AA23" s="30">
        <v>10.537413455976569</v>
      </c>
      <c r="AB23" s="43"/>
      <c r="AC23" s="43"/>
    </row>
    <row r="24" spans="1:29" ht="16" thickTop="1" x14ac:dyDescent="0.3">
      <c r="A24" s="22" t="s">
        <v>113</v>
      </c>
      <c r="B24" s="3">
        <v>44283</v>
      </c>
      <c r="C24" s="26">
        <v>2.6448471415703301</v>
      </c>
      <c r="D24" s="44">
        <f>AVERAGE(C24:C26)</f>
        <v>2.6434353790722103</v>
      </c>
      <c r="E24" s="42">
        <f>STDEVP(C24:C26)</f>
        <v>1.1526992527969885E-3</v>
      </c>
      <c r="F24" s="26">
        <v>0.437928561061947</v>
      </c>
      <c r="G24" s="42">
        <f>AVERAGE(F24:F26)</f>
        <v>0.429062503539823</v>
      </c>
      <c r="H24" s="42">
        <f>_xlfn.STDEV.P(F24:F26)</f>
        <v>7.2391056531227876E-3</v>
      </c>
      <c r="I24" s="29">
        <v>1.8042471767496999</v>
      </c>
      <c r="J24" s="44">
        <f>AVERAGE(I24:I26)</f>
        <v>1.794910591142745</v>
      </c>
      <c r="K24" s="42">
        <f>_xlfn.STDEV.P(I24:I26)</f>
        <v>7.6232902256177255E-3</v>
      </c>
      <c r="L24" s="29">
        <v>0.183498220720721</v>
      </c>
      <c r="M24" s="42">
        <f>AVERAGE(L24:L26)</f>
        <v>0.18121562979646347</v>
      </c>
      <c r="N24" s="42">
        <f>_xlfn.STDEV.P(L24:L26)</f>
        <v>1.8637276853129107E-3</v>
      </c>
      <c r="O24" s="29">
        <v>1.7262797493611199</v>
      </c>
      <c r="P24" s="42">
        <f>AVERAGE(O24:O26)</f>
        <v>1.7279281963829398</v>
      </c>
      <c r="Q24" s="42">
        <f>_xlfn.STDEV.P(O24:O26)</f>
        <v>1.3459513571565124E-3</v>
      </c>
      <c r="R24" s="29">
        <v>0.40410982879853302</v>
      </c>
      <c r="S24" s="42">
        <f>AVERAGE(R24:R26)</f>
        <v>0.40235576276368096</v>
      </c>
      <c r="T24" s="42">
        <f>_xlfn.STDEV.P(R24:R26)</f>
        <v>1.4321889201781189E-3</v>
      </c>
      <c r="U24" s="29">
        <v>7.8521921739130404E-2</v>
      </c>
      <c r="V24" s="42">
        <f>AVERAGE(U24:U26)</f>
        <v>7.6142469565217349E-2</v>
      </c>
      <c r="W24" s="42">
        <f>_xlfn.STDEV.P(U24:U26)</f>
        <v>1.9428145644810541E-3</v>
      </c>
      <c r="X24" s="29">
        <v>0.148674604557641</v>
      </c>
      <c r="Y24" s="42">
        <f>AVERAGE(X24:X26)</f>
        <v>0.148970415549598</v>
      </c>
      <c r="Z24" s="42">
        <f>_xlfn.STDEV.P(X24:X26)</f>
        <v>2.4152866353372647E-4</v>
      </c>
      <c r="AA24" s="29">
        <v>7.4281072045591223</v>
      </c>
      <c r="AB24" s="42">
        <f>AVERAGE(AA24:AA26)</f>
        <v>7.4040209478126782</v>
      </c>
      <c r="AC24" s="42">
        <f>_xlfn.STDEV.P(AA24:AA26)</f>
        <v>1.966634628081939E-2</v>
      </c>
    </row>
    <row r="25" spans="1:29" x14ac:dyDescent="0.3">
      <c r="A25" s="22" t="s">
        <v>113</v>
      </c>
      <c r="B25" s="3">
        <v>44283</v>
      </c>
      <c r="C25" s="26">
        <v>2.64202361657409</v>
      </c>
      <c r="D25" s="44"/>
      <c r="E25" s="42"/>
      <c r="F25" s="26">
        <v>0.42019644601769901</v>
      </c>
      <c r="G25" s="42"/>
      <c r="H25" s="42"/>
      <c r="I25" s="29">
        <v>1.78557400553579</v>
      </c>
      <c r="J25" s="44"/>
      <c r="K25" s="42"/>
      <c r="L25" s="29">
        <v>0.17893303887220599</v>
      </c>
      <c r="M25" s="42"/>
      <c r="N25" s="42"/>
      <c r="O25" s="29">
        <v>1.7295766434047599</v>
      </c>
      <c r="P25" s="42"/>
      <c r="Q25" s="42"/>
      <c r="R25" s="29">
        <v>0.400601696728829</v>
      </c>
      <c r="S25" s="42"/>
      <c r="T25" s="42"/>
      <c r="U25" s="29">
        <v>7.3763017391304295E-2</v>
      </c>
      <c r="V25" s="42"/>
      <c r="W25" s="42"/>
      <c r="X25" s="29">
        <v>0.149266226541555</v>
      </c>
      <c r="Y25" s="42"/>
      <c r="Z25" s="42"/>
      <c r="AA25" s="29">
        <v>7.3799346910662331</v>
      </c>
      <c r="AB25" s="42"/>
      <c r="AC25" s="42"/>
    </row>
    <row r="26" spans="1:29" x14ac:dyDescent="0.3">
      <c r="A26" s="22" t="s">
        <v>113</v>
      </c>
      <c r="B26" s="3">
        <v>44283</v>
      </c>
      <c r="C26" s="26">
        <v>2.6434353790722103</v>
      </c>
      <c r="D26" s="44"/>
      <c r="E26" s="42"/>
      <c r="F26" s="26">
        <v>0.429062503539823</v>
      </c>
      <c r="G26" s="42"/>
      <c r="H26" s="42"/>
      <c r="I26" s="29">
        <v>1.794910591142745</v>
      </c>
      <c r="J26" s="44"/>
      <c r="K26" s="42"/>
      <c r="L26" s="29">
        <v>0.1812156297964635</v>
      </c>
      <c r="M26" s="42"/>
      <c r="N26" s="42"/>
      <c r="O26" s="29">
        <v>1.72792819638294</v>
      </c>
      <c r="P26" s="42"/>
      <c r="Q26" s="42"/>
      <c r="R26" s="29">
        <v>0.40235576276368101</v>
      </c>
      <c r="S26" s="42"/>
      <c r="T26" s="42"/>
      <c r="U26" s="29">
        <v>7.6142469565217349E-2</v>
      </c>
      <c r="V26" s="42"/>
      <c r="W26" s="42"/>
      <c r="X26" s="29">
        <v>0.148970415549598</v>
      </c>
      <c r="Y26" s="42"/>
      <c r="Z26" s="42"/>
      <c r="AA26" s="29">
        <v>7.4040209478126773</v>
      </c>
      <c r="AB26" s="42"/>
      <c r="AC26" s="42"/>
    </row>
    <row r="27" spans="1:29" x14ac:dyDescent="0.3">
      <c r="A27" s="22" t="s">
        <v>114</v>
      </c>
      <c r="B27" s="3">
        <v>44314</v>
      </c>
      <c r="C27" s="26">
        <v>2.83026658309563</v>
      </c>
      <c r="D27" s="44">
        <f>AVERAGE(C27:C29)</f>
        <v>2.8384807401291101</v>
      </c>
      <c r="E27" s="42">
        <f>STDEVP(C27:C29)</f>
        <v>9.0872837801547774E-3</v>
      </c>
      <c r="F27" s="26">
        <v>0.54233761415929205</v>
      </c>
      <c r="G27" s="42">
        <f>AVERAGE(F27:F29)</f>
        <v>0.53910335457227143</v>
      </c>
      <c r="H27" s="42">
        <f>_xlfn.STDEV.P(F27:F29)</f>
        <v>2.6965053142198213E-3</v>
      </c>
      <c r="I27" s="29">
        <v>1.66069383550811</v>
      </c>
      <c r="J27" s="44">
        <f>AVERAGE(I27:I29)</f>
        <v>1.6813045907473334</v>
      </c>
      <c r="K27" s="42">
        <f>_xlfn.STDEV.P(I27:I29)</f>
        <v>1.6901615271029808E-2</v>
      </c>
      <c r="L27" s="29">
        <v>0.16283502419085799</v>
      </c>
      <c r="M27" s="42">
        <f>AVERAGE(L27:L29)</f>
        <v>0.16308491296852431</v>
      </c>
      <c r="N27" s="42">
        <f>_xlfn.STDEV.P(L27:L29)</f>
        <v>1.4796285703519935E-3</v>
      </c>
      <c r="O27" s="29">
        <v>2.30726694220562</v>
      </c>
      <c r="P27" s="42">
        <f>AVERAGE(O27:O29)</f>
        <v>2.3181907905772898</v>
      </c>
      <c r="Q27" s="42">
        <f>_xlfn.STDEV.P(O27:O29)</f>
        <v>9.1304979770078683E-3</v>
      </c>
      <c r="R27" s="29">
        <v>0.87012623051054705</v>
      </c>
      <c r="S27" s="42">
        <f>AVERAGE(R27:R29)</f>
        <v>0.87539222969530239</v>
      </c>
      <c r="T27" s="42">
        <f>_xlfn.STDEV.P(R27:R29)</f>
        <v>7.3503234133544867E-3</v>
      </c>
      <c r="U27" s="29">
        <v>0.14777753913043501</v>
      </c>
      <c r="V27" s="42">
        <f>AVERAGE(U27:U29)</f>
        <v>0.14892370724637702</v>
      </c>
      <c r="W27" s="42">
        <f>_xlfn.STDEV.P(U27:U29)</f>
        <v>1.7326195313149711E-3</v>
      </c>
      <c r="X27" s="29">
        <v>0.21991646782841801</v>
      </c>
      <c r="Y27" s="42">
        <f>AVERAGE(X27:X29)</f>
        <v>0.22003693699731899</v>
      </c>
      <c r="Z27" s="42">
        <f>_xlfn.STDEV.P(X27:X29)</f>
        <v>1.3306254619496081E-3</v>
      </c>
      <c r="AA27" s="29">
        <v>8.7412202366289069</v>
      </c>
      <c r="AB27" s="42">
        <f>AVERAGE(AA27:AA29)</f>
        <v>8.7845172629335249</v>
      </c>
      <c r="AC27" s="42">
        <f>_xlfn.STDEV.P(AA27:AA29)</f>
        <v>4.465718076083499E-2</v>
      </c>
    </row>
    <row r="28" spans="1:29" x14ac:dyDescent="0.3">
      <c r="A28" s="22" t="s">
        <v>114</v>
      </c>
      <c r="B28" s="3">
        <v>44314</v>
      </c>
      <c r="C28" s="26">
        <v>2.83402839063204</v>
      </c>
      <c r="D28" s="44"/>
      <c r="E28" s="42"/>
      <c r="F28" s="26">
        <v>0.53573654336283205</v>
      </c>
      <c r="G28" s="42"/>
      <c r="H28" s="42"/>
      <c r="I28" s="29">
        <v>1.68112691182286</v>
      </c>
      <c r="J28" s="44"/>
      <c r="K28" s="42"/>
      <c r="L28" s="29">
        <v>0.161410658158158</v>
      </c>
      <c r="M28" s="42"/>
      <c r="N28" s="42"/>
      <c r="O28" s="29">
        <v>2.3176902368783199</v>
      </c>
      <c r="P28" s="42"/>
      <c r="Q28" s="42"/>
      <c r="R28" s="29">
        <v>0.87026360440232398</v>
      </c>
      <c r="S28" s="42"/>
      <c r="T28" s="42"/>
      <c r="U28" s="29">
        <v>0.147621243478261</v>
      </c>
      <c r="V28" s="42"/>
      <c r="W28" s="42"/>
      <c r="X28" s="29">
        <v>0.218470837801609</v>
      </c>
      <c r="Y28" s="42"/>
      <c r="Z28" s="42"/>
      <c r="AA28" s="29">
        <v>8.7663484265364033</v>
      </c>
      <c r="AB28" s="42"/>
      <c r="AC28" s="42"/>
    </row>
    <row r="29" spans="1:29" x14ac:dyDescent="0.3">
      <c r="A29" s="22" t="s">
        <v>114</v>
      </c>
      <c r="B29" s="3">
        <v>44314</v>
      </c>
      <c r="C29" s="26">
        <v>2.8511472466596599</v>
      </c>
      <c r="D29" s="44"/>
      <c r="E29" s="42"/>
      <c r="F29" s="26">
        <v>0.53923590619468997</v>
      </c>
      <c r="G29" s="42"/>
      <c r="H29" s="42"/>
      <c r="I29" s="29">
        <v>1.70209302491103</v>
      </c>
      <c r="J29" s="44"/>
      <c r="K29" s="42"/>
      <c r="L29" s="29">
        <v>0.16500905655655701</v>
      </c>
      <c r="M29" s="42"/>
      <c r="N29" s="42"/>
      <c r="O29" s="29">
        <v>2.32961519264793</v>
      </c>
      <c r="P29" s="42"/>
      <c r="Q29" s="42"/>
      <c r="R29" s="29">
        <v>0.88578685417303604</v>
      </c>
      <c r="S29" s="42"/>
      <c r="T29" s="42"/>
      <c r="U29" s="29">
        <v>0.15137233913043499</v>
      </c>
      <c r="V29" s="42"/>
      <c r="W29" s="42"/>
      <c r="X29" s="29">
        <v>0.22172350536193</v>
      </c>
      <c r="Y29" s="42"/>
      <c r="Z29" s="42"/>
      <c r="AA29" s="29">
        <v>8.8459831256352679</v>
      </c>
      <c r="AB29" s="42"/>
      <c r="AC29" s="42"/>
    </row>
    <row r="30" spans="1:29" x14ac:dyDescent="0.3">
      <c r="A30" s="22" t="s">
        <v>115</v>
      </c>
      <c r="B30" s="3">
        <v>44346</v>
      </c>
      <c r="C30" s="26">
        <v>2.9659414892658802</v>
      </c>
      <c r="D30" s="44">
        <f>AVERAGE(C30:C32)</f>
        <v>2.9716601000850731</v>
      </c>
      <c r="E30" s="42">
        <f>STDEVP(C30:C32)</f>
        <v>4.1087492461924675E-3</v>
      </c>
      <c r="F30" s="26">
        <v>0.85531904778761103</v>
      </c>
      <c r="G30" s="42">
        <f>AVERAGE(F30:F32)</f>
        <v>0.86044288259587065</v>
      </c>
      <c r="H30" s="42">
        <f>_xlfn.STDEV.P(F30:F32)</f>
        <v>4.0983581127531305E-3</v>
      </c>
      <c r="I30" s="29">
        <v>1.73397965994464</v>
      </c>
      <c r="J30" s="44">
        <f>AVERAGE(I30:I32)</f>
        <v>1.7415106339791733</v>
      </c>
      <c r="K30" s="42">
        <f>_xlfn.STDEV.P(I30:I32)</f>
        <v>5.3501939212759623E-3</v>
      </c>
      <c r="L30" s="29">
        <v>0.237251219552886</v>
      </c>
      <c r="M30" s="42">
        <f>AVERAGE(L30:L32)</f>
        <v>0.23814091480369234</v>
      </c>
      <c r="N30" s="42">
        <f>_xlfn.STDEV.P(L30:L32)</f>
        <v>6.4808192071602025E-4</v>
      </c>
      <c r="O30" s="29">
        <v>2.7094519382740301</v>
      </c>
      <c r="P30" s="42">
        <f>AVERAGE(O30:O32)</f>
        <v>2.70792437782583</v>
      </c>
      <c r="Q30" s="42">
        <f>_xlfn.STDEV.P(O30:O32)</f>
        <v>4.6395894925174309E-3</v>
      </c>
      <c r="R30" s="29">
        <v>2.0651249770712301</v>
      </c>
      <c r="S30" s="42">
        <f>AVERAGE(R30:R32)</f>
        <v>2.0617245592581264</v>
      </c>
      <c r="T30" s="42">
        <f>_xlfn.STDEV.P(R30:R32)</f>
        <v>2.7391884824742468E-3</v>
      </c>
      <c r="U30" s="29">
        <v>0.169723217391304</v>
      </c>
      <c r="V30" s="42">
        <f>AVERAGE(U30:U32)</f>
        <v>0.16861027826086936</v>
      </c>
      <c r="W30" s="42">
        <f>_xlfn.STDEV.P(U30:U32)</f>
        <v>1.2518987823343286E-3</v>
      </c>
      <c r="X30" s="29">
        <v>0.20140585790884699</v>
      </c>
      <c r="Y30" s="42">
        <f>AVERAGE(X30:X32)</f>
        <v>0.20058887846291332</v>
      </c>
      <c r="Z30" s="42">
        <f>_xlfn.STDEV.P(X30:X32)</f>
        <v>7.0279229304110336E-4</v>
      </c>
      <c r="AA30" s="29">
        <v>10.938197407196428</v>
      </c>
      <c r="AB30" s="42">
        <f>AVERAGE(AA30:AA32)</f>
        <v>10.950602625271548</v>
      </c>
      <c r="AC30" s="42">
        <f>_xlfn.STDEV.P(AA30:AA32)</f>
        <v>9.4046046379982658E-3</v>
      </c>
    </row>
    <row r="31" spans="1:29" x14ac:dyDescent="0.3">
      <c r="A31" s="22" t="s">
        <v>115</v>
      </c>
      <c r="B31" s="3">
        <v>44346</v>
      </c>
      <c r="C31" s="26">
        <v>2.97541150878246</v>
      </c>
      <c r="D31" s="44"/>
      <c r="E31" s="42"/>
      <c r="F31" s="26">
        <v>0.86065862300884999</v>
      </c>
      <c r="G31" s="42"/>
      <c r="H31" s="42"/>
      <c r="I31" s="29">
        <v>1.74464351917754</v>
      </c>
      <c r="J31" s="44"/>
      <c r="K31" s="42"/>
      <c r="L31" s="29">
        <v>0.23839511344677999</v>
      </c>
      <c r="M31" s="42"/>
      <c r="N31" s="42"/>
      <c r="O31" s="29">
        <v>2.7126867721643402</v>
      </c>
      <c r="P31" s="42"/>
      <c r="Q31" s="42"/>
      <c r="R31" s="29">
        <v>2.0616313971262601</v>
      </c>
      <c r="S31" s="42"/>
      <c r="T31" s="42"/>
      <c r="U31" s="29">
        <v>0.16686137391304301</v>
      </c>
      <c r="V31" s="42"/>
      <c r="W31" s="42"/>
      <c r="X31" s="29">
        <v>0.20067057640750699</v>
      </c>
      <c r="Y31" s="42"/>
      <c r="Z31" s="42"/>
      <c r="AA31" s="29">
        <v>10.96095888402678</v>
      </c>
      <c r="AB31" s="42"/>
      <c r="AC31" s="42"/>
    </row>
    <row r="32" spans="1:29" x14ac:dyDescent="0.3">
      <c r="A32" s="22" t="s">
        <v>115</v>
      </c>
      <c r="B32" s="3">
        <v>44346</v>
      </c>
      <c r="C32" s="26">
        <v>2.97362730220688</v>
      </c>
      <c r="D32" s="44"/>
      <c r="E32" s="42"/>
      <c r="F32" s="26">
        <v>0.86535097699115104</v>
      </c>
      <c r="G32" s="42"/>
      <c r="H32" s="42"/>
      <c r="I32" s="29">
        <v>1.74590872281534</v>
      </c>
      <c r="J32" s="44"/>
      <c r="K32" s="42"/>
      <c r="L32" s="29">
        <v>0.23877641141141101</v>
      </c>
      <c r="M32" s="42"/>
      <c r="N32" s="42"/>
      <c r="O32" s="29">
        <v>2.70163442303912</v>
      </c>
      <c r="P32" s="42"/>
      <c r="Q32" s="42"/>
      <c r="R32" s="29">
        <v>2.0584173035768898</v>
      </c>
      <c r="S32" s="42"/>
      <c r="T32" s="42"/>
      <c r="U32" s="29">
        <v>0.169246243478261</v>
      </c>
      <c r="V32" s="42"/>
      <c r="W32" s="42"/>
      <c r="X32" s="29">
        <v>0.199690201072386</v>
      </c>
      <c r="Y32" s="42"/>
      <c r="Z32" s="42"/>
      <c r="AA32" s="29">
        <v>10.95265158459144</v>
      </c>
      <c r="AB32" s="42"/>
      <c r="AC32" s="42"/>
    </row>
    <row r="33" spans="1:29" x14ac:dyDescent="0.3">
      <c r="A33" s="22" t="s">
        <v>116</v>
      </c>
      <c r="B33" s="3">
        <v>44362</v>
      </c>
      <c r="C33" s="26">
        <v>2.4651704488815498</v>
      </c>
      <c r="D33" s="44">
        <f>AVERAGE(C33:C35)</f>
        <v>2.4354526137216634</v>
      </c>
      <c r="E33" s="42">
        <f>STDEVP(C33:C35)</f>
        <v>2.1047069020356676E-2</v>
      </c>
      <c r="F33" s="26">
        <v>1.18967476460177</v>
      </c>
      <c r="G33" s="42">
        <f>AVERAGE(F33:F35)</f>
        <v>1.1659918619469034</v>
      </c>
      <c r="H33" s="42">
        <f>_xlfn.STDEV.P(F33:F35)</f>
        <v>1.678013511187924E-2</v>
      </c>
      <c r="I33" s="29">
        <v>1.49874960854093</v>
      </c>
      <c r="J33" s="44">
        <f>AVERAGE(I33:I35)</f>
        <v>1.4865537010676164</v>
      </c>
      <c r="K33" s="42">
        <f>_xlfn.STDEV.P(I33:I35)</f>
        <v>8.6777510985952631E-3</v>
      </c>
      <c r="L33" s="29">
        <v>0.25460565315315298</v>
      </c>
      <c r="M33" s="42">
        <f>AVERAGE(L33:L35)</f>
        <v>0.25562967717717694</v>
      </c>
      <c r="N33" s="42">
        <f>_xlfn.STDEV.P(L33:L35)</f>
        <v>1.4481886629706111E-3</v>
      </c>
      <c r="O33" s="29">
        <v>2.06493263908001</v>
      </c>
      <c r="P33" s="42">
        <f>AVERAGE(O33:O35)</f>
        <v>2.0410418586593302</v>
      </c>
      <c r="Q33" s="42">
        <f>_xlfn.STDEV.P(O33:O35)</f>
        <v>1.6924974976849114E-2</v>
      </c>
      <c r="R33" s="29">
        <v>1.4842100580862101</v>
      </c>
      <c r="S33" s="42">
        <f>AVERAGE(R33:R35)</f>
        <v>1.4668056099052267</v>
      </c>
      <c r="T33" s="42">
        <f>_xlfn.STDEV.P(R33:R35)</f>
        <v>1.2313373384546123E-2</v>
      </c>
      <c r="U33" s="29">
        <v>0.46603432173913101</v>
      </c>
      <c r="V33" s="42">
        <f>AVERAGE(U33:U35)</f>
        <v>0.47729621739130468</v>
      </c>
      <c r="W33" s="42">
        <f>_xlfn.STDEV.P(U33:U35)</f>
        <v>7.9657771307787215E-3</v>
      </c>
      <c r="X33" s="29">
        <v>0.64109599865951705</v>
      </c>
      <c r="Y33" s="42">
        <f>AVERAGE(X33:X35)</f>
        <v>0.6351307841823054</v>
      </c>
      <c r="Z33" s="42">
        <f>_xlfn.STDEV.P(X33:X35)</f>
        <v>4.2207511143185095E-3</v>
      </c>
      <c r="AA33" s="29">
        <v>10.064473492742271</v>
      </c>
      <c r="AB33" s="42">
        <f>AVERAGE(AA33:AA35)</f>
        <v>9.9639023240515261</v>
      </c>
      <c r="AC33" s="42">
        <f>_xlfn.STDEV.P(AA33:AA35)</f>
        <v>7.1122394551878701E-2</v>
      </c>
    </row>
    <row r="34" spans="1:29" x14ac:dyDescent="0.3">
      <c r="A34" s="22" t="s">
        <v>116</v>
      </c>
      <c r="B34" s="3">
        <v>44362</v>
      </c>
      <c r="C34" s="26">
        <v>2.419142360006</v>
      </c>
      <c r="D34" s="44"/>
      <c r="E34" s="42"/>
      <c r="F34" s="26">
        <v>1.1528467646017699</v>
      </c>
      <c r="G34" s="42"/>
      <c r="H34" s="42"/>
      <c r="I34" s="29">
        <v>1.48163893238434</v>
      </c>
      <c r="J34" s="44"/>
      <c r="K34" s="42"/>
      <c r="L34" s="29">
        <v>0.25460565315315298</v>
      </c>
      <c r="M34" s="42"/>
      <c r="N34" s="42"/>
      <c r="O34" s="29">
        <v>2.0303634037743299</v>
      </c>
      <c r="P34" s="42"/>
      <c r="Q34" s="42"/>
      <c r="R34" s="29">
        <v>1.45859596453684</v>
      </c>
      <c r="S34" s="42"/>
      <c r="T34" s="42"/>
      <c r="U34" s="29">
        <v>0.483167347826087</v>
      </c>
      <c r="V34" s="42"/>
      <c r="W34" s="42"/>
      <c r="X34" s="29">
        <v>0.63196304959785499</v>
      </c>
      <c r="Y34" s="42"/>
      <c r="Z34" s="42"/>
      <c r="AA34" s="29">
        <v>9.9123234758803758</v>
      </c>
      <c r="AB34" s="42"/>
      <c r="AC34" s="42"/>
    </row>
    <row r="35" spans="1:29" x14ac:dyDescent="0.3">
      <c r="A35" s="22" t="s">
        <v>116</v>
      </c>
      <c r="B35" s="3">
        <v>44362</v>
      </c>
      <c r="C35" s="26">
        <v>2.4220450322774401</v>
      </c>
      <c r="D35" s="44"/>
      <c r="E35" s="42"/>
      <c r="F35" s="26">
        <v>1.15545405663717</v>
      </c>
      <c r="G35" s="42"/>
      <c r="H35" s="42"/>
      <c r="I35" s="29">
        <v>1.47927256227758</v>
      </c>
      <c r="J35" s="44"/>
      <c r="K35" s="42"/>
      <c r="L35" s="29">
        <v>0.25767772522522497</v>
      </c>
      <c r="M35" s="42"/>
      <c r="N35" s="42"/>
      <c r="O35" s="29">
        <v>2.0278295331236502</v>
      </c>
      <c r="P35" s="42"/>
      <c r="Q35" s="42"/>
      <c r="R35" s="29">
        <v>1.4576108070926299</v>
      </c>
      <c r="S35" s="42"/>
      <c r="T35" s="42"/>
      <c r="U35" s="29">
        <v>0.48268698260869602</v>
      </c>
      <c r="V35" s="42"/>
      <c r="W35" s="42"/>
      <c r="X35" s="29">
        <v>0.63233330428954404</v>
      </c>
      <c r="Y35" s="42"/>
      <c r="Z35" s="42"/>
      <c r="AA35" s="29">
        <v>9.9149100035319346</v>
      </c>
      <c r="AB35" s="42"/>
      <c r="AC35" s="42"/>
    </row>
    <row r="36" spans="1:29" x14ac:dyDescent="0.3">
      <c r="A36" s="22" t="s">
        <v>117</v>
      </c>
      <c r="B36" s="3">
        <v>44377</v>
      </c>
      <c r="C36" s="26">
        <v>2.28735823149677</v>
      </c>
      <c r="D36" s="44">
        <f>AVERAGE(C36:C38)</f>
        <v>2.2726994965720864</v>
      </c>
      <c r="E36" s="42">
        <f>STDEVP(C36:C38)</f>
        <v>1.1959393829071191E-2</v>
      </c>
      <c r="F36" s="26">
        <v>0.90073519646017697</v>
      </c>
      <c r="G36" s="42">
        <f>AVERAGE(F36:F38)</f>
        <v>0.90419154454277295</v>
      </c>
      <c r="H36" s="42">
        <f>_xlfn.STDEV.P(F36:F38)</f>
        <v>4.4899536412639574E-3</v>
      </c>
      <c r="I36" s="29">
        <v>1.754289790431</v>
      </c>
      <c r="J36" s="44">
        <f>AVERAGE(I36:I38)</f>
        <v>1.7426159272439701</v>
      </c>
      <c r="K36" s="42">
        <f>_xlfn.STDEV.P(I36:I38)</f>
        <v>9.3163097521149658E-3</v>
      </c>
      <c r="L36" s="29">
        <v>0.17940214047380701</v>
      </c>
      <c r="M36" s="42">
        <f>AVERAGE(L36:L38)</f>
        <v>0.17770901401401398</v>
      </c>
      <c r="N36" s="42">
        <f>_xlfn.STDEV.P(L36:L38)</f>
        <v>1.2037993891062481E-3</v>
      </c>
      <c r="O36" s="29">
        <v>1.75380148024376</v>
      </c>
      <c r="P36" s="42">
        <f>AVERAGE(O36:O38)</f>
        <v>1.7589401343293367</v>
      </c>
      <c r="Q36" s="42">
        <f>_xlfn.STDEV.P(O36:O38)</f>
        <v>9.0537932442845449E-3</v>
      </c>
      <c r="R36" s="29">
        <v>1.1571282482421299</v>
      </c>
      <c r="S36" s="42">
        <f>AVERAGE(R36:R38)</f>
        <v>1.1615000917150733</v>
      </c>
      <c r="T36" s="42">
        <f>_xlfn.STDEV.P(R36:R38)</f>
        <v>5.5950667809183717E-3</v>
      </c>
      <c r="U36" s="29">
        <v>0.28071107826087</v>
      </c>
      <c r="V36" s="42">
        <f>AVERAGE(U36:U38)</f>
        <v>0.284829350724638</v>
      </c>
      <c r="W36" s="42">
        <f>_xlfn.STDEV.P(U36:U38)</f>
        <v>7.4690252376953137E-3</v>
      </c>
      <c r="X36" s="29">
        <v>0.48795151474530801</v>
      </c>
      <c r="Y36" s="42">
        <f>AVERAGE(X36:X38)</f>
        <v>0.48704457998212664</v>
      </c>
      <c r="Z36" s="42">
        <f>_xlfn.STDEV.P(X36:X38)</f>
        <v>2.1189454417767559E-3</v>
      </c>
      <c r="AA36" s="29">
        <v>8.8013776803538217</v>
      </c>
      <c r="AB36" s="42">
        <f>AVERAGE(AA36:AA38)</f>
        <v>8.7895301391240181</v>
      </c>
      <c r="AC36" s="42">
        <f>_xlfn.STDEV.P(AA36:AA38)</f>
        <v>1.7364443045267026E-2</v>
      </c>
    </row>
    <row r="37" spans="1:29" x14ac:dyDescent="0.3">
      <c r="A37" s="22" t="s">
        <v>117</v>
      </c>
      <c r="B37" s="3">
        <v>44377</v>
      </c>
      <c r="C37" s="26">
        <v>2.2726764119501599</v>
      </c>
      <c r="D37" s="44"/>
      <c r="E37" s="42"/>
      <c r="F37" s="26">
        <v>0.90130671858407096</v>
      </c>
      <c r="G37" s="42"/>
      <c r="H37" s="42"/>
      <c r="I37" s="29">
        <v>1.7420687149070799</v>
      </c>
      <c r="J37" s="44"/>
      <c r="K37" s="42"/>
      <c r="L37" s="29">
        <v>0.177016371371371</v>
      </c>
      <c r="M37" s="42"/>
      <c r="N37" s="42"/>
      <c r="O37" s="29">
        <v>1.75135306270887</v>
      </c>
      <c r="P37" s="42"/>
      <c r="Q37" s="42"/>
      <c r="R37" s="29">
        <v>1.1579744114949599</v>
      </c>
      <c r="S37" s="42"/>
      <c r="T37" s="42"/>
      <c r="U37" s="29">
        <v>0.27846474782608699</v>
      </c>
      <c r="V37" s="42"/>
      <c r="W37" s="42"/>
      <c r="X37" s="29">
        <v>0.48411765415549601</v>
      </c>
      <c r="Y37" s="42"/>
      <c r="Z37" s="42"/>
      <c r="AA37" s="29">
        <v>8.7649780929980938</v>
      </c>
      <c r="AB37" s="42"/>
      <c r="AC37" s="42"/>
    </row>
    <row r="38" spans="1:29" x14ac:dyDescent="0.3">
      <c r="A38" s="22" t="s">
        <v>117</v>
      </c>
      <c r="B38" s="3">
        <v>44377</v>
      </c>
      <c r="C38" s="26">
        <v>2.2580638462693301</v>
      </c>
      <c r="D38" s="44"/>
      <c r="E38" s="42"/>
      <c r="F38" s="26">
        <v>0.91053271858407103</v>
      </c>
      <c r="G38" s="42"/>
      <c r="H38" s="42"/>
      <c r="I38" s="29">
        <v>1.7314892763938301</v>
      </c>
      <c r="J38" s="44"/>
      <c r="K38" s="42"/>
      <c r="L38" s="29">
        <v>0.176708530196864</v>
      </c>
      <c r="M38" s="42"/>
      <c r="N38" s="42"/>
      <c r="O38" s="29">
        <v>1.7716658600353801</v>
      </c>
      <c r="P38" s="42"/>
      <c r="Q38" s="42"/>
      <c r="R38" s="29">
        <v>1.16939761540813</v>
      </c>
      <c r="S38" s="42"/>
      <c r="T38" s="42"/>
      <c r="U38" s="29">
        <v>0.29531222608695701</v>
      </c>
      <c r="V38" s="42"/>
      <c r="W38" s="42"/>
      <c r="X38" s="29">
        <v>0.48906457104557599</v>
      </c>
      <c r="Y38" s="42"/>
      <c r="Z38" s="42"/>
      <c r="AA38" s="29">
        <v>8.8022346440201389</v>
      </c>
      <c r="AB38" s="42"/>
      <c r="AC38" s="42"/>
    </row>
    <row r="39" spans="1:29" x14ac:dyDescent="0.3">
      <c r="A39" s="22" t="s">
        <v>118</v>
      </c>
      <c r="B39" s="3">
        <v>44392</v>
      </c>
      <c r="C39" s="26">
        <v>2.77485414802582</v>
      </c>
      <c r="D39" s="44">
        <f>AVERAGE(C39:C41)</f>
        <v>2.7642991938147432</v>
      </c>
      <c r="E39" s="42">
        <f>STDEVP(C39:C41)</f>
        <v>7.958885833528162E-3</v>
      </c>
      <c r="F39" s="26">
        <v>1.3067592849557499</v>
      </c>
      <c r="G39" s="42">
        <f>AVERAGE(F39:F41)</f>
        <v>1.2964388601769901</v>
      </c>
      <c r="H39" s="42">
        <f>_xlfn.STDEV.P(F39:F41)</f>
        <v>1.3305545617676252E-2</v>
      </c>
      <c r="I39" s="29">
        <v>2.1908550533807798</v>
      </c>
      <c r="J39" s="44">
        <f>AVERAGE(I39:I41)</f>
        <v>2.1824489640173965</v>
      </c>
      <c r="K39" s="42">
        <f>_xlfn.STDEV.P(I39:I41)</f>
        <v>6.1602402461212943E-3</v>
      </c>
      <c r="L39" s="29">
        <v>0.315943761261261</v>
      </c>
      <c r="M39" s="42">
        <f>AVERAGE(L39:L41)</f>
        <v>0.31419573823823804</v>
      </c>
      <c r="N39" s="42">
        <f>_xlfn.STDEV.P(L39:L41)</f>
        <v>1.2364282981777604E-3</v>
      </c>
      <c r="O39" s="29">
        <v>2.2037891694515399</v>
      </c>
      <c r="P39" s="42">
        <f>AVERAGE(O39:O41)</f>
        <v>2.1938190691959902</v>
      </c>
      <c r="Q39" s="42">
        <f>_xlfn.STDEV.P(O39:O41)</f>
        <v>7.1717269104060039E-3</v>
      </c>
      <c r="R39" s="29">
        <v>1.4457549831855701</v>
      </c>
      <c r="S39" s="42">
        <f>AVERAGE(R39:R41)</f>
        <v>1.4418554417609302</v>
      </c>
      <c r="T39" s="42">
        <f>_xlfn.STDEV.P(R39:R41)</f>
        <v>3.6476869941337803E-3</v>
      </c>
      <c r="U39" s="29">
        <v>0.36848053043478302</v>
      </c>
      <c r="V39" s="42">
        <f>AVERAGE(U39:U41)</f>
        <v>0.38131515652173936</v>
      </c>
      <c r="W39" s="42">
        <f>_xlfn.STDEV.P(U39:U41)</f>
        <v>1.0888327955875687E-2</v>
      </c>
      <c r="X39" s="29">
        <v>0.55331615951742597</v>
      </c>
      <c r="Y39" s="42">
        <f>AVERAGE(X39:X41)</f>
        <v>0.55010003351206438</v>
      </c>
      <c r="Z39" s="42">
        <f>_xlfn.STDEV.P(X39:X41)</f>
        <v>2.5933550902580657E-3</v>
      </c>
      <c r="AA39" s="29">
        <v>11.159753090212927</v>
      </c>
      <c r="AB39" s="42">
        <f>AVERAGE(AA39:AA41)</f>
        <v>11.124472457238092</v>
      </c>
      <c r="AC39" s="42">
        <f>_xlfn.STDEV.P(AA39:AA41)</f>
        <v>2.5296885581245446E-2</v>
      </c>
    </row>
    <row r="40" spans="1:29" x14ac:dyDescent="0.3">
      <c r="A40" s="22" t="s">
        <v>118</v>
      </c>
      <c r="B40" s="3">
        <v>44392</v>
      </c>
      <c r="C40" s="26">
        <v>2.7556363804233599</v>
      </c>
      <c r="D40" s="44"/>
      <c r="E40" s="42"/>
      <c r="F40" s="26">
        <v>1.30490483362832</v>
      </c>
      <c r="G40" s="42"/>
      <c r="H40" s="42"/>
      <c r="I40" s="29">
        <v>2.1762644839857601</v>
      </c>
      <c r="J40" s="44"/>
      <c r="K40" s="42"/>
      <c r="L40" s="29">
        <v>0.31335972722722699</v>
      </c>
      <c r="M40" s="42"/>
      <c r="N40" s="42"/>
      <c r="O40" s="29">
        <v>2.1872220866915701</v>
      </c>
      <c r="P40" s="42"/>
      <c r="Q40" s="42"/>
      <c r="R40" s="29">
        <v>1.4369810149801301</v>
      </c>
      <c r="S40" s="42"/>
      <c r="T40" s="42"/>
      <c r="U40" s="29">
        <v>0.38036444347826098</v>
      </c>
      <c r="V40" s="42"/>
      <c r="W40" s="42"/>
      <c r="X40" s="29">
        <v>0.54696532841823098</v>
      </c>
      <c r="Y40" s="42"/>
      <c r="Z40" s="42"/>
      <c r="AA40" s="29">
        <v>11.10169829883286</v>
      </c>
      <c r="AB40" s="42"/>
      <c r="AC40" s="42"/>
    </row>
    <row r="41" spans="1:29" x14ac:dyDescent="0.3">
      <c r="A41" s="22" t="s">
        <v>118</v>
      </c>
      <c r="B41" s="3">
        <v>44392</v>
      </c>
      <c r="C41" s="26">
        <v>2.7624070529950502</v>
      </c>
      <c r="D41" s="44"/>
      <c r="E41" s="42"/>
      <c r="F41" s="26">
        <v>1.2776524619469001</v>
      </c>
      <c r="G41" s="42"/>
      <c r="H41" s="42"/>
      <c r="I41" s="29">
        <v>2.1802273546856501</v>
      </c>
      <c r="J41" s="44"/>
      <c r="K41" s="42"/>
      <c r="L41" s="29">
        <v>0.31328372622622602</v>
      </c>
      <c r="M41" s="42"/>
      <c r="N41" s="42"/>
      <c r="O41" s="29">
        <v>2.1904459514448602</v>
      </c>
      <c r="P41" s="42"/>
      <c r="Q41" s="42"/>
      <c r="R41" s="29">
        <v>1.4428303271170899</v>
      </c>
      <c r="S41" s="42"/>
      <c r="T41" s="42"/>
      <c r="U41" s="29">
        <v>0.39510049565217398</v>
      </c>
      <c r="V41" s="42"/>
      <c r="W41" s="42"/>
      <c r="X41" s="29">
        <v>0.55001861260053597</v>
      </c>
      <c r="Y41" s="42"/>
      <c r="Z41" s="42"/>
      <c r="AA41" s="29">
        <v>11.111965982668485</v>
      </c>
      <c r="AB41" s="42"/>
      <c r="AC41" s="42"/>
    </row>
    <row r="42" spans="1:29" x14ac:dyDescent="0.3">
      <c r="A42" s="22" t="s">
        <v>119</v>
      </c>
      <c r="B42" s="3">
        <v>44407</v>
      </c>
      <c r="C42" s="26">
        <v>2.78312998498724</v>
      </c>
      <c r="D42" s="44">
        <f>AVERAGE(C42:C44)</f>
        <v>2.7753703593054104</v>
      </c>
      <c r="E42" s="42">
        <f>STDEVP(C42:C44)</f>
        <v>7.0383816312897954E-3</v>
      </c>
      <c r="F42" s="26">
        <v>1.41736862123894</v>
      </c>
      <c r="G42" s="42">
        <f>AVERAGE(F42:F44)</f>
        <v>1.4062365740412968</v>
      </c>
      <c r="H42" s="42">
        <f>_xlfn.STDEV.P(F42:F44)</f>
        <v>1.0369016568065348E-2</v>
      </c>
      <c r="I42" s="29">
        <v>2.1078378331356298</v>
      </c>
      <c r="J42" s="44">
        <f>AVERAGE(I42:I44)</f>
        <v>2.0936176472914201</v>
      </c>
      <c r="K42" s="42">
        <f>_xlfn.STDEV.P(I42:I44)</f>
        <v>1.0102845703518411E-2</v>
      </c>
      <c r="L42" s="29">
        <v>0.23649373623623601</v>
      </c>
      <c r="M42" s="42">
        <f>AVERAGE(L42:L44)</f>
        <v>0.23566259398287168</v>
      </c>
      <c r="N42" s="42">
        <f>_xlfn.STDEV.P(L42:L44)</f>
        <v>8.2052280068417246E-4</v>
      </c>
      <c r="O42" s="29">
        <v>1.9865554462355</v>
      </c>
      <c r="P42" s="42">
        <f>AVERAGE(O42:O44)</f>
        <v>1.9796695114998999</v>
      </c>
      <c r="Q42" s="42">
        <f>_xlfn.STDEV.P(O42:O44)</f>
        <v>5.3477640166668897E-3</v>
      </c>
      <c r="R42" s="29">
        <v>1.0894501681443001</v>
      </c>
      <c r="S42" s="42">
        <f>AVERAGE(R42:R44)</f>
        <v>1.0839767400387232</v>
      </c>
      <c r="T42" s="42">
        <f>_xlfn.STDEV.P(R42:R44)</f>
        <v>3.881256994942856E-3</v>
      </c>
      <c r="U42" s="29">
        <v>0.28632195652173897</v>
      </c>
      <c r="V42" s="42">
        <f>AVERAGE(U42:U44)</f>
        <v>0.28269385797101432</v>
      </c>
      <c r="W42" s="42">
        <f>_xlfn.STDEV.P(U42:U44)</f>
        <v>5.4791329077519199E-3</v>
      </c>
      <c r="X42" s="29">
        <v>0.57692570375335095</v>
      </c>
      <c r="Y42" s="42">
        <f>AVERAGE(X42:X44)</f>
        <v>0.56636594950848973</v>
      </c>
      <c r="Z42" s="42">
        <f>_xlfn.STDEV.P(X42:X44)</f>
        <v>1.3287033358292935E-2</v>
      </c>
      <c r="AA42" s="29">
        <v>10.484083450252935</v>
      </c>
      <c r="AB42" s="42">
        <f>AVERAGE(AA42:AA44)</f>
        <v>10.423593233639126</v>
      </c>
      <c r="AC42" s="42">
        <f>_xlfn.STDEV.P(AA42:AA44)</f>
        <v>4.5903270586228506E-2</v>
      </c>
    </row>
    <row r="43" spans="1:29" x14ac:dyDescent="0.3">
      <c r="A43" s="22" t="s">
        <v>119</v>
      </c>
      <c r="B43" s="3">
        <v>44407</v>
      </c>
      <c r="C43" s="26">
        <v>2.7660915298003301</v>
      </c>
      <c r="D43" s="44"/>
      <c r="E43" s="42"/>
      <c r="F43" s="26">
        <v>1.4089369221238901</v>
      </c>
      <c r="G43" s="42"/>
      <c r="H43" s="42"/>
      <c r="I43" s="29">
        <v>2.0877079596678501</v>
      </c>
      <c r="J43" s="44"/>
      <c r="K43" s="42"/>
      <c r="L43" s="29">
        <v>0.23454574657991301</v>
      </c>
      <c r="M43" s="42"/>
      <c r="N43" s="42"/>
      <c r="O43" s="29">
        <v>1.97351807646943</v>
      </c>
      <c r="P43" s="42"/>
      <c r="Q43" s="42"/>
      <c r="R43" s="29">
        <v>1.08159698868847</v>
      </c>
      <c r="S43" s="42"/>
      <c r="T43" s="42"/>
      <c r="U43" s="29">
        <v>0.28680931304347801</v>
      </c>
      <c r="V43" s="42"/>
      <c r="W43" s="42"/>
      <c r="X43" s="29">
        <v>0.574546628686327</v>
      </c>
      <c r="Y43" s="42"/>
      <c r="Z43" s="42"/>
      <c r="AA43" s="29">
        <v>10.413753165059688</v>
      </c>
      <c r="AB43" s="42"/>
      <c r="AC43" s="42"/>
    </row>
    <row r="44" spans="1:29" ht="16" thickBot="1" x14ac:dyDescent="0.35">
      <c r="A44" s="21" t="s">
        <v>119</v>
      </c>
      <c r="B44" s="5">
        <v>44407</v>
      </c>
      <c r="C44" s="25">
        <v>2.7768895631286599</v>
      </c>
      <c r="D44" s="45"/>
      <c r="E44" s="43"/>
      <c r="F44" s="25">
        <v>1.3924041787610599</v>
      </c>
      <c r="G44" s="43"/>
      <c r="H44" s="43"/>
      <c r="I44" s="30">
        <v>2.08530714907078</v>
      </c>
      <c r="J44" s="45"/>
      <c r="K44" s="43"/>
      <c r="L44" s="30">
        <v>0.23594829913246601</v>
      </c>
      <c r="M44" s="43"/>
      <c r="N44" s="43"/>
      <c r="O44" s="30">
        <v>1.9789350117947699</v>
      </c>
      <c r="P44" s="43"/>
      <c r="Q44" s="43"/>
      <c r="R44" s="30">
        <v>1.0808830632833999</v>
      </c>
      <c r="S44" s="43"/>
      <c r="T44" s="43"/>
      <c r="U44" s="30">
        <v>0.27495030434782602</v>
      </c>
      <c r="V44" s="43"/>
      <c r="W44" s="43"/>
      <c r="X44" s="30">
        <v>0.54762551608579102</v>
      </c>
      <c r="Y44" s="43"/>
      <c r="Z44" s="43"/>
      <c r="AA44" s="30">
        <v>10.372943085604753</v>
      </c>
      <c r="AB44" s="43"/>
      <c r="AC44" s="43"/>
    </row>
    <row r="45" spans="1:29" ht="16" thickTop="1" x14ac:dyDescent="0.3"/>
    <row r="46" spans="1:29" x14ac:dyDescent="0.3">
      <c r="O46" s="29"/>
    </row>
    <row r="47" spans="1:29" x14ac:dyDescent="0.3">
      <c r="O47" s="29"/>
    </row>
    <row r="48" spans="1:29" x14ac:dyDescent="0.3">
      <c r="O48" s="29"/>
    </row>
    <row r="49" spans="15:15" x14ac:dyDescent="0.3">
      <c r="O49" s="29"/>
    </row>
    <row r="50" spans="15:15" x14ac:dyDescent="0.3">
      <c r="O50" s="29"/>
    </row>
    <row r="51" spans="15:15" x14ac:dyDescent="0.3">
      <c r="O51" s="29"/>
    </row>
    <row r="52" spans="15:15" x14ac:dyDescent="0.3">
      <c r="O52" s="29"/>
    </row>
    <row r="53" spans="15:15" x14ac:dyDescent="0.3">
      <c r="O53" s="29"/>
    </row>
    <row r="54" spans="15:15" x14ac:dyDescent="0.3">
      <c r="O54" s="29"/>
    </row>
    <row r="55" spans="15:15" x14ac:dyDescent="0.3">
      <c r="O55" s="29"/>
    </row>
    <row r="56" spans="15:15" x14ac:dyDescent="0.3">
      <c r="O56" s="29"/>
    </row>
    <row r="57" spans="15:15" x14ac:dyDescent="0.3">
      <c r="O57" s="29"/>
    </row>
    <row r="58" spans="15:15" x14ac:dyDescent="0.3">
      <c r="O58" s="29"/>
    </row>
    <row r="59" spans="15:15" x14ac:dyDescent="0.3">
      <c r="O59" s="29"/>
    </row>
    <row r="60" spans="15:15" x14ac:dyDescent="0.3">
      <c r="O60" s="29"/>
    </row>
    <row r="61" spans="15:15" x14ac:dyDescent="0.3">
      <c r="O61" s="29"/>
    </row>
    <row r="62" spans="15:15" x14ac:dyDescent="0.3">
      <c r="O62" s="29"/>
    </row>
    <row r="63" spans="15:15" x14ac:dyDescent="0.3">
      <c r="O63" s="29"/>
    </row>
    <row r="64" spans="15:15" x14ac:dyDescent="0.3">
      <c r="O64" s="29"/>
    </row>
    <row r="65" spans="15:15" x14ac:dyDescent="0.3">
      <c r="O65" s="29"/>
    </row>
    <row r="66" spans="15:15" x14ac:dyDescent="0.3">
      <c r="O66" s="29"/>
    </row>
  </sheetData>
  <mergeCells count="253">
    <mergeCell ref="D12:D14"/>
    <mergeCell ref="D15:D17"/>
    <mergeCell ref="D18:D20"/>
    <mergeCell ref="J3:J5"/>
    <mergeCell ref="K3:K5"/>
    <mergeCell ref="D24:D26"/>
    <mergeCell ref="G3:G5"/>
    <mergeCell ref="G6:G8"/>
    <mergeCell ref="G15:G17"/>
    <mergeCell ref="D39:D41"/>
    <mergeCell ref="D42:D44"/>
    <mergeCell ref="E3:E5"/>
    <mergeCell ref="E6:E8"/>
    <mergeCell ref="E9:E11"/>
    <mergeCell ref="E12:E14"/>
    <mergeCell ref="E15:E17"/>
    <mergeCell ref="E18:E20"/>
    <mergeCell ref="E33:E35"/>
    <mergeCell ref="E36:E38"/>
    <mergeCell ref="E39:E41"/>
    <mergeCell ref="E42:E44"/>
    <mergeCell ref="D27:D29"/>
    <mergeCell ref="D30:D32"/>
    <mergeCell ref="E21:E23"/>
    <mergeCell ref="E24:E26"/>
    <mergeCell ref="E27:E29"/>
    <mergeCell ref="E30:E32"/>
    <mergeCell ref="D21:D23"/>
    <mergeCell ref="D33:D35"/>
    <mergeCell ref="D36:D38"/>
    <mergeCell ref="D3:D5"/>
    <mergeCell ref="D6:D8"/>
    <mergeCell ref="D9:D11"/>
    <mergeCell ref="G27:G29"/>
    <mergeCell ref="G39:G41"/>
    <mergeCell ref="H3:H5"/>
    <mergeCell ref="H6:H8"/>
    <mergeCell ref="G9:G11"/>
    <mergeCell ref="H9:H11"/>
    <mergeCell ref="G12:G14"/>
    <mergeCell ref="H12:H14"/>
    <mergeCell ref="H15:H17"/>
    <mergeCell ref="G18:G20"/>
    <mergeCell ref="H18:H20"/>
    <mergeCell ref="G21:G23"/>
    <mergeCell ref="H21:H23"/>
    <mergeCell ref="G24:G26"/>
    <mergeCell ref="H24:H26"/>
    <mergeCell ref="H27:H29"/>
    <mergeCell ref="G30:G32"/>
    <mergeCell ref="H30:H32"/>
    <mergeCell ref="G33:G35"/>
    <mergeCell ref="H33:H35"/>
    <mergeCell ref="G36:G38"/>
    <mergeCell ref="H36:H38"/>
    <mergeCell ref="H39:H41"/>
    <mergeCell ref="H42:H44"/>
    <mergeCell ref="G42:G44"/>
    <mergeCell ref="J6:J8"/>
    <mergeCell ref="K6:K8"/>
    <mergeCell ref="J9:J11"/>
    <mergeCell ref="K9:K11"/>
    <mergeCell ref="J12:J14"/>
    <mergeCell ref="K12:K14"/>
    <mergeCell ref="J15:J17"/>
    <mergeCell ref="K15:K17"/>
    <mergeCell ref="J18:J20"/>
    <mergeCell ref="K18:K20"/>
    <mergeCell ref="J21:J23"/>
    <mergeCell ref="K21:K23"/>
    <mergeCell ref="J24:J26"/>
    <mergeCell ref="K24:K26"/>
    <mergeCell ref="J27:J29"/>
    <mergeCell ref="K27:K29"/>
    <mergeCell ref="J30:J32"/>
    <mergeCell ref="K30:K32"/>
    <mergeCell ref="J33:J35"/>
    <mergeCell ref="K33:K35"/>
    <mergeCell ref="J36:J38"/>
    <mergeCell ref="K36:K38"/>
    <mergeCell ref="J39:J41"/>
    <mergeCell ref="K39:K41"/>
    <mergeCell ref="J42:J44"/>
    <mergeCell ref="K42:K44"/>
    <mergeCell ref="M3:M5"/>
    <mergeCell ref="N3:N5"/>
    <mergeCell ref="N6:N8"/>
    <mergeCell ref="M6:M8"/>
    <mergeCell ref="M9:M11"/>
    <mergeCell ref="N9:N11"/>
    <mergeCell ref="M12:M14"/>
    <mergeCell ref="N12:N14"/>
    <mergeCell ref="M15:M17"/>
    <mergeCell ref="N15:N17"/>
    <mergeCell ref="M18:M20"/>
    <mergeCell ref="N18:N20"/>
    <mergeCell ref="M21:M23"/>
    <mergeCell ref="N21:N23"/>
    <mergeCell ref="M24:M26"/>
    <mergeCell ref="N24:N26"/>
    <mergeCell ref="M27:M29"/>
    <mergeCell ref="N27:N29"/>
    <mergeCell ref="M30:M32"/>
    <mergeCell ref="N30:N32"/>
    <mergeCell ref="M33:M35"/>
    <mergeCell ref="N33:N35"/>
    <mergeCell ref="M36:M38"/>
    <mergeCell ref="N36:N38"/>
    <mergeCell ref="M39:M41"/>
    <mergeCell ref="N39:N41"/>
    <mergeCell ref="M42:M44"/>
    <mergeCell ref="N42:N44"/>
    <mergeCell ref="P3:P5"/>
    <mergeCell ref="P18:P20"/>
    <mergeCell ref="P39:P41"/>
    <mergeCell ref="Q3:Q5"/>
    <mergeCell ref="P6:P8"/>
    <mergeCell ref="Q6:Q8"/>
    <mergeCell ref="Q9:Q11"/>
    <mergeCell ref="P9:P11"/>
    <mergeCell ref="P12:P14"/>
    <mergeCell ref="Q12:Q14"/>
    <mergeCell ref="P15:P17"/>
    <mergeCell ref="Q15:Q17"/>
    <mergeCell ref="Q18:Q20"/>
    <mergeCell ref="Q33:Q35"/>
    <mergeCell ref="Q36:Q38"/>
    <mergeCell ref="P36:P38"/>
    <mergeCell ref="P21:P23"/>
    <mergeCell ref="Q21:Q23"/>
    <mergeCell ref="P24:P26"/>
    <mergeCell ref="Q24:Q26"/>
    <mergeCell ref="P27:P29"/>
    <mergeCell ref="Q27:Q29"/>
    <mergeCell ref="Q39:Q41"/>
    <mergeCell ref="Q42:Q44"/>
    <mergeCell ref="P42:P44"/>
    <mergeCell ref="S3:S5"/>
    <mergeCell ref="T3:T5"/>
    <mergeCell ref="S15:S17"/>
    <mergeCell ref="P30:P32"/>
    <mergeCell ref="Q30:Q32"/>
    <mergeCell ref="P33:P35"/>
    <mergeCell ref="S12:S14"/>
    <mergeCell ref="T12:T14"/>
    <mergeCell ref="T24:T26"/>
    <mergeCell ref="S21:S23"/>
    <mergeCell ref="S24:S26"/>
    <mergeCell ref="T21:T23"/>
    <mergeCell ref="S27:S29"/>
    <mergeCell ref="S30:S32"/>
    <mergeCell ref="S33:S35"/>
    <mergeCell ref="S36:S38"/>
    <mergeCell ref="S39:S41"/>
    <mergeCell ref="S42:S44"/>
    <mergeCell ref="T27:T29"/>
    <mergeCell ref="T30:T32"/>
    <mergeCell ref="T33:T35"/>
    <mergeCell ref="AB3:AB5"/>
    <mergeCell ref="AC3:AC5"/>
    <mergeCell ref="AB6:AB8"/>
    <mergeCell ref="AC6:AC8"/>
    <mergeCell ref="S9:S11"/>
    <mergeCell ref="T9:T11"/>
    <mergeCell ref="V9:V11"/>
    <mergeCell ref="W9:W11"/>
    <mergeCell ref="Y9:Y11"/>
    <mergeCell ref="Z9:Z11"/>
    <mergeCell ref="AB9:AB11"/>
    <mergeCell ref="AC9:AC11"/>
    <mergeCell ref="V3:V5"/>
    <mergeCell ref="W3:W5"/>
    <mergeCell ref="Y3:Y5"/>
    <mergeCell ref="Z3:Z5"/>
    <mergeCell ref="S6:S8"/>
    <mergeCell ref="T6:T8"/>
    <mergeCell ref="V6:V8"/>
    <mergeCell ref="W6:W8"/>
    <mergeCell ref="Y6:Y8"/>
    <mergeCell ref="Z6:Z8"/>
    <mergeCell ref="V12:V14"/>
    <mergeCell ref="W12:W14"/>
    <mergeCell ref="Y12:Y14"/>
    <mergeCell ref="Z12:Z14"/>
    <mergeCell ref="AB12:AB14"/>
    <mergeCell ref="AC12:AC14"/>
    <mergeCell ref="T15:T17"/>
    <mergeCell ref="S18:S20"/>
    <mergeCell ref="T18:T20"/>
    <mergeCell ref="Y15:Y17"/>
    <mergeCell ref="Z15:Z17"/>
    <mergeCell ref="Y18:Y20"/>
    <mergeCell ref="Z18:Z20"/>
    <mergeCell ref="T36:T38"/>
    <mergeCell ref="T39:T41"/>
    <mergeCell ref="T42:T44"/>
    <mergeCell ref="V15:V17"/>
    <mergeCell ref="W15:W17"/>
    <mergeCell ref="V18:V20"/>
    <mergeCell ref="W18:W20"/>
    <mergeCell ref="V21:V23"/>
    <mergeCell ref="W21:W23"/>
    <mergeCell ref="V36:V38"/>
    <mergeCell ref="W36:W38"/>
    <mergeCell ref="V39:V41"/>
    <mergeCell ref="W39:W41"/>
    <mergeCell ref="V24:V26"/>
    <mergeCell ref="W24:W26"/>
    <mergeCell ref="V27:V29"/>
    <mergeCell ref="W27:W29"/>
    <mergeCell ref="V30:V32"/>
    <mergeCell ref="W30:W32"/>
    <mergeCell ref="V42:V44"/>
    <mergeCell ref="W42:W44"/>
    <mergeCell ref="AC30:AC32"/>
    <mergeCell ref="AB33:AB35"/>
    <mergeCell ref="AC33:AC35"/>
    <mergeCell ref="Y21:Y23"/>
    <mergeCell ref="Z21:Z23"/>
    <mergeCell ref="V33:V35"/>
    <mergeCell ref="W33:W35"/>
    <mergeCell ref="Y39:Y41"/>
    <mergeCell ref="Z39:Z41"/>
    <mergeCell ref="Y24:Y26"/>
    <mergeCell ref="Z24:Z26"/>
    <mergeCell ref="Y27:Y29"/>
    <mergeCell ref="Z27:Z29"/>
    <mergeCell ref="Y30:Y32"/>
    <mergeCell ref="Z30:Z32"/>
    <mergeCell ref="Y42:Y44"/>
    <mergeCell ref="Z42:Z44"/>
    <mergeCell ref="AB15:AB17"/>
    <mergeCell ref="AC15:AC17"/>
    <mergeCell ref="AB18:AB20"/>
    <mergeCell ref="AC18:AC20"/>
    <mergeCell ref="AB21:AB23"/>
    <mergeCell ref="A1:AC1"/>
    <mergeCell ref="AB36:AB38"/>
    <mergeCell ref="AC36:AC38"/>
    <mergeCell ref="AB39:AB41"/>
    <mergeCell ref="AC39:AC41"/>
    <mergeCell ref="AB42:AB44"/>
    <mergeCell ref="AC42:AC44"/>
    <mergeCell ref="AB27:AB29"/>
    <mergeCell ref="AC27:AC29"/>
    <mergeCell ref="AB30:AB32"/>
    <mergeCell ref="AC21:AC23"/>
    <mergeCell ref="AB24:AB26"/>
    <mergeCell ref="AC24:AC26"/>
    <mergeCell ref="Y33:Y35"/>
    <mergeCell ref="Z33:Z35"/>
    <mergeCell ref="Y36:Y38"/>
    <mergeCell ref="Z36:Z38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4C0E-5826-4EC9-9487-2988178068E9}">
  <dimension ref="A1:H9"/>
  <sheetViews>
    <sheetView zoomScale="55" zoomScaleNormal="55" workbookViewId="0">
      <selection activeCell="F4" sqref="F4"/>
    </sheetView>
  </sheetViews>
  <sheetFormatPr defaultRowHeight="75.5" customHeight="1" x14ac:dyDescent="0.3"/>
  <cols>
    <col min="1" max="1" width="17.25" customWidth="1"/>
    <col min="2" max="2" width="18.25" customWidth="1"/>
    <col min="3" max="3" width="13.4140625" customWidth="1"/>
    <col min="4" max="4" width="22.83203125" customWidth="1"/>
    <col min="5" max="5" width="16.5" customWidth="1"/>
    <col min="6" max="6" width="16.58203125" customWidth="1"/>
    <col min="7" max="7" width="14.6640625" customWidth="1"/>
    <col min="8" max="8" width="12.58203125" customWidth="1"/>
  </cols>
  <sheetData>
    <row r="1" spans="1:8" ht="19.5" customHeight="1" thickBot="1" x14ac:dyDescent="0.35">
      <c r="A1" s="32" t="s">
        <v>103</v>
      </c>
      <c r="B1" s="32"/>
      <c r="C1" s="32"/>
      <c r="D1" s="32"/>
      <c r="E1" s="32"/>
      <c r="F1" s="32"/>
      <c r="G1" s="32"/>
      <c r="H1" s="32"/>
    </row>
    <row r="2" spans="1:8" s="14" customFormat="1" ht="75.5" customHeight="1" thickTop="1" thickBot="1" x14ac:dyDescent="0.35">
      <c r="A2" s="20" t="s">
        <v>0</v>
      </c>
      <c r="B2" s="20" t="s">
        <v>83</v>
      </c>
      <c r="C2" s="20" t="s">
        <v>84</v>
      </c>
      <c r="D2" s="20" t="s">
        <v>85</v>
      </c>
      <c r="E2" s="20" t="s">
        <v>86</v>
      </c>
      <c r="F2" s="20" t="s">
        <v>87</v>
      </c>
      <c r="G2" s="20" t="s">
        <v>88</v>
      </c>
      <c r="H2" s="20" t="s">
        <v>89</v>
      </c>
    </row>
    <row r="3" spans="1:8" s="14" customFormat="1" ht="75.5" customHeight="1" x14ac:dyDescent="0.3">
      <c r="A3" s="2" t="s">
        <v>13</v>
      </c>
      <c r="B3" s="2" t="s">
        <v>90</v>
      </c>
      <c r="D3" s="2">
        <v>25.58</v>
      </c>
      <c r="E3" s="2" t="s">
        <v>91</v>
      </c>
      <c r="F3" s="2">
        <v>217.04929999999999</v>
      </c>
      <c r="G3" s="2">
        <v>217.05009999999999</v>
      </c>
      <c r="H3" s="2">
        <v>-4.1500000000000004</v>
      </c>
    </row>
    <row r="4" spans="1:8" s="14" customFormat="1" ht="75.5" customHeight="1" x14ac:dyDescent="0.3">
      <c r="A4" s="2" t="s">
        <v>19</v>
      </c>
      <c r="B4" s="2" t="s">
        <v>92</v>
      </c>
      <c r="D4" s="2">
        <v>27.13</v>
      </c>
      <c r="E4" s="2" t="s">
        <v>93</v>
      </c>
      <c r="F4" s="2">
        <v>317.10140000000001</v>
      </c>
      <c r="G4" s="2">
        <v>317.10250000000002</v>
      </c>
      <c r="H4" s="2">
        <v>-3.47</v>
      </c>
    </row>
    <row r="5" spans="1:8" s="14" customFormat="1" ht="75.5" customHeight="1" x14ac:dyDescent="0.3">
      <c r="A5" s="2" t="s">
        <v>16</v>
      </c>
      <c r="B5" s="2" t="s">
        <v>94</v>
      </c>
      <c r="D5" s="2">
        <v>27.57</v>
      </c>
      <c r="E5" s="2" t="s">
        <v>95</v>
      </c>
      <c r="F5" s="2">
        <v>287.09100000000001</v>
      </c>
      <c r="G5" s="2">
        <v>287.09190000000001</v>
      </c>
      <c r="H5" s="2">
        <v>-3.14</v>
      </c>
    </row>
    <row r="6" spans="1:8" s="14" customFormat="1" ht="75.5" customHeight="1" x14ac:dyDescent="0.3">
      <c r="A6" s="2" t="s">
        <v>4</v>
      </c>
      <c r="B6" s="2" t="s">
        <v>96</v>
      </c>
      <c r="D6" s="2">
        <v>31.14</v>
      </c>
      <c r="E6" s="2" t="s">
        <v>97</v>
      </c>
      <c r="F6" s="2">
        <v>271.096</v>
      </c>
      <c r="G6" s="2">
        <v>271.09699999999998</v>
      </c>
      <c r="H6" s="2">
        <v>-3.69</v>
      </c>
    </row>
    <row r="7" spans="1:8" s="14" customFormat="1" ht="75.5" customHeight="1" x14ac:dyDescent="0.3">
      <c r="A7" s="2" t="s">
        <v>10</v>
      </c>
      <c r="B7" s="2" t="s">
        <v>98</v>
      </c>
      <c r="D7" s="2">
        <v>32.29</v>
      </c>
      <c r="E7" s="2" t="s">
        <v>99</v>
      </c>
      <c r="F7" s="2">
        <v>301.10669999999999</v>
      </c>
      <c r="G7" s="2">
        <v>301.10759999999999</v>
      </c>
      <c r="H7" s="2">
        <v>-2.99</v>
      </c>
    </row>
    <row r="8" spans="1:8" s="14" customFormat="1" ht="75.5" customHeight="1" thickBot="1" x14ac:dyDescent="0.35">
      <c r="A8" s="4" t="s">
        <v>7</v>
      </c>
      <c r="B8" s="4" t="s">
        <v>100</v>
      </c>
      <c r="D8" s="4">
        <v>33.9</v>
      </c>
      <c r="E8" s="4" t="s">
        <v>101</v>
      </c>
      <c r="F8" s="4">
        <v>271.09609999999998</v>
      </c>
      <c r="G8" s="4">
        <v>271.09699999999998</v>
      </c>
      <c r="H8" s="4">
        <v>-3.32</v>
      </c>
    </row>
    <row r="9" spans="1:8" ht="75.5" customHeight="1" thickTop="1" x14ac:dyDescent="0.3"/>
  </sheetData>
  <mergeCells count="1">
    <mergeCell ref="A1:H1"/>
  </mergeCells>
  <phoneticPr fontId="4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KingDrawXObject" shapeId="4103" r:id="rId3">
          <objectPr defaultSize="0" autoPict="0" r:id="rId4">
            <anchor moveWithCells="1" sizeWithCells="1">
              <from>
                <xdr:col>2</xdr:col>
                <xdr:colOff>57150</xdr:colOff>
                <xdr:row>2</xdr:row>
                <xdr:rowOff>95250</xdr:rowOff>
              </from>
              <to>
                <xdr:col>2</xdr:col>
                <xdr:colOff>1016000</xdr:colOff>
                <xdr:row>2</xdr:row>
                <xdr:rowOff>692150</xdr:rowOff>
              </to>
            </anchor>
          </objectPr>
        </oleObject>
      </mc:Choice>
      <mc:Fallback>
        <oleObject progId="KingDrawXObject" shapeId="4103" r:id="rId3"/>
      </mc:Fallback>
    </mc:AlternateContent>
    <mc:AlternateContent xmlns:mc="http://schemas.openxmlformats.org/markup-compatibility/2006">
      <mc:Choice Requires="x14">
        <oleObject progId="KingDrawXObject" shapeId="4104" r:id="rId5">
          <objectPr defaultSize="0" autoPict="0" r:id="rId6">
            <anchor moveWithCells="1" sizeWithCells="1">
              <from>
                <xdr:col>1</xdr:col>
                <xdr:colOff>1377950</xdr:colOff>
                <xdr:row>2</xdr:row>
                <xdr:rowOff>857250</xdr:rowOff>
              </from>
              <to>
                <xdr:col>2</xdr:col>
                <xdr:colOff>825500</xdr:colOff>
                <xdr:row>4</xdr:row>
                <xdr:rowOff>31750</xdr:rowOff>
              </to>
            </anchor>
          </objectPr>
        </oleObject>
      </mc:Choice>
      <mc:Fallback>
        <oleObject progId="KingDrawXObject" shapeId="4104" r:id="rId5"/>
      </mc:Fallback>
    </mc:AlternateContent>
    <mc:AlternateContent xmlns:mc="http://schemas.openxmlformats.org/markup-compatibility/2006">
      <mc:Choice Requires="x14">
        <oleObject progId="KingDrawXObject" shapeId="4105" r:id="rId7">
          <objectPr defaultSize="0" autoPict="0" r:id="rId8">
            <anchor moveWithCells="1" sizeWithCells="1">
              <from>
                <xdr:col>2</xdr:col>
                <xdr:colOff>25400</xdr:colOff>
                <xdr:row>4</xdr:row>
                <xdr:rowOff>107950</xdr:rowOff>
              </from>
              <to>
                <xdr:col>2</xdr:col>
                <xdr:colOff>857250</xdr:colOff>
                <xdr:row>5</xdr:row>
                <xdr:rowOff>50800</xdr:rowOff>
              </to>
            </anchor>
          </objectPr>
        </oleObject>
      </mc:Choice>
      <mc:Fallback>
        <oleObject progId="KingDrawXObject" shapeId="4105" r:id="rId7"/>
      </mc:Fallback>
    </mc:AlternateContent>
    <mc:AlternateContent xmlns:mc="http://schemas.openxmlformats.org/markup-compatibility/2006">
      <mc:Choice Requires="x14">
        <oleObject progId="KingDrawXObject" shapeId="4106" r:id="rId9">
          <objectPr defaultSize="0" autoPict="0" r:id="rId10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3</xdr:col>
                <xdr:colOff>38100</xdr:colOff>
                <xdr:row>5</xdr:row>
                <xdr:rowOff>869950</xdr:rowOff>
              </to>
            </anchor>
          </objectPr>
        </oleObject>
      </mc:Choice>
      <mc:Fallback>
        <oleObject progId="KingDrawXObject" shapeId="4106" r:id="rId9"/>
      </mc:Fallback>
    </mc:AlternateContent>
    <mc:AlternateContent xmlns:mc="http://schemas.openxmlformats.org/markup-compatibility/2006">
      <mc:Choice Requires="x14">
        <oleObject progId="KingDrawXObject" shapeId="4107" r:id="rId11">
          <objectPr defaultSize="0" autoPict="0" r:id="rId12">
            <anchor moveWithCells="1" sizeWithCells="1">
              <from>
                <xdr:col>2</xdr:col>
                <xdr:colOff>25400</xdr:colOff>
                <xdr:row>5</xdr:row>
                <xdr:rowOff>825500</xdr:rowOff>
              </from>
              <to>
                <xdr:col>2</xdr:col>
                <xdr:colOff>984250</xdr:colOff>
                <xdr:row>7</xdr:row>
                <xdr:rowOff>82550</xdr:rowOff>
              </to>
            </anchor>
          </objectPr>
        </oleObject>
      </mc:Choice>
      <mc:Fallback>
        <oleObject progId="KingDrawXObject" shapeId="4107" r:id="rId11"/>
      </mc:Fallback>
    </mc:AlternateContent>
    <mc:AlternateContent xmlns:mc="http://schemas.openxmlformats.org/markup-compatibility/2006">
      <mc:Choice Requires="x14">
        <oleObject progId="KingDrawXObject" shapeId="4108" r:id="rId13">
          <objectPr defaultSize="0" autoPict="0" r:id="rId14">
            <anchor moveWithCells="1" sizeWithCells="1">
              <from>
                <xdr:col>2</xdr:col>
                <xdr:colOff>0</xdr:colOff>
                <xdr:row>6</xdr:row>
                <xdr:rowOff>869950</xdr:rowOff>
              </from>
              <to>
                <xdr:col>3</xdr:col>
                <xdr:colOff>0</xdr:colOff>
                <xdr:row>7</xdr:row>
                <xdr:rowOff>933450</xdr:rowOff>
              </to>
            </anchor>
          </objectPr>
        </oleObject>
      </mc:Choice>
      <mc:Fallback>
        <oleObject progId="KingDrawXObject" shapeId="4108" r:id="rId1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9783-3C9C-4108-8F9C-D6812EE020E5}">
  <dimension ref="A1:Q45"/>
  <sheetViews>
    <sheetView tabSelected="1" zoomScale="55" zoomScaleNormal="55" workbookViewId="0">
      <selection activeCell="P6" sqref="P6:P8"/>
    </sheetView>
  </sheetViews>
  <sheetFormatPr defaultRowHeight="14" x14ac:dyDescent="0.3"/>
  <cols>
    <col min="1" max="1" width="7" customWidth="1"/>
    <col min="2" max="2" width="15.33203125" customWidth="1"/>
    <col min="3" max="3" width="15.33203125" style="50" customWidth="1"/>
    <col min="4" max="4" width="7.83203125" style="56" customWidth="1"/>
    <col min="5" max="5" width="9.25" style="56" customWidth="1"/>
    <col min="6" max="6" width="15.58203125" style="56" customWidth="1"/>
    <col min="7" max="7" width="8.9140625" style="56" customWidth="1"/>
    <col min="8" max="8" width="8.75" style="56" customWidth="1"/>
    <col min="9" max="9" width="13.58203125" style="56" customWidth="1"/>
    <col min="10" max="10" width="20.58203125" style="56" customWidth="1"/>
    <col min="11" max="11" width="9.25" style="56" customWidth="1"/>
    <col min="12" max="12" width="10.58203125" style="56" customWidth="1"/>
    <col min="13" max="13" width="22.4140625" customWidth="1"/>
    <col min="14" max="14" width="8.6640625" style="56" customWidth="1"/>
    <col min="15" max="15" width="8.83203125" style="56" customWidth="1"/>
    <col min="16" max="16" width="22.33203125" customWidth="1"/>
    <col min="17" max="17" width="20.58203125" customWidth="1"/>
  </cols>
  <sheetData>
    <row r="1" spans="1:17" ht="24" customHeight="1" thickBot="1" x14ac:dyDescent="0.35">
      <c r="A1" s="32" t="s">
        <v>120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9" customHeight="1" thickTop="1" thickBot="1" x14ac:dyDescent="0.35">
      <c r="A2" s="20" t="s">
        <v>52</v>
      </c>
      <c r="B2" s="20" t="s">
        <v>53</v>
      </c>
      <c r="C2" s="49" t="s">
        <v>54</v>
      </c>
      <c r="D2" s="51" t="s">
        <v>122</v>
      </c>
      <c r="E2" s="51" t="s">
        <v>121</v>
      </c>
      <c r="F2" s="49" t="s">
        <v>55</v>
      </c>
      <c r="G2" s="29" t="s">
        <v>122</v>
      </c>
      <c r="H2" s="29" t="s">
        <v>121</v>
      </c>
      <c r="I2" s="57" t="s">
        <v>102</v>
      </c>
      <c r="J2" s="49" t="s">
        <v>134</v>
      </c>
      <c r="K2" s="29" t="s">
        <v>122</v>
      </c>
      <c r="L2" s="29" t="s">
        <v>121</v>
      </c>
      <c r="M2" s="23" t="s">
        <v>104</v>
      </c>
      <c r="N2" s="29" t="s">
        <v>122</v>
      </c>
      <c r="O2" s="49" t="s">
        <v>121</v>
      </c>
      <c r="P2" s="20" t="s">
        <v>56</v>
      </c>
      <c r="Q2" s="20" t="s">
        <v>57</v>
      </c>
    </row>
    <row r="3" spans="1:17" ht="40.5" customHeight="1" thickTop="1" x14ac:dyDescent="0.3">
      <c r="A3" s="22" t="s">
        <v>106</v>
      </c>
      <c r="B3" s="3">
        <v>44283</v>
      </c>
      <c r="C3" s="50">
        <v>2.5538000000000003</v>
      </c>
      <c r="D3" s="53">
        <f>AVERAGE(C3:C5)</f>
        <v>2.5737333333333332</v>
      </c>
      <c r="E3" s="53">
        <f>_xlfn.STDEV.P(C3:C5)</f>
        <v>2.0839759009056495E-2</v>
      </c>
      <c r="F3" s="29">
        <v>1.036</v>
      </c>
      <c r="G3" s="53">
        <f>AVERAGE(F3:F5)</f>
        <v>1.0763333333333334</v>
      </c>
      <c r="H3" s="53">
        <f>_xlfn.STDEV.P(F3:F5)</f>
        <v>2.8521025382845001E-2</v>
      </c>
      <c r="I3" s="53">
        <v>1.07</v>
      </c>
      <c r="J3" s="29">
        <v>1611.8762423076901</v>
      </c>
      <c r="K3" s="53">
        <f>AVERAGE(J3:J5)</f>
        <v>1601.7320013247866</v>
      </c>
      <c r="L3" s="58">
        <f>_xlfn.STDEV.S(J3:J5)</f>
        <v>46.349238016524772</v>
      </c>
      <c r="M3" s="22">
        <v>10</v>
      </c>
      <c r="N3" s="53">
        <f>AVERAGE(M3:M5)</f>
        <v>8</v>
      </c>
      <c r="O3" s="54">
        <f>_xlfn.STDEV.S(M3:M5)</f>
        <v>1.7320508075688772</v>
      </c>
      <c r="P3" s="34" t="s">
        <v>58</v>
      </c>
      <c r="Q3" s="34"/>
    </row>
    <row r="4" spans="1:17" ht="40.5" customHeight="1" x14ac:dyDescent="0.3">
      <c r="A4" s="22" t="s">
        <v>106</v>
      </c>
      <c r="B4" s="3">
        <v>44283</v>
      </c>
      <c r="C4" s="50">
        <v>2.6025</v>
      </c>
      <c r="D4" s="54"/>
      <c r="E4" s="54"/>
      <c r="F4" s="29">
        <v>1.0962000000000001</v>
      </c>
      <c r="G4" s="54"/>
      <c r="H4" s="54"/>
      <c r="I4" s="54"/>
      <c r="J4" s="29">
        <v>1551.15084166667</v>
      </c>
      <c r="K4" s="54"/>
      <c r="L4" s="54"/>
      <c r="M4" s="22">
        <v>7</v>
      </c>
      <c r="N4" s="54"/>
      <c r="O4" s="54"/>
      <c r="P4" s="35"/>
      <c r="Q4" s="35"/>
    </row>
    <row r="5" spans="1:17" ht="40.5" customHeight="1" x14ac:dyDescent="0.3">
      <c r="A5" s="22" t="s">
        <v>106</v>
      </c>
      <c r="B5" s="3">
        <v>44283</v>
      </c>
      <c r="C5" s="50">
        <v>2.5649000000000002</v>
      </c>
      <c r="D5" s="54"/>
      <c r="E5" s="54"/>
      <c r="F5" s="29">
        <v>1.0968</v>
      </c>
      <c r="G5" s="54"/>
      <c r="H5" s="54"/>
      <c r="I5" s="54"/>
      <c r="J5" s="29">
        <v>1642.1689200000001</v>
      </c>
      <c r="K5" s="54"/>
      <c r="L5" s="54"/>
      <c r="M5" s="22">
        <v>7</v>
      </c>
      <c r="N5" s="54"/>
      <c r="O5" s="54"/>
      <c r="P5" s="35"/>
      <c r="Q5" s="35"/>
    </row>
    <row r="6" spans="1:17" ht="40.5" customHeight="1" x14ac:dyDescent="0.3">
      <c r="A6" s="22" t="s">
        <v>107</v>
      </c>
      <c r="B6" s="3">
        <v>44314</v>
      </c>
      <c r="C6" s="50">
        <v>7.2892999999999999</v>
      </c>
      <c r="D6" s="54">
        <f>AVERAGE(C6:C8)</f>
        <v>7.3720999999999997</v>
      </c>
      <c r="E6" s="54">
        <f t="shared" ref="E6" si="0">_xlfn.STDEV.P(C6:C8)</f>
        <v>7.1799210766321356E-2</v>
      </c>
      <c r="F6" s="29">
        <v>3.0110000000000001</v>
      </c>
      <c r="G6" s="54">
        <f>AVERAGE(F6:F8)</f>
        <v>3.1095666666666664</v>
      </c>
      <c r="H6" s="54">
        <f t="shared" ref="H6" si="1">_xlfn.STDEV.P(F6:F8)</f>
        <v>7.1465438422281272E-2</v>
      </c>
      <c r="I6" s="54">
        <v>8.77</v>
      </c>
      <c r="J6" s="29">
        <v>2995.37337948718</v>
      </c>
      <c r="K6" s="54">
        <f>AVERAGE(J6:J8)</f>
        <v>3029.7090672791364</v>
      </c>
      <c r="L6" s="54">
        <f t="shared" ref="L6" si="2">_xlfn.STDEV.S(J6:J8)</f>
        <v>58.013482551686693</v>
      </c>
      <c r="M6" s="22">
        <v>22</v>
      </c>
      <c r="N6" s="54">
        <f>AVERAGE(M6:M8)</f>
        <v>25</v>
      </c>
      <c r="O6" s="54">
        <f t="shared" ref="O6" si="3">_xlfn.STDEV.S(M6:M8)</f>
        <v>2.6457513110645907</v>
      </c>
      <c r="P6" s="35" t="s">
        <v>59</v>
      </c>
      <c r="Q6" s="35" t="s">
        <v>60</v>
      </c>
    </row>
    <row r="7" spans="1:17" ht="40.5" customHeight="1" x14ac:dyDescent="0.3">
      <c r="A7" s="22" t="s">
        <v>107</v>
      </c>
      <c r="B7" s="3">
        <v>44314</v>
      </c>
      <c r="C7" s="50">
        <v>7.4643999999999995</v>
      </c>
      <c r="D7" s="54"/>
      <c r="E7" s="54"/>
      <c r="F7" s="29">
        <v>3.1781999999999999</v>
      </c>
      <c r="G7" s="54"/>
      <c r="H7" s="54"/>
      <c r="I7" s="54"/>
      <c r="J7" s="29">
        <v>3096.6901580645199</v>
      </c>
      <c r="K7" s="54"/>
      <c r="L7" s="54"/>
      <c r="M7" s="22">
        <v>27</v>
      </c>
      <c r="N7" s="54"/>
      <c r="O7" s="54"/>
      <c r="P7" s="35"/>
      <c r="Q7" s="35"/>
    </row>
    <row r="8" spans="1:17" ht="40.5" customHeight="1" x14ac:dyDescent="0.3">
      <c r="A8" s="22" t="s">
        <v>107</v>
      </c>
      <c r="B8" s="3">
        <v>44314</v>
      </c>
      <c r="C8" s="50">
        <v>7.3626000000000005</v>
      </c>
      <c r="D8" s="54"/>
      <c r="E8" s="54"/>
      <c r="F8" s="29">
        <v>3.1395</v>
      </c>
      <c r="G8" s="54"/>
      <c r="H8" s="54"/>
      <c r="I8" s="54"/>
      <c r="J8" s="29">
        <v>2997.0636642857098</v>
      </c>
      <c r="K8" s="54"/>
      <c r="L8" s="54"/>
      <c r="M8" s="22">
        <v>26</v>
      </c>
      <c r="N8" s="54"/>
      <c r="O8" s="54"/>
      <c r="P8" s="35"/>
      <c r="Q8" s="35"/>
    </row>
    <row r="9" spans="1:17" ht="40.5" customHeight="1" x14ac:dyDescent="0.3">
      <c r="A9" s="22" t="s">
        <v>108</v>
      </c>
      <c r="B9" s="3">
        <v>44346</v>
      </c>
      <c r="C9" s="51">
        <v>8.6705000000000005</v>
      </c>
      <c r="D9" s="54">
        <f>AVERAGE(C9:C11)</f>
        <v>8.6471666666666653</v>
      </c>
      <c r="E9" s="54">
        <f t="shared" ref="E9" si="4">_xlfn.STDEV.P(C9:C11)</f>
        <v>5.425386826966494E-2</v>
      </c>
      <c r="F9" s="29">
        <v>3.8858000000000001</v>
      </c>
      <c r="G9" s="54">
        <f>AVERAGE(F9:F11)</f>
        <v>3.8433333333333337</v>
      </c>
      <c r="H9" s="54">
        <f t="shared" ref="H9" si="5">_xlfn.STDEV.P(F9:F11)</f>
        <v>3.5033063747773541E-2</v>
      </c>
      <c r="I9" s="54">
        <v>11.78</v>
      </c>
      <c r="J9" s="29">
        <v>3193.31113181818</v>
      </c>
      <c r="K9" s="54">
        <f>AVERAGE(J9:J11)</f>
        <v>3235.0219505050263</v>
      </c>
      <c r="L9" s="54">
        <f t="shared" ref="L9" si="6">_xlfn.STDEV.S(J9:J11)</f>
        <v>37.432749304723387</v>
      </c>
      <c r="M9" s="22">
        <v>34</v>
      </c>
      <c r="N9" s="54">
        <f>AVERAGE(M9:M11)</f>
        <v>32.666666666666664</v>
      </c>
      <c r="O9" s="54">
        <f t="shared" ref="O9" si="7">_xlfn.STDEV.S(M9:M11)</f>
        <v>1.5275252316519465</v>
      </c>
      <c r="P9" s="35" t="s">
        <v>61</v>
      </c>
      <c r="Q9" s="35" t="s">
        <v>62</v>
      </c>
    </row>
    <row r="10" spans="1:17" ht="40.5" customHeight="1" x14ac:dyDescent="0.3">
      <c r="A10" s="22" t="s">
        <v>108</v>
      </c>
      <c r="B10" s="3">
        <v>44346</v>
      </c>
      <c r="C10" s="51">
        <v>8.5722000000000005</v>
      </c>
      <c r="D10" s="54"/>
      <c r="E10" s="54"/>
      <c r="F10" s="29">
        <v>3.8441999999999998</v>
      </c>
      <c r="G10" s="54"/>
      <c r="H10" s="54"/>
      <c r="I10" s="54"/>
      <c r="J10" s="29">
        <v>3246.0607196968999</v>
      </c>
      <c r="K10" s="54"/>
      <c r="L10" s="54"/>
      <c r="M10" s="22">
        <v>31</v>
      </c>
      <c r="N10" s="54"/>
      <c r="O10" s="54"/>
      <c r="P10" s="35"/>
      <c r="Q10" s="35"/>
    </row>
    <row r="11" spans="1:17" ht="40.5" customHeight="1" x14ac:dyDescent="0.3">
      <c r="A11" s="22" t="s">
        <v>108</v>
      </c>
      <c r="B11" s="3">
        <v>44346</v>
      </c>
      <c r="C11" s="51">
        <v>8.6987999999999985</v>
      </c>
      <c r="D11" s="54"/>
      <c r="E11" s="54"/>
      <c r="F11" s="29">
        <v>3.8</v>
      </c>
      <c r="G11" s="54"/>
      <c r="H11" s="54"/>
      <c r="I11" s="54"/>
      <c r="J11" s="29">
        <v>3265.694</v>
      </c>
      <c r="K11" s="54"/>
      <c r="L11" s="54"/>
      <c r="M11" s="22">
        <v>33</v>
      </c>
      <c r="N11" s="54"/>
      <c r="O11" s="54"/>
      <c r="P11" s="35"/>
      <c r="Q11" s="35"/>
    </row>
    <row r="12" spans="1:17" ht="40.5" customHeight="1" x14ac:dyDescent="0.3">
      <c r="A12" s="22" t="s">
        <v>109</v>
      </c>
      <c r="B12" s="3">
        <v>44362</v>
      </c>
      <c r="C12" s="51">
        <v>14.544969999999999</v>
      </c>
      <c r="D12" s="54">
        <f>AVERAGE(C12:C14)</f>
        <v>14.530936666666667</v>
      </c>
      <c r="E12" s="54">
        <f t="shared" ref="E12" si="8">_xlfn.STDEV.P(C12:C14)</f>
        <v>0.1548402689512284</v>
      </c>
      <c r="F12" s="29">
        <v>7.4101400000000002</v>
      </c>
      <c r="G12" s="54">
        <f t="shared" ref="G12" si="9">AVERAGE(F12:F14)</f>
        <v>7.4582033333333335</v>
      </c>
      <c r="H12" s="54">
        <f t="shared" ref="H12" si="10">_xlfn.STDEV.P(F12:F14)</f>
        <v>6.3845339340907234E-2</v>
      </c>
      <c r="I12" s="54">
        <v>30.52</v>
      </c>
      <c r="J12" s="29">
        <v>3443.5597023809501</v>
      </c>
      <c r="K12" s="54">
        <f>AVERAGE(J12:J14)</f>
        <v>3372.1525643163768</v>
      </c>
      <c r="L12" s="54">
        <f t="shared" ref="L12" si="11">_xlfn.STDEV.S(J12:J14)</f>
        <v>154.60020043247525</v>
      </c>
      <c r="M12" s="22">
        <v>74</v>
      </c>
      <c r="N12" s="54">
        <f t="shared" ref="N12" si="12">AVERAGE(M12:M14)</f>
        <v>71.666666666666671</v>
      </c>
      <c r="O12" s="54">
        <f t="shared" ref="O12" si="13">_xlfn.STDEV.S(M12:M14)</f>
        <v>3.214550253664318</v>
      </c>
      <c r="P12" s="35" t="s">
        <v>63</v>
      </c>
      <c r="Q12" s="35" t="s">
        <v>64</v>
      </c>
    </row>
    <row r="13" spans="1:17" ht="40.5" customHeight="1" x14ac:dyDescent="0.3">
      <c r="A13" s="22" t="s">
        <v>109</v>
      </c>
      <c r="B13" s="3">
        <v>44362</v>
      </c>
      <c r="C13" s="51">
        <v>14.71317</v>
      </c>
      <c r="D13" s="54"/>
      <c r="E13" s="54"/>
      <c r="F13" s="29">
        <v>7.5484300000000006</v>
      </c>
      <c r="G13" s="54"/>
      <c r="H13" s="54"/>
      <c r="I13" s="54"/>
      <c r="J13" s="29">
        <v>3478.14228181818</v>
      </c>
      <c r="K13" s="54"/>
      <c r="L13" s="54"/>
      <c r="M13" s="22">
        <v>68</v>
      </c>
      <c r="N13" s="54"/>
      <c r="O13" s="54"/>
      <c r="P13" s="35"/>
      <c r="Q13" s="35"/>
    </row>
    <row r="14" spans="1:17" ht="40.5" customHeight="1" x14ac:dyDescent="0.3">
      <c r="A14" s="22" t="s">
        <v>109</v>
      </c>
      <c r="B14" s="3">
        <v>44362</v>
      </c>
      <c r="C14" s="51">
        <v>14.334670000000001</v>
      </c>
      <c r="D14" s="54"/>
      <c r="E14" s="54"/>
      <c r="F14" s="29">
        <v>7.4160399999999997</v>
      </c>
      <c r="G14" s="54"/>
      <c r="H14" s="54"/>
      <c r="I14" s="54"/>
      <c r="J14" s="29">
        <v>3194.7557087499999</v>
      </c>
      <c r="K14" s="54"/>
      <c r="L14" s="54"/>
      <c r="M14" s="22">
        <v>73</v>
      </c>
      <c r="N14" s="54"/>
      <c r="O14" s="54"/>
      <c r="P14" s="35"/>
      <c r="Q14" s="35"/>
    </row>
    <row r="15" spans="1:17" ht="40.5" customHeight="1" x14ac:dyDescent="0.3">
      <c r="A15" s="22" t="s">
        <v>110</v>
      </c>
      <c r="B15" s="3">
        <v>44377</v>
      </c>
      <c r="C15" s="51">
        <v>15.46884</v>
      </c>
      <c r="D15" s="54">
        <f t="shared" ref="D15" si="14">AVERAGE(C15:C17)</f>
        <v>15.193973333333332</v>
      </c>
      <c r="E15" s="54">
        <f t="shared" ref="E15" si="15">_xlfn.STDEV.P(C15:C17)</f>
        <v>0.19465417768157173</v>
      </c>
      <c r="F15" s="29">
        <v>8.1374999999999993</v>
      </c>
      <c r="G15" s="54">
        <f t="shared" ref="G15" si="16">AVERAGE(F15:F17)</f>
        <v>8.0404</v>
      </c>
      <c r="H15" s="54">
        <f t="shared" ref="H15" si="17">_xlfn.STDEV.P(F15:F17)</f>
        <v>8.8789676577103668E-2</v>
      </c>
      <c r="I15" s="54">
        <v>32.619999999999997</v>
      </c>
      <c r="J15" s="29">
        <v>4252.3146097222198</v>
      </c>
      <c r="K15" s="54">
        <f>AVERAGE(J15:J17)</f>
        <v>4202.3406950597664</v>
      </c>
      <c r="L15" s="54">
        <f t="shared" ref="L15" si="18">_xlfn.STDEV.S(J15:J17)</f>
        <v>108.47235136318217</v>
      </c>
      <c r="M15" s="22">
        <v>73</v>
      </c>
      <c r="N15" s="54">
        <f t="shared" ref="N15" si="19">AVERAGE(M15:M17)</f>
        <v>74.666666666666671</v>
      </c>
      <c r="O15" s="54">
        <f t="shared" ref="O15" si="20">_xlfn.STDEV.S(M15:M17)</f>
        <v>1.5275252316519468</v>
      </c>
      <c r="P15" s="35" t="s">
        <v>65</v>
      </c>
      <c r="Q15" s="35" t="s">
        <v>66</v>
      </c>
    </row>
    <row r="16" spans="1:17" ht="40.5" customHeight="1" x14ac:dyDescent="0.3">
      <c r="A16" s="22" t="s">
        <v>110</v>
      </c>
      <c r="B16" s="3">
        <v>44377</v>
      </c>
      <c r="C16" s="51">
        <v>15.04344</v>
      </c>
      <c r="D16" s="54"/>
      <c r="E16" s="54"/>
      <c r="F16" s="29">
        <v>7.9228999999999994</v>
      </c>
      <c r="G16" s="54"/>
      <c r="H16" s="54"/>
      <c r="I16" s="54"/>
      <c r="J16" s="29">
        <v>4276.81833897059</v>
      </c>
      <c r="K16" s="54"/>
      <c r="L16" s="54"/>
      <c r="M16" s="22">
        <v>76</v>
      </c>
      <c r="N16" s="54"/>
      <c r="O16" s="54"/>
      <c r="P16" s="35"/>
      <c r="Q16" s="35"/>
    </row>
    <row r="17" spans="1:17" ht="40.5" customHeight="1" x14ac:dyDescent="0.3">
      <c r="A17" s="22" t="s">
        <v>110</v>
      </c>
      <c r="B17" s="3">
        <v>44377</v>
      </c>
      <c r="C17" s="51">
        <v>15.06964</v>
      </c>
      <c r="D17" s="54"/>
      <c r="E17" s="54"/>
      <c r="F17" s="29">
        <v>8.0608000000000004</v>
      </c>
      <c r="G17" s="54"/>
      <c r="H17" s="54"/>
      <c r="I17" s="54"/>
      <c r="J17" s="29">
        <v>4077.8891364864899</v>
      </c>
      <c r="K17" s="54"/>
      <c r="L17" s="54"/>
      <c r="M17" s="22">
        <v>75</v>
      </c>
      <c r="N17" s="54"/>
      <c r="O17" s="54"/>
      <c r="P17" s="35"/>
      <c r="Q17" s="35"/>
    </row>
    <row r="18" spans="1:17" ht="40.5" customHeight="1" x14ac:dyDescent="0.3">
      <c r="A18" s="22" t="s">
        <v>111</v>
      </c>
      <c r="B18" s="3">
        <v>44392</v>
      </c>
      <c r="C18" s="51">
        <v>15.9825</v>
      </c>
      <c r="D18" s="54">
        <f t="shared" ref="D18" si="21">AVERAGE(C18:C20)</f>
        <v>16.083333333333332</v>
      </c>
      <c r="E18" s="54">
        <f t="shared" ref="E18" si="22">_xlfn.STDEV.P(C18:C20)</f>
        <v>0.10696118714541081</v>
      </c>
      <c r="F18" s="29">
        <v>8.5435300000000005</v>
      </c>
      <c r="G18" s="54">
        <f t="shared" ref="G18" si="23">AVERAGE(F18:F20)</f>
        <v>8.5875299999999992</v>
      </c>
      <c r="H18" s="54">
        <f t="shared" ref="H18" si="24">_xlfn.STDEV.P(F18:F20)</f>
        <v>6.5002615332000427E-2</v>
      </c>
      <c r="I18" s="54">
        <v>36.29</v>
      </c>
      <c r="J18" s="29">
        <v>4759.0859021276601</v>
      </c>
      <c r="K18" s="54">
        <f>AVERAGE(J18:J20)</f>
        <v>4817.324280247547</v>
      </c>
      <c r="L18" s="54">
        <f t="shared" ref="L18" si="25">_xlfn.STDEV.S(J18:J20)</f>
        <v>116.62140544150826</v>
      </c>
      <c r="M18" s="22">
        <v>84</v>
      </c>
      <c r="N18" s="54">
        <f t="shared" ref="N18" si="26">AVERAGE(M18:M20)</f>
        <v>78.666666666666671</v>
      </c>
      <c r="O18" s="54">
        <f t="shared" ref="O18" si="27">_xlfn.STDEV.S(M18:M20)</f>
        <v>5.5075705472861021</v>
      </c>
      <c r="P18" s="35" t="s">
        <v>67</v>
      </c>
      <c r="Q18" s="35" t="s">
        <v>68</v>
      </c>
    </row>
    <row r="19" spans="1:17" ht="40.5" customHeight="1" x14ac:dyDescent="0.3">
      <c r="A19" s="22" t="s">
        <v>111</v>
      </c>
      <c r="B19" s="3">
        <v>44392</v>
      </c>
      <c r="C19" s="51">
        <v>16.036100000000001</v>
      </c>
      <c r="D19" s="54"/>
      <c r="E19" s="54"/>
      <c r="F19" s="29">
        <v>8.5396299999999989</v>
      </c>
      <c r="G19" s="54"/>
      <c r="H19" s="54"/>
      <c r="I19" s="54"/>
      <c r="J19" s="29">
        <v>4951.5946494845402</v>
      </c>
      <c r="K19" s="54"/>
      <c r="L19" s="54"/>
      <c r="M19" s="22">
        <v>79</v>
      </c>
      <c r="N19" s="54"/>
      <c r="O19" s="54"/>
      <c r="P19" s="35"/>
      <c r="Q19" s="35"/>
    </row>
    <row r="20" spans="1:17" ht="40.5" customHeight="1" x14ac:dyDescent="0.3">
      <c r="A20" s="22" t="s">
        <v>111</v>
      </c>
      <c r="B20" s="3">
        <v>44392</v>
      </c>
      <c r="C20" s="51">
        <v>16.231400000000001</v>
      </c>
      <c r="D20" s="54"/>
      <c r="E20" s="54"/>
      <c r="F20" s="29">
        <v>8.67943</v>
      </c>
      <c r="G20" s="54"/>
      <c r="H20" s="54"/>
      <c r="I20" s="54"/>
      <c r="J20" s="29">
        <v>4741.2922891304397</v>
      </c>
      <c r="K20" s="54"/>
      <c r="L20" s="54"/>
      <c r="M20" s="22">
        <v>73</v>
      </c>
      <c r="N20" s="54"/>
      <c r="O20" s="54"/>
      <c r="P20" s="35"/>
      <c r="Q20" s="35"/>
    </row>
    <row r="21" spans="1:17" ht="40.5" customHeight="1" x14ac:dyDescent="0.3">
      <c r="A21" s="22" t="s">
        <v>112</v>
      </c>
      <c r="B21" s="3">
        <v>44407</v>
      </c>
      <c r="C21" s="51">
        <v>18.937000000000001</v>
      </c>
      <c r="D21" s="54">
        <f t="shared" ref="D21" si="28">AVERAGE(C21:C23)</f>
        <v>18.934000000000001</v>
      </c>
      <c r="E21" s="54">
        <f t="shared" ref="E21" si="29">_xlfn.STDEV.P(C21:C23)</f>
        <v>0.10085963844207781</v>
      </c>
      <c r="F21" s="29">
        <v>10.452</v>
      </c>
      <c r="G21" s="54">
        <f t="shared" ref="G21" si="30">AVERAGE(F21:F23)</f>
        <v>10.488999999999999</v>
      </c>
      <c r="H21" s="54">
        <f t="shared" ref="H21" si="31">_xlfn.STDEV.P(F21:F23)</f>
        <v>6.1746794788609845E-2</v>
      </c>
      <c r="I21" s="54">
        <v>48.76</v>
      </c>
      <c r="J21" s="29">
        <v>4749.8569759259299</v>
      </c>
      <c r="K21" s="54">
        <f>AVERAGE(J21:J23)</f>
        <v>4820.3242236449632</v>
      </c>
      <c r="L21" s="54">
        <f t="shared" ref="L21" si="32">_xlfn.STDEV.S(J21:J23)</f>
        <v>75.627094391281105</v>
      </c>
      <c r="M21" s="22">
        <v>94</v>
      </c>
      <c r="N21" s="54">
        <f t="shared" ref="N21" si="33">AVERAGE(M21:M23)</f>
        <v>102</v>
      </c>
      <c r="O21" s="54">
        <f t="shared" ref="O21" si="34">_xlfn.STDEV.S(M21:M23)</f>
        <v>11.357816691600547</v>
      </c>
      <c r="P21" s="35" t="s">
        <v>69</v>
      </c>
      <c r="Q21" s="35" t="s">
        <v>70</v>
      </c>
    </row>
    <row r="22" spans="1:17" ht="40.5" customHeight="1" x14ac:dyDescent="0.3">
      <c r="A22" s="22" t="s">
        <v>112</v>
      </c>
      <c r="B22" s="3">
        <v>44407</v>
      </c>
      <c r="C22" s="51">
        <v>18.809000000000001</v>
      </c>
      <c r="D22" s="54"/>
      <c r="E22" s="54"/>
      <c r="F22" s="29">
        <v>10.439</v>
      </c>
      <c r="G22" s="54"/>
      <c r="H22" s="54"/>
      <c r="I22" s="54"/>
      <c r="J22" s="29">
        <v>4900.2258747190999</v>
      </c>
      <c r="K22" s="54"/>
      <c r="L22" s="54"/>
      <c r="M22" s="22">
        <v>97</v>
      </c>
      <c r="N22" s="54"/>
      <c r="O22" s="54"/>
      <c r="P22" s="35"/>
      <c r="Q22" s="35"/>
    </row>
    <row r="23" spans="1:17" ht="40.5" customHeight="1" thickBot="1" x14ac:dyDescent="0.35">
      <c r="A23" s="22" t="s">
        <v>112</v>
      </c>
      <c r="B23" s="5">
        <v>44407</v>
      </c>
      <c r="C23" s="52">
        <v>19.056000000000001</v>
      </c>
      <c r="D23" s="55"/>
      <c r="E23" s="55"/>
      <c r="F23" s="30">
        <v>10.576000000000001</v>
      </c>
      <c r="G23" s="55"/>
      <c r="H23" s="55"/>
      <c r="I23" s="55"/>
      <c r="J23" s="30">
        <v>4810.8898202898599</v>
      </c>
      <c r="K23" s="55"/>
      <c r="L23" s="55"/>
      <c r="M23" s="21">
        <v>115</v>
      </c>
      <c r="N23" s="55"/>
      <c r="O23" s="55"/>
      <c r="P23" s="40"/>
      <c r="Q23" s="40"/>
    </row>
    <row r="24" spans="1:17" ht="40.5" customHeight="1" thickTop="1" x14ac:dyDescent="0.3">
      <c r="A24" s="22" t="s">
        <v>113</v>
      </c>
      <c r="B24" s="3">
        <v>44283</v>
      </c>
      <c r="C24" s="51">
        <v>4.1326000000000001</v>
      </c>
      <c r="D24" s="54">
        <f t="shared" ref="D24" si="35">AVERAGE(C24:C26)</f>
        <v>4.1135333333333328</v>
      </c>
      <c r="E24" s="54">
        <f t="shared" ref="E24" si="36">_xlfn.STDEV.P(C24:C26)</f>
        <v>1.3973864493721464E-2</v>
      </c>
      <c r="F24" s="29">
        <v>1.5181</v>
      </c>
      <c r="G24" s="54">
        <f t="shared" ref="G24" si="37">AVERAGE(F24:F26)</f>
        <v>1.5489333333333333</v>
      </c>
      <c r="H24" s="54">
        <f t="shared" ref="H24" si="38">_xlfn.STDEV.P(F24:F26)</f>
        <v>2.9506421146741749E-2</v>
      </c>
      <c r="I24" s="58">
        <v>2.85</v>
      </c>
      <c r="J24" s="29">
        <v>2121.9202375</v>
      </c>
      <c r="K24" s="58">
        <f>AVERAGE(J24:J26)</f>
        <v>2112.4790116258769</v>
      </c>
      <c r="L24" s="54">
        <f t="shared" ref="L24" si="39">_xlfn.STDEV.S(J24:J26)</f>
        <v>41.022317220449608</v>
      </c>
      <c r="M24" s="22">
        <v>12</v>
      </c>
      <c r="N24" s="54">
        <f>AVERAGE(M24:M26)</f>
        <v>14.333333333333334</v>
      </c>
      <c r="O24" s="54">
        <f t="shared" ref="O24" si="40">_xlfn.STDEV.S(M24:M26)</f>
        <v>2.0816659994661282</v>
      </c>
      <c r="P24" s="35" t="s">
        <v>71</v>
      </c>
      <c r="Q24" s="35"/>
    </row>
    <row r="25" spans="1:17" ht="40.5" customHeight="1" x14ac:dyDescent="0.3">
      <c r="A25" s="22" t="s">
        <v>113</v>
      </c>
      <c r="B25" s="3">
        <v>44283</v>
      </c>
      <c r="C25" s="51">
        <v>4.0994999999999999</v>
      </c>
      <c r="D25" s="54"/>
      <c r="E25" s="54"/>
      <c r="F25" s="29">
        <v>1.5887</v>
      </c>
      <c r="G25" s="54"/>
      <c r="H25" s="54"/>
      <c r="I25" s="54"/>
      <c r="J25" s="29">
        <v>2147.9576269230802</v>
      </c>
      <c r="K25" s="54"/>
      <c r="L25" s="54"/>
      <c r="M25" s="22">
        <v>15</v>
      </c>
      <c r="N25" s="54"/>
      <c r="O25" s="54"/>
      <c r="P25" s="35"/>
      <c r="Q25" s="35"/>
    </row>
    <row r="26" spans="1:17" ht="40.5" customHeight="1" x14ac:dyDescent="0.3">
      <c r="A26" s="22" t="s">
        <v>113</v>
      </c>
      <c r="B26" s="3">
        <v>44283</v>
      </c>
      <c r="C26" s="51">
        <v>4.1085000000000003</v>
      </c>
      <c r="D26" s="54"/>
      <c r="E26" s="54"/>
      <c r="F26" s="29">
        <v>1.54</v>
      </c>
      <c r="G26" s="54"/>
      <c r="H26" s="54"/>
      <c r="I26" s="54"/>
      <c r="J26" s="29">
        <v>2067.55917045455</v>
      </c>
      <c r="K26" s="54"/>
      <c r="L26" s="54"/>
      <c r="M26" s="22">
        <v>16</v>
      </c>
      <c r="N26" s="54"/>
      <c r="O26" s="54"/>
      <c r="P26" s="35"/>
      <c r="Q26" s="35"/>
    </row>
    <row r="27" spans="1:17" ht="40.5" customHeight="1" x14ac:dyDescent="0.3">
      <c r="A27" s="22" t="s">
        <v>114</v>
      </c>
      <c r="B27" s="3">
        <v>44314</v>
      </c>
      <c r="C27" s="51">
        <v>5.9756</v>
      </c>
      <c r="D27" s="54">
        <f t="shared" ref="D27" si="41">AVERAGE(C27:C29)</f>
        <v>6.0047333333333333</v>
      </c>
      <c r="E27" s="54">
        <f t="shared" ref="E27" si="42">_xlfn.STDEV.P(C27:C29)</f>
        <v>3.181879249053244E-2</v>
      </c>
      <c r="F27" s="29">
        <v>2.7791999999999999</v>
      </c>
      <c r="G27" s="54">
        <f t="shared" ref="G27" si="43">AVERAGE(F27:F29)</f>
        <v>2.8208333333333333</v>
      </c>
      <c r="H27" s="54">
        <f t="shared" ref="H27" si="44">_xlfn.STDEV.P(F27:F29)</f>
        <v>4.5413091602410041E-2</v>
      </c>
      <c r="I27" s="54">
        <v>6.67</v>
      </c>
      <c r="J27" s="29">
        <v>2273.005455</v>
      </c>
      <c r="K27" s="54">
        <f>AVERAGE(J27:J29)</f>
        <v>2335.3254375641031</v>
      </c>
      <c r="L27" s="54">
        <f t="shared" ref="L27" si="45">_xlfn.STDEV.S(J27:J29)</f>
        <v>57.326388365869875</v>
      </c>
      <c r="M27" s="22">
        <v>24</v>
      </c>
      <c r="N27" s="54">
        <f>AVERAGE(M27:M29)</f>
        <v>23</v>
      </c>
      <c r="O27" s="54">
        <f t="shared" ref="O27" si="46">_xlfn.STDEV.S(M27:M29)</f>
        <v>2.6457513110645907</v>
      </c>
      <c r="P27" s="35" t="s">
        <v>72</v>
      </c>
      <c r="Q27" s="35" t="s">
        <v>105</v>
      </c>
    </row>
    <row r="28" spans="1:17" ht="40.5" customHeight="1" x14ac:dyDescent="0.3">
      <c r="A28" s="22" t="s">
        <v>114</v>
      </c>
      <c r="B28" s="3">
        <v>44314</v>
      </c>
      <c r="C28" s="51">
        <v>6.0490000000000004</v>
      </c>
      <c r="D28" s="54"/>
      <c r="E28" s="54"/>
      <c r="F28" s="29">
        <v>2.8839999999999999</v>
      </c>
      <c r="G28" s="54"/>
      <c r="H28" s="54"/>
      <c r="I28" s="54"/>
      <c r="J28" s="29">
        <v>2385.8110499999998</v>
      </c>
      <c r="K28" s="54"/>
      <c r="L28" s="54"/>
      <c r="M28" s="22">
        <v>20</v>
      </c>
      <c r="N28" s="54"/>
      <c r="O28" s="54"/>
      <c r="P28" s="35"/>
      <c r="Q28" s="35"/>
    </row>
    <row r="29" spans="1:17" ht="40.5" customHeight="1" x14ac:dyDescent="0.3">
      <c r="A29" s="22" t="s">
        <v>114</v>
      </c>
      <c r="B29" s="3">
        <v>44314</v>
      </c>
      <c r="C29" s="51">
        <v>5.9896000000000003</v>
      </c>
      <c r="D29" s="54"/>
      <c r="E29" s="54"/>
      <c r="F29" s="29">
        <v>2.7993000000000001</v>
      </c>
      <c r="G29" s="54"/>
      <c r="H29" s="54"/>
      <c r="I29" s="54"/>
      <c r="J29" s="29">
        <v>2347.1598076923101</v>
      </c>
      <c r="K29" s="54"/>
      <c r="L29" s="54"/>
      <c r="M29" s="22">
        <v>25</v>
      </c>
      <c r="N29" s="54"/>
      <c r="O29" s="54"/>
      <c r="P29" s="35"/>
      <c r="Q29" s="35"/>
    </row>
    <row r="30" spans="1:17" ht="40.5" customHeight="1" x14ac:dyDescent="0.3">
      <c r="A30" s="22" t="s">
        <v>115</v>
      </c>
      <c r="B30" s="3">
        <v>44346</v>
      </c>
      <c r="C30" s="51">
        <v>9.7037999999999993</v>
      </c>
      <c r="D30" s="54">
        <f t="shared" ref="D30" si="47">AVERAGE(C30:C32)</f>
        <v>9.8178999999999998</v>
      </c>
      <c r="E30" s="54">
        <f t="shared" ref="E30" si="48">_xlfn.STDEV.P(C30:C32)</f>
        <v>8.2325006326551042E-2</v>
      </c>
      <c r="F30" s="29">
        <v>4.3437000000000001</v>
      </c>
      <c r="G30" s="54">
        <f t="shared" ref="G30" si="49">AVERAGE(F30:F32)</f>
        <v>4.3959333333333328</v>
      </c>
      <c r="H30" s="54">
        <f t="shared" ref="H30" si="50">_xlfn.STDEV.P(F30:F32)</f>
        <v>5.8809541931749879E-2</v>
      </c>
      <c r="I30" s="54">
        <v>15.12</v>
      </c>
      <c r="J30" s="29">
        <v>2281.9466533333298</v>
      </c>
      <c r="K30" s="54">
        <f>AVERAGE(J30:J32)</f>
        <v>2343.0540901322734</v>
      </c>
      <c r="L30" s="54">
        <f t="shared" ref="L30" si="51">_xlfn.STDEV.S(J30:J32)</f>
        <v>53.140159579422601</v>
      </c>
      <c r="M30" s="22">
        <v>39</v>
      </c>
      <c r="N30" s="54">
        <f>AVERAGE(M30:M32)</f>
        <v>36.666666666666664</v>
      </c>
      <c r="O30" s="54">
        <f t="shared" ref="O30" si="52">_xlfn.STDEV.S(M30:M32)</f>
        <v>3.2145502536643185</v>
      </c>
      <c r="P30" s="35" t="s">
        <v>73</v>
      </c>
      <c r="Q30" s="35" t="s">
        <v>74</v>
      </c>
    </row>
    <row r="31" spans="1:17" ht="40.5" customHeight="1" x14ac:dyDescent="0.3">
      <c r="A31" s="22" t="s">
        <v>115</v>
      </c>
      <c r="B31" s="3">
        <v>44346</v>
      </c>
      <c r="C31" s="51">
        <v>9.8548999999999989</v>
      </c>
      <c r="D31" s="54"/>
      <c r="E31" s="54"/>
      <c r="F31" s="29">
        <v>4.3659999999999997</v>
      </c>
      <c r="G31" s="54"/>
      <c r="H31" s="54"/>
      <c r="I31" s="54"/>
      <c r="J31" s="29">
        <v>2368.78210277778</v>
      </c>
      <c r="K31" s="54"/>
      <c r="L31" s="54"/>
      <c r="M31" s="22">
        <v>33</v>
      </c>
      <c r="N31" s="54"/>
      <c r="O31" s="54"/>
      <c r="P31" s="35"/>
      <c r="Q31" s="35"/>
    </row>
    <row r="32" spans="1:17" ht="40.5" customHeight="1" x14ac:dyDescent="0.3">
      <c r="A32" s="22" t="s">
        <v>115</v>
      </c>
      <c r="B32" s="3">
        <v>44346</v>
      </c>
      <c r="C32" s="51">
        <v>9.8949999999999996</v>
      </c>
      <c r="D32" s="54"/>
      <c r="E32" s="54"/>
      <c r="F32" s="29">
        <v>4.4781000000000004</v>
      </c>
      <c r="G32" s="54"/>
      <c r="H32" s="54"/>
      <c r="I32" s="54"/>
      <c r="J32" s="29">
        <v>2378.4335142857099</v>
      </c>
      <c r="K32" s="54"/>
      <c r="L32" s="54"/>
      <c r="M32" s="22">
        <v>38</v>
      </c>
      <c r="N32" s="54"/>
      <c r="O32" s="54"/>
      <c r="P32" s="35"/>
      <c r="Q32" s="35"/>
    </row>
    <row r="33" spans="1:17" ht="40.5" customHeight="1" x14ac:dyDescent="0.3">
      <c r="A33" s="22" t="s">
        <v>116</v>
      </c>
      <c r="B33" s="3">
        <v>44362</v>
      </c>
      <c r="C33" s="51">
        <v>12.4367</v>
      </c>
      <c r="D33" s="54">
        <f t="shared" ref="D33" si="53">AVERAGE(C33:C35)</f>
        <v>12.588433333333333</v>
      </c>
      <c r="E33" s="54">
        <f t="shared" ref="E33" si="54">_xlfn.STDEV.P(C33:C35)</f>
        <v>0.12729614640235168</v>
      </c>
      <c r="F33" s="29">
        <v>5.7671999999999999</v>
      </c>
      <c r="G33" s="54">
        <f t="shared" ref="G33" si="55">AVERAGE(F33:F35)</f>
        <v>5.7113333333333332</v>
      </c>
      <c r="H33" s="54">
        <f t="shared" ref="H33" si="56">_xlfn.STDEV.P(F33:F35)</f>
        <v>5.0637623254738778E-2</v>
      </c>
      <c r="I33" s="54">
        <v>24.7</v>
      </c>
      <c r="J33" s="29">
        <v>2694.0385073529401</v>
      </c>
      <c r="K33" s="54">
        <f>AVERAGE(J33:J35)</f>
        <v>2762.7545801750234</v>
      </c>
      <c r="L33" s="54">
        <f t="shared" ref="L33" si="57">_xlfn.STDEV.S(J33:J35)</f>
        <v>73.876252056872588</v>
      </c>
      <c r="M33" s="22">
        <v>54</v>
      </c>
      <c r="N33" s="54">
        <f>AVERAGE(M33:M35)</f>
        <v>53.666666666666664</v>
      </c>
      <c r="O33" s="54">
        <f t="shared" ref="O33" si="58">_xlfn.STDEV.S(M33:M35)</f>
        <v>2.5166114784235831</v>
      </c>
      <c r="P33" s="35" t="s">
        <v>75</v>
      </c>
      <c r="Q33" s="35" t="s">
        <v>76</v>
      </c>
    </row>
    <row r="34" spans="1:17" ht="40.5" customHeight="1" x14ac:dyDescent="0.3">
      <c r="A34" s="22" t="s">
        <v>116</v>
      </c>
      <c r="B34" s="3">
        <v>44362</v>
      </c>
      <c r="C34" s="51">
        <v>12.580399999999999</v>
      </c>
      <c r="D34" s="54"/>
      <c r="E34" s="54"/>
      <c r="F34" s="29">
        <v>5.6446000000000005</v>
      </c>
      <c r="G34" s="54"/>
      <c r="H34" s="54"/>
      <c r="I34" s="54"/>
      <c r="J34" s="29">
        <v>2753.33731967213</v>
      </c>
      <c r="K34" s="54"/>
      <c r="L34" s="54"/>
      <c r="M34" s="22">
        <v>51</v>
      </c>
      <c r="N34" s="54"/>
      <c r="O34" s="54"/>
      <c r="P34" s="35"/>
      <c r="Q34" s="35"/>
    </row>
    <row r="35" spans="1:17" ht="40.5" customHeight="1" x14ac:dyDescent="0.3">
      <c r="A35" s="22" t="s">
        <v>116</v>
      </c>
      <c r="B35" s="3">
        <v>44362</v>
      </c>
      <c r="C35" s="51">
        <v>12.748200000000001</v>
      </c>
      <c r="D35" s="54"/>
      <c r="E35" s="54"/>
      <c r="F35" s="29">
        <v>5.7222</v>
      </c>
      <c r="G35" s="54"/>
      <c r="H35" s="54"/>
      <c r="I35" s="54"/>
      <c r="J35" s="29">
        <v>2840.8879135000002</v>
      </c>
      <c r="K35" s="54"/>
      <c r="L35" s="54"/>
      <c r="M35" s="22">
        <v>56</v>
      </c>
      <c r="N35" s="54"/>
      <c r="O35" s="54"/>
      <c r="P35" s="35"/>
      <c r="Q35" s="35"/>
    </row>
    <row r="36" spans="1:17" ht="40.5" customHeight="1" x14ac:dyDescent="0.3">
      <c r="A36" s="22" t="s">
        <v>117</v>
      </c>
      <c r="B36" s="3">
        <v>44377</v>
      </c>
      <c r="C36" s="51">
        <v>15.0601</v>
      </c>
      <c r="D36" s="54">
        <f t="shared" ref="D36" si="59">AVERAGE(C36:C38)</f>
        <v>14.973000000000001</v>
      </c>
      <c r="E36" s="54">
        <f t="shared" ref="E36" si="60">_xlfn.STDEV.P(C36:C38)</f>
        <v>8.2784338293342905E-2</v>
      </c>
      <c r="F36" s="29">
        <v>7.0171999999999999</v>
      </c>
      <c r="G36" s="54">
        <f t="shared" ref="G36" si="61">AVERAGE(F36:F38)</f>
        <v>7.0869666666666662</v>
      </c>
      <c r="H36" s="54">
        <f t="shared" ref="H36" si="62">_xlfn.STDEV.P(F36:F38)</f>
        <v>5.1281337302722246E-2</v>
      </c>
      <c r="I36" s="54">
        <v>34.14</v>
      </c>
      <c r="J36" s="29">
        <v>4020.4433574999998</v>
      </c>
      <c r="K36" s="54">
        <f>AVERAGE(J36:J38)</f>
        <v>3933.3396237691763</v>
      </c>
      <c r="L36" s="54">
        <f t="shared" ref="L36" si="63">_xlfn.STDEV.S(J36:J38)</f>
        <v>101.66947275819655</v>
      </c>
      <c r="M36" s="22">
        <v>69</v>
      </c>
      <c r="N36" s="54">
        <f>AVERAGE(M36:M38)</f>
        <v>71.333333333333329</v>
      </c>
      <c r="O36" s="54">
        <f t="shared" ref="O36" si="64">_xlfn.STDEV.S(M36:M38)</f>
        <v>2.0816659994661331</v>
      </c>
      <c r="P36" s="35" t="s">
        <v>77</v>
      </c>
      <c r="Q36" s="35" t="s">
        <v>78</v>
      </c>
    </row>
    <row r="37" spans="1:17" ht="40.5" customHeight="1" x14ac:dyDescent="0.3">
      <c r="A37" s="22" t="s">
        <v>117</v>
      </c>
      <c r="B37" s="3">
        <v>44377</v>
      </c>
      <c r="C37" s="51">
        <v>14.997200000000001</v>
      </c>
      <c r="D37" s="54"/>
      <c r="E37" s="54"/>
      <c r="F37" s="29">
        <v>7.1047000000000002</v>
      </c>
      <c r="G37" s="54"/>
      <c r="H37" s="54"/>
      <c r="I37" s="54"/>
      <c r="J37" s="29">
        <v>3957.9521638075298</v>
      </c>
      <c r="K37" s="54"/>
      <c r="L37" s="54"/>
      <c r="M37" s="22">
        <v>72</v>
      </c>
      <c r="N37" s="54"/>
      <c r="O37" s="54"/>
      <c r="P37" s="35"/>
      <c r="Q37" s="35"/>
    </row>
    <row r="38" spans="1:17" ht="40.5" customHeight="1" x14ac:dyDescent="0.3">
      <c r="A38" s="22" t="s">
        <v>117</v>
      </c>
      <c r="B38" s="3">
        <v>44377</v>
      </c>
      <c r="C38" s="51">
        <v>14.861700000000001</v>
      </c>
      <c r="D38" s="54"/>
      <c r="E38" s="54"/>
      <c r="F38" s="29">
        <v>7.1390000000000002</v>
      </c>
      <c r="G38" s="54"/>
      <c r="H38" s="54"/>
      <c r="I38" s="54"/>
      <c r="J38" s="29">
        <v>3821.6233499999998</v>
      </c>
      <c r="K38" s="54"/>
      <c r="L38" s="54"/>
      <c r="M38" s="22">
        <v>73</v>
      </c>
      <c r="N38" s="54"/>
      <c r="O38" s="54"/>
      <c r="P38" s="35"/>
      <c r="Q38" s="35"/>
    </row>
    <row r="39" spans="1:17" ht="40.5" customHeight="1" x14ac:dyDescent="0.3">
      <c r="A39" s="22" t="s">
        <v>118</v>
      </c>
      <c r="B39" s="3">
        <v>44392</v>
      </c>
      <c r="C39" s="51">
        <v>16.651</v>
      </c>
      <c r="D39" s="54">
        <f t="shared" ref="D39" si="65">AVERAGE(C39:C41)</f>
        <v>16.343</v>
      </c>
      <c r="E39" s="54">
        <f t="shared" ref="E39" si="66">_xlfn.STDEV.P(C39:C41)</f>
        <v>0.21840024420010754</v>
      </c>
      <c r="F39" s="29">
        <v>7.8298000000000005</v>
      </c>
      <c r="G39" s="54">
        <f t="shared" ref="G39" si="67">AVERAGE(F39:F41)</f>
        <v>7.8941333333333334</v>
      </c>
      <c r="H39" s="54">
        <f t="shared" ref="H39" si="68">_xlfn.STDEV.P(F39:F41)</f>
        <v>0.10470381506367794</v>
      </c>
      <c r="I39" s="54">
        <v>40.19</v>
      </c>
      <c r="J39" s="29">
        <v>3857.6775925925899</v>
      </c>
      <c r="K39" s="54">
        <f>AVERAGE(J39:J41)</f>
        <v>3970.9028635197865</v>
      </c>
      <c r="L39" s="54">
        <f t="shared" ref="L39" si="69">_xlfn.STDEV.S(J39:J41)</f>
        <v>126.32093877748396</v>
      </c>
      <c r="M39" s="22">
        <v>75</v>
      </c>
      <c r="N39" s="54">
        <f>AVERAGE(M39:M41)</f>
        <v>81</v>
      </c>
      <c r="O39" s="54">
        <f t="shared" ref="O39" si="70">_xlfn.STDEV.S(M39:M41)</f>
        <v>5.5677643628300215</v>
      </c>
      <c r="P39" s="35" t="s">
        <v>79</v>
      </c>
      <c r="Q39" s="35" t="s">
        <v>80</v>
      </c>
    </row>
    <row r="40" spans="1:17" ht="40.5" customHeight="1" x14ac:dyDescent="0.3">
      <c r="A40" s="22" t="s">
        <v>118</v>
      </c>
      <c r="B40" s="3">
        <v>44392</v>
      </c>
      <c r="C40" s="51">
        <v>16.169</v>
      </c>
      <c r="D40" s="54"/>
      <c r="E40" s="54"/>
      <c r="F40" s="29">
        <v>7.8108000000000004</v>
      </c>
      <c r="G40" s="54"/>
      <c r="H40" s="54"/>
      <c r="I40" s="54"/>
      <c r="J40" s="29">
        <v>4107.1522247524799</v>
      </c>
      <c r="K40" s="54"/>
      <c r="L40" s="54"/>
      <c r="M40" s="22">
        <v>82</v>
      </c>
      <c r="N40" s="54"/>
      <c r="O40" s="54"/>
      <c r="P40" s="35"/>
      <c r="Q40" s="35"/>
    </row>
    <row r="41" spans="1:17" ht="40.5" customHeight="1" x14ac:dyDescent="0.3">
      <c r="A41" s="22" t="s">
        <v>118</v>
      </c>
      <c r="B41" s="3">
        <v>44392</v>
      </c>
      <c r="C41" s="51">
        <v>16.209</v>
      </c>
      <c r="D41" s="54"/>
      <c r="E41" s="54"/>
      <c r="F41" s="29">
        <v>8.0418000000000003</v>
      </c>
      <c r="G41" s="54"/>
      <c r="H41" s="54"/>
      <c r="I41" s="54"/>
      <c r="J41" s="29">
        <v>3947.87877321429</v>
      </c>
      <c r="K41" s="54"/>
      <c r="L41" s="54"/>
      <c r="M41" s="22">
        <v>86</v>
      </c>
      <c r="N41" s="54"/>
      <c r="O41" s="54"/>
      <c r="P41" s="35"/>
      <c r="Q41" s="35"/>
    </row>
    <row r="42" spans="1:17" ht="40.5" customHeight="1" x14ac:dyDescent="0.3">
      <c r="A42" s="22" t="s">
        <v>119</v>
      </c>
      <c r="B42" s="3">
        <v>44407</v>
      </c>
      <c r="C42" s="51">
        <v>19.434000000000001</v>
      </c>
      <c r="D42" s="54">
        <f t="shared" ref="D42" si="71">AVERAGE(C42:C44)</f>
        <v>19.018666666666665</v>
      </c>
      <c r="E42" s="54">
        <f t="shared" ref="E42" si="72">_xlfn.STDEV.P(C42:C44)</f>
        <v>0.33329199743701654</v>
      </c>
      <c r="F42" s="29">
        <v>9.2439999999999998</v>
      </c>
      <c r="G42" s="54">
        <f t="shared" ref="G42" si="73">AVERAGE(F42:F44)</f>
        <v>9.211333333333334</v>
      </c>
      <c r="H42" s="54">
        <f t="shared" ref="H42" si="74">_xlfn.STDEV.P(F42:F44)</f>
        <v>3.029117950089703E-2</v>
      </c>
      <c r="I42" s="54">
        <v>54.33</v>
      </c>
      <c r="J42" s="29">
        <v>4382.1617891566302</v>
      </c>
      <c r="K42" s="54">
        <f>AVERAGE(J42:J44)</f>
        <v>4294.8070386509398</v>
      </c>
      <c r="L42" s="54">
        <f t="shared" ref="L42" si="75">_xlfn.STDEV.S(J42:J44)</f>
        <v>153.80575371120088</v>
      </c>
      <c r="M42" s="22">
        <v>103</v>
      </c>
      <c r="N42" s="54">
        <f>AVERAGE(M42:M44)</f>
        <v>109.33333333333333</v>
      </c>
      <c r="O42" s="54">
        <f t="shared" ref="O42" si="76">_xlfn.STDEV.S(M42:M44)</f>
        <v>11.846237095944574</v>
      </c>
      <c r="P42" s="35" t="s">
        <v>81</v>
      </c>
      <c r="Q42" s="35" t="s">
        <v>82</v>
      </c>
    </row>
    <row r="43" spans="1:17" ht="40.5" customHeight="1" x14ac:dyDescent="0.3">
      <c r="A43" s="22" t="s">
        <v>119</v>
      </c>
      <c r="B43" s="3">
        <v>44407</v>
      </c>
      <c r="C43" s="51">
        <v>19.004000000000001</v>
      </c>
      <c r="D43" s="54"/>
      <c r="E43" s="54"/>
      <c r="F43" s="29">
        <v>9.1709999999999994</v>
      </c>
      <c r="G43" s="54"/>
      <c r="H43" s="54"/>
      <c r="I43" s="54"/>
      <c r="J43" s="29">
        <v>4117.2152483870996</v>
      </c>
      <c r="K43" s="54"/>
      <c r="L43" s="54"/>
      <c r="M43" s="22">
        <v>102</v>
      </c>
      <c r="N43" s="54"/>
      <c r="O43" s="54"/>
      <c r="P43" s="35"/>
      <c r="Q43" s="35"/>
    </row>
    <row r="44" spans="1:17" ht="40.5" customHeight="1" thickBot="1" x14ac:dyDescent="0.35">
      <c r="A44" s="21" t="s">
        <v>119</v>
      </c>
      <c r="B44" s="5">
        <v>44407</v>
      </c>
      <c r="C44" s="52">
        <v>18.617999999999999</v>
      </c>
      <c r="D44" s="55"/>
      <c r="E44" s="55"/>
      <c r="F44" s="30">
        <v>9.2189999999999994</v>
      </c>
      <c r="G44" s="55"/>
      <c r="H44" s="55"/>
      <c r="I44" s="55"/>
      <c r="J44" s="30">
        <v>4385.0440784090897</v>
      </c>
      <c r="K44" s="55"/>
      <c r="L44" s="55"/>
      <c r="M44" s="21">
        <v>123</v>
      </c>
      <c r="N44" s="55"/>
      <c r="O44" s="55"/>
      <c r="P44" s="40"/>
      <c r="Q44" s="40"/>
    </row>
    <row r="45" spans="1:17" ht="14.5" thickTop="1" x14ac:dyDescent="0.3"/>
  </sheetData>
  <mergeCells count="155">
    <mergeCell ref="O42:O44"/>
    <mergeCell ref="L36:L38"/>
    <mergeCell ref="L39:L41"/>
    <mergeCell ref="L42:L44"/>
    <mergeCell ref="O3:O5"/>
    <mergeCell ref="O6:O8"/>
    <mergeCell ref="O9:O11"/>
    <mergeCell ref="O12:O14"/>
    <mergeCell ref="O15:O17"/>
    <mergeCell ref="O18:O20"/>
    <mergeCell ref="O21:O23"/>
    <mergeCell ref="O24:O26"/>
    <mergeCell ref="O27:O29"/>
    <mergeCell ref="O30:O32"/>
    <mergeCell ref="O33:O35"/>
    <mergeCell ref="O36:O38"/>
    <mergeCell ref="O39:O41"/>
    <mergeCell ref="L21:L23"/>
    <mergeCell ref="L24:L26"/>
    <mergeCell ref="L27:L29"/>
    <mergeCell ref="L30:L32"/>
    <mergeCell ref="L33:L35"/>
    <mergeCell ref="L3:L5"/>
    <mergeCell ref="L6:L8"/>
    <mergeCell ref="L12:L14"/>
    <mergeCell ref="L15:L17"/>
    <mergeCell ref="H24:H26"/>
    <mergeCell ref="H27:H29"/>
    <mergeCell ref="H30:H32"/>
    <mergeCell ref="H33:H35"/>
    <mergeCell ref="H36:H38"/>
    <mergeCell ref="H9:H11"/>
    <mergeCell ref="H12:H14"/>
    <mergeCell ref="H15:H17"/>
    <mergeCell ref="H18:H20"/>
    <mergeCell ref="H21:H23"/>
    <mergeCell ref="K39:K41"/>
    <mergeCell ref="K42:K44"/>
    <mergeCell ref="K24:K26"/>
    <mergeCell ref="K27:K29"/>
    <mergeCell ref="K30:K32"/>
    <mergeCell ref="K33:K35"/>
    <mergeCell ref="K36:K38"/>
    <mergeCell ref="I36:I38"/>
    <mergeCell ref="D39:D41"/>
    <mergeCell ref="G39:G41"/>
    <mergeCell ref="I39:I41"/>
    <mergeCell ref="D42:D44"/>
    <mergeCell ref="G42:G44"/>
    <mergeCell ref="I42:I44"/>
    <mergeCell ref="E39:E41"/>
    <mergeCell ref="E42:E44"/>
    <mergeCell ref="H39:H41"/>
    <mergeCell ref="H42:H44"/>
    <mergeCell ref="E24:E26"/>
    <mergeCell ref="E27:E29"/>
    <mergeCell ref="E30:E32"/>
    <mergeCell ref="E33:E35"/>
    <mergeCell ref="E36:E38"/>
    <mergeCell ref="P42:P44"/>
    <mergeCell ref="Q42:Q44"/>
    <mergeCell ref="D24:D26"/>
    <mergeCell ref="G24:G26"/>
    <mergeCell ref="I24:I26"/>
    <mergeCell ref="D27:D29"/>
    <mergeCell ref="G27:G29"/>
    <mergeCell ref="I27:I29"/>
    <mergeCell ref="D30:D32"/>
    <mergeCell ref="G30:G32"/>
    <mergeCell ref="I30:I32"/>
    <mergeCell ref="D33:D35"/>
    <mergeCell ref="G33:G35"/>
    <mergeCell ref="I33:I35"/>
    <mergeCell ref="D36:D38"/>
    <mergeCell ref="G36:G38"/>
    <mergeCell ref="P33:P35"/>
    <mergeCell ref="Q33:Q35"/>
    <mergeCell ref="P36:P38"/>
    <mergeCell ref="Q36:Q38"/>
    <mergeCell ref="P39:P41"/>
    <mergeCell ref="Q39:Q41"/>
    <mergeCell ref="P24:P26"/>
    <mergeCell ref="Q24:Q26"/>
    <mergeCell ref="P27:P29"/>
    <mergeCell ref="Q27:Q29"/>
    <mergeCell ref="P30:P32"/>
    <mergeCell ref="Q30:Q32"/>
    <mergeCell ref="N39:N41"/>
    <mergeCell ref="N42:N44"/>
    <mergeCell ref="P3:P5"/>
    <mergeCell ref="Q3:Q5"/>
    <mergeCell ref="P6:P8"/>
    <mergeCell ref="Q6:Q8"/>
    <mergeCell ref="P9:P11"/>
    <mergeCell ref="Q9:Q11"/>
    <mergeCell ref="P12:P14"/>
    <mergeCell ref="Q12:Q14"/>
    <mergeCell ref="P15:P17"/>
    <mergeCell ref="Q15:Q17"/>
    <mergeCell ref="P18:P20"/>
    <mergeCell ref="Q18:Q20"/>
    <mergeCell ref="P21:P23"/>
    <mergeCell ref="Q21:Q23"/>
    <mergeCell ref="N24:N26"/>
    <mergeCell ref="N27:N29"/>
    <mergeCell ref="N30:N32"/>
    <mergeCell ref="N33:N35"/>
    <mergeCell ref="H3:H5"/>
    <mergeCell ref="N36:N38"/>
    <mergeCell ref="N15:N17"/>
    <mergeCell ref="N18:N20"/>
    <mergeCell ref="N21:N23"/>
    <mergeCell ref="D15:D17"/>
    <mergeCell ref="G15:G17"/>
    <mergeCell ref="I15:I17"/>
    <mergeCell ref="D18:D20"/>
    <mergeCell ref="G18:G20"/>
    <mergeCell ref="I18:I20"/>
    <mergeCell ref="K15:K17"/>
    <mergeCell ref="K18:K20"/>
    <mergeCell ref="K21:K23"/>
    <mergeCell ref="D21:D23"/>
    <mergeCell ref="G21:G23"/>
    <mergeCell ref="I21:I23"/>
    <mergeCell ref="L18:L20"/>
    <mergeCell ref="E9:E11"/>
    <mergeCell ref="E12:E14"/>
    <mergeCell ref="E15:E17"/>
    <mergeCell ref="E18:E20"/>
    <mergeCell ref="E21:E23"/>
    <mergeCell ref="L9:L11"/>
    <mergeCell ref="H6:H8"/>
    <mergeCell ref="A1:Q1"/>
    <mergeCell ref="K3:K5"/>
    <mergeCell ref="K6:K8"/>
    <mergeCell ref="K9:K11"/>
    <mergeCell ref="K12:K14"/>
    <mergeCell ref="D9:D11"/>
    <mergeCell ref="G9:G11"/>
    <mergeCell ref="I9:I11"/>
    <mergeCell ref="D12:D14"/>
    <mergeCell ref="G12:G14"/>
    <mergeCell ref="I12:I14"/>
    <mergeCell ref="N3:N5"/>
    <mergeCell ref="N6:N8"/>
    <mergeCell ref="N9:N11"/>
    <mergeCell ref="N12:N14"/>
    <mergeCell ref="D3:D5"/>
    <mergeCell ref="G3:G5"/>
    <mergeCell ref="I3:I5"/>
    <mergeCell ref="D6:D8"/>
    <mergeCell ref="G6:G8"/>
    <mergeCell ref="I6:I8"/>
    <mergeCell ref="E3:E5"/>
    <mergeCell ref="E6:E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3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'Table S3'!_Hlk130213700</vt:lpstr>
      <vt:lpstr>'Table S5'!_Hlk130219383</vt:lpstr>
      <vt:lpstr>'Table S7'!_Hlk132323382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姜蓝</dc:creator>
  <cp:lastModifiedBy>蓝 姜</cp:lastModifiedBy>
  <dcterms:created xsi:type="dcterms:W3CDTF">2023-04-21T12:32:31Z</dcterms:created>
  <dcterms:modified xsi:type="dcterms:W3CDTF">2023-11-17T13:15:27Z</dcterms:modified>
</cp:coreProperties>
</file>