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0" autoCompressPictures="0"/>
  <bookViews>
    <workbookView xWindow="2540" yWindow="880" windowWidth="24720" windowHeight="16580" tabRatio="500"/>
  </bookViews>
  <sheets>
    <sheet name="SMA_data" sheetId="2" r:id="rId1"/>
    <sheet name="Blatt1" sheetId="1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N41" i="2" l="1"/>
  <c r="AO41" i="2"/>
  <c r="AP41" i="2"/>
  <c r="AQ41" i="2"/>
  <c r="AA41" i="2"/>
  <c r="AM41" i="2"/>
  <c r="AI41" i="2"/>
  <c r="AJ41" i="2"/>
  <c r="AK41" i="2"/>
  <c r="AL41" i="2"/>
  <c r="AD41" i="2"/>
  <c r="AC41" i="2"/>
  <c r="AB41" i="2"/>
  <c r="V41" i="2"/>
  <c r="U41" i="2"/>
  <c r="T41" i="2"/>
  <c r="S41" i="2"/>
  <c r="P41" i="2"/>
  <c r="M41" i="2"/>
  <c r="F41" i="2"/>
  <c r="E41" i="2"/>
  <c r="AN40" i="2"/>
  <c r="AO40" i="2"/>
  <c r="AP40" i="2"/>
  <c r="AQ40" i="2"/>
  <c r="AA40" i="2"/>
  <c r="AM40" i="2"/>
  <c r="AI40" i="2"/>
  <c r="AJ40" i="2"/>
  <c r="AK40" i="2"/>
  <c r="AL40" i="2"/>
  <c r="AD40" i="2"/>
  <c r="AC40" i="2"/>
  <c r="AB40" i="2"/>
  <c r="V40" i="2"/>
  <c r="U40" i="2"/>
  <c r="T40" i="2"/>
  <c r="S40" i="2"/>
  <c r="P40" i="2"/>
  <c r="M40" i="2"/>
  <c r="F40" i="2"/>
  <c r="E40" i="2"/>
  <c r="AN39" i="2"/>
  <c r="AO39" i="2"/>
  <c r="AQ39" i="2"/>
  <c r="AA39" i="2"/>
  <c r="AM39" i="2"/>
  <c r="AI39" i="2"/>
  <c r="AJ39" i="2"/>
  <c r="AK39" i="2"/>
  <c r="AL39" i="2"/>
  <c r="AD39" i="2"/>
  <c r="AC39" i="2"/>
  <c r="AB39" i="2"/>
  <c r="V39" i="2"/>
  <c r="U39" i="2"/>
  <c r="T39" i="2"/>
  <c r="S39" i="2"/>
  <c r="P39" i="2"/>
  <c r="M39" i="2"/>
  <c r="F39" i="2"/>
  <c r="E39" i="2"/>
  <c r="AN38" i="2"/>
  <c r="AO38" i="2"/>
  <c r="AP38" i="2"/>
  <c r="AQ38" i="2"/>
  <c r="AA38" i="2"/>
  <c r="AM38" i="2"/>
  <c r="AI38" i="2"/>
  <c r="AJ38" i="2"/>
  <c r="AK38" i="2"/>
  <c r="AL38" i="2"/>
  <c r="AD38" i="2"/>
  <c r="AC38" i="2"/>
  <c r="AB38" i="2"/>
  <c r="V38" i="2"/>
  <c r="U38" i="2"/>
  <c r="T38" i="2"/>
  <c r="S38" i="2"/>
  <c r="P38" i="2"/>
  <c r="M38" i="2"/>
  <c r="F38" i="2"/>
  <c r="E38" i="2"/>
  <c r="AA37" i="2"/>
  <c r="AM37" i="2"/>
  <c r="AI37" i="2"/>
  <c r="AJ37" i="2"/>
  <c r="AK37" i="2"/>
  <c r="AL37" i="2"/>
  <c r="AD37" i="2"/>
  <c r="AC37" i="2"/>
  <c r="AB37" i="2"/>
  <c r="V37" i="2"/>
  <c r="U37" i="2"/>
  <c r="T37" i="2"/>
  <c r="S37" i="2"/>
  <c r="P37" i="2"/>
  <c r="M37" i="2"/>
  <c r="F37" i="2"/>
  <c r="E37" i="2"/>
  <c r="AN36" i="2"/>
  <c r="AO36" i="2"/>
  <c r="AP36" i="2"/>
  <c r="AQ36" i="2"/>
  <c r="AA36" i="2"/>
  <c r="AM36" i="2"/>
  <c r="AI36" i="2"/>
  <c r="AJ36" i="2"/>
  <c r="AK36" i="2"/>
  <c r="AL36" i="2"/>
  <c r="AD36" i="2"/>
  <c r="AC36" i="2"/>
  <c r="AB36" i="2"/>
  <c r="V36" i="2"/>
  <c r="U36" i="2"/>
  <c r="T36" i="2"/>
  <c r="S36" i="2"/>
  <c r="P36" i="2"/>
  <c r="M36" i="2"/>
  <c r="F36" i="2"/>
  <c r="E36" i="2"/>
  <c r="AN35" i="2"/>
  <c r="AO35" i="2"/>
  <c r="AP35" i="2"/>
  <c r="AQ35" i="2"/>
  <c r="AA35" i="2"/>
  <c r="AM35" i="2"/>
  <c r="AI35" i="2"/>
  <c r="AJ35" i="2"/>
  <c r="AK35" i="2"/>
  <c r="AL35" i="2"/>
  <c r="AD35" i="2"/>
  <c r="AC35" i="2"/>
  <c r="AB35" i="2"/>
  <c r="V35" i="2"/>
  <c r="U35" i="2"/>
  <c r="T35" i="2"/>
  <c r="S35" i="2"/>
  <c r="P35" i="2"/>
  <c r="M35" i="2"/>
  <c r="F35" i="2"/>
  <c r="E35" i="2"/>
  <c r="AN34" i="2"/>
  <c r="AO34" i="2"/>
  <c r="AP34" i="2"/>
  <c r="AQ34" i="2"/>
  <c r="AA34" i="2"/>
  <c r="AM34" i="2"/>
  <c r="AI34" i="2"/>
  <c r="AJ34" i="2"/>
  <c r="AK34" i="2"/>
  <c r="AL34" i="2"/>
  <c r="AD34" i="2"/>
  <c r="AC34" i="2"/>
  <c r="AB34" i="2"/>
  <c r="V34" i="2"/>
  <c r="U34" i="2"/>
  <c r="T34" i="2"/>
  <c r="S34" i="2"/>
  <c r="P34" i="2"/>
  <c r="M34" i="2"/>
  <c r="F34" i="2"/>
  <c r="E34" i="2"/>
  <c r="AN33" i="2"/>
  <c r="AO33" i="2"/>
  <c r="AP33" i="2"/>
  <c r="AQ33" i="2"/>
  <c r="AA33" i="2"/>
  <c r="AM33" i="2"/>
  <c r="AI33" i="2"/>
  <c r="AJ33" i="2"/>
  <c r="AK33" i="2"/>
  <c r="AL33" i="2"/>
  <c r="AD33" i="2"/>
  <c r="AC33" i="2"/>
  <c r="AB33" i="2"/>
  <c r="V33" i="2"/>
  <c r="U33" i="2"/>
  <c r="T33" i="2"/>
  <c r="S33" i="2"/>
  <c r="P33" i="2"/>
  <c r="M33" i="2"/>
  <c r="F33" i="2"/>
  <c r="E33" i="2"/>
  <c r="AN32" i="2"/>
  <c r="AO32" i="2"/>
  <c r="AP32" i="2"/>
  <c r="AQ32" i="2"/>
  <c r="AA32" i="2"/>
  <c r="AM32" i="2"/>
  <c r="AI32" i="2"/>
  <c r="AJ32" i="2"/>
  <c r="AK32" i="2"/>
  <c r="AL32" i="2"/>
  <c r="AD32" i="2"/>
  <c r="AC32" i="2"/>
  <c r="AB32" i="2"/>
  <c r="V32" i="2"/>
  <c r="U32" i="2"/>
  <c r="T32" i="2"/>
  <c r="S32" i="2"/>
  <c r="P32" i="2"/>
  <c r="M32" i="2"/>
  <c r="F32" i="2"/>
  <c r="E32" i="2"/>
  <c r="AN31" i="2"/>
  <c r="AO31" i="2"/>
  <c r="AP31" i="2"/>
  <c r="AQ31" i="2"/>
  <c r="AA31" i="2"/>
  <c r="AM31" i="2"/>
  <c r="AI31" i="2"/>
  <c r="AJ31" i="2"/>
  <c r="AK31" i="2"/>
  <c r="AL31" i="2"/>
  <c r="AD31" i="2"/>
  <c r="AC31" i="2"/>
  <c r="AB31" i="2"/>
  <c r="V31" i="2"/>
  <c r="U31" i="2"/>
  <c r="T31" i="2"/>
  <c r="S31" i="2"/>
  <c r="P31" i="2"/>
  <c r="M31" i="2"/>
  <c r="F31" i="2"/>
  <c r="E31" i="2"/>
  <c r="AN30" i="2"/>
  <c r="AO30" i="2"/>
  <c r="AP30" i="2"/>
  <c r="AQ30" i="2"/>
  <c r="AA30" i="2"/>
  <c r="AM30" i="2"/>
  <c r="AI30" i="2"/>
  <c r="AJ30" i="2"/>
  <c r="AK30" i="2"/>
  <c r="AL30" i="2"/>
  <c r="AD30" i="2"/>
  <c r="AC30" i="2"/>
  <c r="AB30" i="2"/>
  <c r="V30" i="2"/>
  <c r="U30" i="2"/>
  <c r="T30" i="2"/>
  <c r="S30" i="2"/>
  <c r="P30" i="2"/>
  <c r="M30" i="2"/>
  <c r="F30" i="2"/>
  <c r="E30" i="2"/>
  <c r="AN29" i="2"/>
  <c r="AO29" i="2"/>
  <c r="AP29" i="2"/>
  <c r="AQ29" i="2"/>
  <c r="AA29" i="2"/>
  <c r="AM29" i="2"/>
  <c r="AI29" i="2"/>
  <c r="AJ29" i="2"/>
  <c r="AK29" i="2"/>
  <c r="AL29" i="2"/>
  <c r="AD29" i="2"/>
  <c r="AC29" i="2"/>
  <c r="AB29" i="2"/>
  <c r="V29" i="2"/>
  <c r="U29" i="2"/>
  <c r="T29" i="2"/>
  <c r="S29" i="2"/>
  <c r="P29" i="2"/>
  <c r="M29" i="2"/>
  <c r="F29" i="2"/>
  <c r="E29" i="2"/>
  <c r="AN28" i="2"/>
  <c r="AO28" i="2"/>
  <c r="AP28" i="2"/>
  <c r="AQ28" i="2"/>
  <c r="AA28" i="2"/>
  <c r="AM28" i="2"/>
  <c r="AI28" i="2"/>
  <c r="AJ28" i="2"/>
  <c r="AK28" i="2"/>
  <c r="AL28" i="2"/>
  <c r="AD28" i="2"/>
  <c r="AC28" i="2"/>
  <c r="AB28" i="2"/>
  <c r="V28" i="2"/>
  <c r="U28" i="2"/>
  <c r="T28" i="2"/>
  <c r="S28" i="2"/>
  <c r="P28" i="2"/>
  <c r="M28" i="2"/>
  <c r="F28" i="2"/>
  <c r="E28" i="2"/>
  <c r="AN27" i="2"/>
  <c r="AO27" i="2"/>
  <c r="AP27" i="2"/>
  <c r="AQ27" i="2"/>
  <c r="AA27" i="2"/>
  <c r="AM27" i="2"/>
  <c r="AI27" i="2"/>
  <c r="AJ27" i="2"/>
  <c r="AK27" i="2"/>
  <c r="AL27" i="2"/>
  <c r="AD27" i="2"/>
  <c r="AC27" i="2"/>
  <c r="AB27" i="2"/>
  <c r="V27" i="2"/>
  <c r="U27" i="2"/>
  <c r="T27" i="2"/>
  <c r="S27" i="2"/>
  <c r="P27" i="2"/>
  <c r="M27" i="2"/>
  <c r="F27" i="2"/>
  <c r="E27" i="2"/>
  <c r="AN26" i="2"/>
  <c r="AO26" i="2"/>
  <c r="AP26" i="2"/>
  <c r="AQ26" i="2"/>
  <c r="AA26" i="2"/>
  <c r="AM26" i="2"/>
  <c r="AI26" i="2"/>
  <c r="AJ26" i="2"/>
  <c r="AK26" i="2"/>
  <c r="AL26" i="2"/>
  <c r="AD26" i="2"/>
  <c r="AC26" i="2"/>
  <c r="AB26" i="2"/>
  <c r="V26" i="2"/>
  <c r="U26" i="2"/>
  <c r="T26" i="2"/>
  <c r="S26" i="2"/>
  <c r="P26" i="2"/>
  <c r="M26" i="2"/>
  <c r="F26" i="2"/>
  <c r="E26" i="2"/>
  <c r="AN25" i="2"/>
  <c r="AO25" i="2"/>
  <c r="AP25" i="2"/>
  <c r="AQ25" i="2"/>
  <c r="AA25" i="2"/>
  <c r="AM25" i="2"/>
  <c r="AI25" i="2"/>
  <c r="AJ25" i="2"/>
  <c r="AK25" i="2"/>
  <c r="AL25" i="2"/>
  <c r="AD25" i="2"/>
  <c r="AC25" i="2"/>
  <c r="AB25" i="2"/>
  <c r="V25" i="2"/>
  <c r="U25" i="2"/>
  <c r="T25" i="2"/>
  <c r="S25" i="2"/>
  <c r="P25" i="2"/>
  <c r="M25" i="2"/>
  <c r="F25" i="2"/>
  <c r="E25" i="2"/>
  <c r="AN24" i="2"/>
  <c r="AO24" i="2"/>
  <c r="AP24" i="2"/>
  <c r="AQ24" i="2"/>
  <c r="AA24" i="2"/>
  <c r="AM24" i="2"/>
  <c r="AI24" i="2"/>
  <c r="AJ24" i="2"/>
  <c r="AK24" i="2"/>
  <c r="AL24" i="2"/>
  <c r="AD24" i="2"/>
  <c r="AC24" i="2"/>
  <c r="AB24" i="2"/>
  <c r="V24" i="2"/>
  <c r="U24" i="2"/>
  <c r="T24" i="2"/>
  <c r="S24" i="2"/>
  <c r="P24" i="2"/>
  <c r="M24" i="2"/>
  <c r="F24" i="2"/>
  <c r="E24" i="2"/>
  <c r="AN23" i="2"/>
  <c r="AO23" i="2"/>
  <c r="AP23" i="2"/>
  <c r="AQ23" i="2"/>
  <c r="AA23" i="2"/>
  <c r="AM23" i="2"/>
  <c r="AI23" i="2"/>
  <c r="AJ23" i="2"/>
  <c r="AK23" i="2"/>
  <c r="AL23" i="2"/>
  <c r="AD23" i="2"/>
  <c r="AC23" i="2"/>
  <c r="AB23" i="2"/>
  <c r="V23" i="2"/>
  <c r="U23" i="2"/>
  <c r="T23" i="2"/>
  <c r="S23" i="2"/>
  <c r="P23" i="2"/>
  <c r="M23" i="2"/>
  <c r="F23" i="2"/>
  <c r="E23" i="2"/>
  <c r="AN22" i="2"/>
  <c r="AO22" i="2"/>
  <c r="AP22" i="2"/>
  <c r="AQ22" i="2"/>
  <c r="AA22" i="2"/>
  <c r="AM22" i="2"/>
  <c r="AI22" i="2"/>
  <c r="AJ22" i="2"/>
  <c r="AK22" i="2"/>
  <c r="AL22" i="2"/>
  <c r="AD22" i="2"/>
  <c r="AC22" i="2"/>
  <c r="AB22" i="2"/>
  <c r="V22" i="2"/>
  <c r="U22" i="2"/>
  <c r="T22" i="2"/>
  <c r="S22" i="2"/>
  <c r="P22" i="2"/>
  <c r="M22" i="2"/>
  <c r="F22" i="2"/>
  <c r="E22" i="2"/>
  <c r="AN21" i="2"/>
  <c r="AO21" i="2"/>
  <c r="AP21" i="2"/>
  <c r="AQ21" i="2"/>
  <c r="AA21" i="2"/>
  <c r="AM21" i="2"/>
  <c r="AI21" i="2"/>
  <c r="AJ21" i="2"/>
  <c r="AK21" i="2"/>
  <c r="AL21" i="2"/>
  <c r="AD21" i="2"/>
  <c r="AC21" i="2"/>
  <c r="AB21" i="2"/>
  <c r="V21" i="2"/>
  <c r="U21" i="2"/>
  <c r="T21" i="2"/>
  <c r="S21" i="2"/>
  <c r="P21" i="2"/>
  <c r="M21" i="2"/>
  <c r="F21" i="2"/>
  <c r="E21" i="2"/>
  <c r="AN20" i="2"/>
  <c r="AO20" i="2"/>
  <c r="AP20" i="2"/>
  <c r="AQ20" i="2"/>
  <c r="AA20" i="2"/>
  <c r="AM20" i="2"/>
  <c r="AI20" i="2"/>
  <c r="AJ20" i="2"/>
  <c r="AK20" i="2"/>
  <c r="AL20" i="2"/>
  <c r="AD20" i="2"/>
  <c r="AC20" i="2"/>
  <c r="AB20" i="2"/>
  <c r="V20" i="2"/>
  <c r="U20" i="2"/>
  <c r="T20" i="2"/>
  <c r="S20" i="2"/>
  <c r="P20" i="2"/>
  <c r="M20" i="2"/>
  <c r="F20" i="2"/>
  <c r="E20" i="2"/>
  <c r="AN19" i="2"/>
  <c r="AO19" i="2"/>
  <c r="AP19" i="2"/>
  <c r="AQ19" i="2"/>
  <c r="AA19" i="2"/>
  <c r="AM19" i="2"/>
  <c r="AI19" i="2"/>
  <c r="AJ19" i="2"/>
  <c r="AK19" i="2"/>
  <c r="AL19" i="2"/>
  <c r="AD19" i="2"/>
  <c r="AC19" i="2"/>
  <c r="AB19" i="2"/>
  <c r="V19" i="2"/>
  <c r="U19" i="2"/>
  <c r="T19" i="2"/>
  <c r="S19" i="2"/>
  <c r="P19" i="2"/>
  <c r="M19" i="2"/>
  <c r="F19" i="2"/>
  <c r="E19" i="2"/>
  <c r="AN18" i="2"/>
  <c r="AO18" i="2"/>
  <c r="AP18" i="2"/>
  <c r="AQ18" i="2"/>
  <c r="AA18" i="2"/>
  <c r="AM18" i="2"/>
  <c r="AI18" i="2"/>
  <c r="AJ18" i="2"/>
  <c r="AK18" i="2"/>
  <c r="AL18" i="2"/>
  <c r="AD18" i="2"/>
  <c r="AC18" i="2"/>
  <c r="AB18" i="2"/>
  <c r="V18" i="2"/>
  <c r="U18" i="2"/>
  <c r="T18" i="2"/>
  <c r="S18" i="2"/>
  <c r="P18" i="2"/>
  <c r="M18" i="2"/>
  <c r="F18" i="2"/>
  <c r="E18" i="2"/>
  <c r="AN17" i="2"/>
  <c r="AO17" i="2"/>
  <c r="AP17" i="2"/>
  <c r="AQ17" i="2"/>
  <c r="AA17" i="2"/>
  <c r="AM17" i="2"/>
  <c r="AI17" i="2"/>
  <c r="AJ17" i="2"/>
  <c r="AK17" i="2"/>
  <c r="AL17" i="2"/>
  <c r="AD17" i="2"/>
  <c r="AC17" i="2"/>
  <c r="AB17" i="2"/>
  <c r="V17" i="2"/>
  <c r="U17" i="2"/>
  <c r="T17" i="2"/>
  <c r="S17" i="2"/>
  <c r="P17" i="2"/>
  <c r="M17" i="2"/>
  <c r="F17" i="2"/>
  <c r="E17" i="2"/>
  <c r="AN16" i="2"/>
  <c r="AO16" i="2"/>
  <c r="AP16" i="2"/>
  <c r="AQ16" i="2"/>
  <c r="AA16" i="2"/>
  <c r="AM16" i="2"/>
  <c r="AI16" i="2"/>
  <c r="AJ16" i="2"/>
  <c r="AK16" i="2"/>
  <c r="AL16" i="2"/>
  <c r="AD16" i="2"/>
  <c r="AC16" i="2"/>
  <c r="AB16" i="2"/>
  <c r="V16" i="2"/>
  <c r="U16" i="2"/>
  <c r="T16" i="2"/>
  <c r="S16" i="2"/>
  <c r="P16" i="2"/>
  <c r="M16" i="2"/>
  <c r="F16" i="2"/>
  <c r="E16" i="2"/>
  <c r="AN15" i="2"/>
  <c r="AO15" i="2"/>
  <c r="AP15" i="2"/>
  <c r="AQ15" i="2"/>
  <c r="AA15" i="2"/>
  <c r="AM15" i="2"/>
  <c r="AI15" i="2"/>
  <c r="AJ15" i="2"/>
  <c r="AK15" i="2"/>
  <c r="AL15" i="2"/>
  <c r="AD15" i="2"/>
  <c r="AC15" i="2"/>
  <c r="AB15" i="2"/>
  <c r="V15" i="2"/>
  <c r="U15" i="2"/>
  <c r="T15" i="2"/>
  <c r="S15" i="2"/>
  <c r="P15" i="2"/>
  <c r="M15" i="2"/>
  <c r="F15" i="2"/>
  <c r="E15" i="2"/>
  <c r="AN14" i="2"/>
  <c r="AO14" i="2"/>
  <c r="AP14" i="2"/>
  <c r="AQ14" i="2"/>
  <c r="AA14" i="2"/>
  <c r="AM14" i="2"/>
  <c r="AI14" i="2"/>
  <c r="AJ14" i="2"/>
  <c r="AK14" i="2"/>
  <c r="AL14" i="2"/>
  <c r="AD14" i="2"/>
  <c r="AC14" i="2"/>
  <c r="AB14" i="2"/>
  <c r="V14" i="2"/>
  <c r="U14" i="2"/>
  <c r="T14" i="2"/>
  <c r="S14" i="2"/>
  <c r="P14" i="2"/>
  <c r="M14" i="2"/>
  <c r="F14" i="2"/>
  <c r="E14" i="2"/>
  <c r="AN13" i="2"/>
  <c r="AO13" i="2"/>
  <c r="AP13" i="2"/>
  <c r="AQ13" i="2"/>
  <c r="AA13" i="2"/>
  <c r="AM13" i="2"/>
  <c r="AI13" i="2"/>
  <c r="AJ13" i="2"/>
  <c r="AK13" i="2"/>
  <c r="AL13" i="2"/>
  <c r="AD13" i="2"/>
  <c r="AC13" i="2"/>
  <c r="AB13" i="2"/>
  <c r="V13" i="2"/>
  <c r="U13" i="2"/>
  <c r="T13" i="2"/>
  <c r="S13" i="2"/>
  <c r="P13" i="2"/>
  <c r="M13" i="2"/>
  <c r="F13" i="2"/>
  <c r="E13" i="2"/>
  <c r="AN12" i="2"/>
  <c r="AO12" i="2"/>
  <c r="AP12" i="2"/>
  <c r="AQ12" i="2"/>
  <c r="AA12" i="2"/>
  <c r="AM12" i="2"/>
  <c r="AI12" i="2"/>
  <c r="AJ12" i="2"/>
  <c r="AK12" i="2"/>
  <c r="AL12" i="2"/>
  <c r="AD12" i="2"/>
  <c r="AC12" i="2"/>
  <c r="AB12" i="2"/>
  <c r="V12" i="2"/>
  <c r="U12" i="2"/>
  <c r="T12" i="2"/>
  <c r="S12" i="2"/>
  <c r="P12" i="2"/>
  <c r="M12" i="2"/>
  <c r="F12" i="2"/>
  <c r="E12" i="2"/>
  <c r="AN11" i="2"/>
  <c r="AO11" i="2"/>
  <c r="AP11" i="2"/>
  <c r="AQ11" i="2"/>
  <c r="AA11" i="2"/>
  <c r="AM11" i="2"/>
  <c r="AI11" i="2"/>
  <c r="AJ11" i="2"/>
  <c r="AK11" i="2"/>
  <c r="AL11" i="2"/>
  <c r="AD11" i="2"/>
  <c r="AC11" i="2"/>
  <c r="AB11" i="2"/>
  <c r="V11" i="2"/>
  <c r="U11" i="2"/>
  <c r="T11" i="2"/>
  <c r="S11" i="2"/>
  <c r="P11" i="2"/>
  <c r="M11" i="2"/>
  <c r="F11" i="2"/>
  <c r="E11" i="2"/>
  <c r="AN10" i="2"/>
  <c r="AO10" i="2"/>
  <c r="AP10" i="2"/>
  <c r="AQ10" i="2"/>
  <c r="AA10" i="2"/>
  <c r="AM10" i="2"/>
  <c r="AI10" i="2"/>
  <c r="AJ10" i="2"/>
  <c r="AK10" i="2"/>
  <c r="AL10" i="2"/>
  <c r="AD10" i="2"/>
  <c r="AC10" i="2"/>
  <c r="AB10" i="2"/>
  <c r="V10" i="2"/>
  <c r="U10" i="2"/>
  <c r="T10" i="2"/>
  <c r="S10" i="2"/>
  <c r="P10" i="2"/>
  <c r="M10" i="2"/>
  <c r="F10" i="2"/>
  <c r="E10" i="2"/>
  <c r="AN9" i="2"/>
  <c r="AO9" i="2"/>
  <c r="AP9" i="2"/>
  <c r="AQ9" i="2"/>
  <c r="AA9" i="2"/>
  <c r="AM9" i="2"/>
  <c r="AI9" i="2"/>
  <c r="AJ9" i="2"/>
  <c r="AK9" i="2"/>
  <c r="AL9" i="2"/>
  <c r="AD9" i="2"/>
  <c r="AC9" i="2"/>
  <c r="AB9" i="2"/>
  <c r="V9" i="2"/>
  <c r="U9" i="2"/>
  <c r="T9" i="2"/>
  <c r="S9" i="2"/>
  <c r="P9" i="2"/>
  <c r="M9" i="2"/>
  <c r="F9" i="2"/>
  <c r="E9" i="2"/>
  <c r="AN8" i="2"/>
  <c r="AO8" i="2"/>
  <c r="AP8" i="2"/>
  <c r="AQ8" i="2"/>
  <c r="AA8" i="2"/>
  <c r="AM8" i="2"/>
  <c r="AI8" i="2"/>
  <c r="AJ8" i="2"/>
  <c r="AK8" i="2"/>
  <c r="AL8" i="2"/>
  <c r="AD8" i="2"/>
  <c r="AC8" i="2"/>
  <c r="AB8" i="2"/>
  <c r="V8" i="2"/>
  <c r="U8" i="2"/>
  <c r="T8" i="2"/>
  <c r="S8" i="2"/>
  <c r="P8" i="2"/>
  <c r="M8" i="2"/>
  <c r="F8" i="2"/>
  <c r="E8" i="2"/>
  <c r="AN7" i="2"/>
  <c r="AO7" i="2"/>
  <c r="AQ7" i="2"/>
  <c r="AA7" i="2"/>
  <c r="AM7" i="2"/>
  <c r="AI7" i="2"/>
  <c r="AJ7" i="2"/>
  <c r="AL7" i="2"/>
  <c r="AC7" i="2"/>
  <c r="AB7" i="2"/>
  <c r="V7" i="2"/>
  <c r="U7" i="2"/>
  <c r="T7" i="2"/>
  <c r="S7" i="2"/>
  <c r="P7" i="2"/>
  <c r="M7" i="2"/>
  <c r="F7" i="2"/>
  <c r="E7" i="2"/>
  <c r="AN6" i="2"/>
  <c r="AO6" i="2"/>
  <c r="AP6" i="2"/>
  <c r="AQ6" i="2"/>
  <c r="AA6" i="2"/>
  <c r="AM6" i="2"/>
  <c r="AI6" i="2"/>
  <c r="AJ6" i="2"/>
  <c r="AK6" i="2"/>
  <c r="AL6" i="2"/>
  <c r="AD6" i="2"/>
  <c r="AC6" i="2"/>
  <c r="AB6" i="2"/>
  <c r="V6" i="2"/>
  <c r="U6" i="2"/>
  <c r="T6" i="2"/>
  <c r="S6" i="2"/>
  <c r="P6" i="2"/>
  <c r="M6" i="2"/>
  <c r="F6" i="2"/>
  <c r="E6" i="2"/>
  <c r="AN5" i="2"/>
  <c r="AO5" i="2"/>
  <c r="AP5" i="2"/>
  <c r="AQ5" i="2"/>
  <c r="AA5" i="2"/>
  <c r="AM5" i="2"/>
  <c r="AI5" i="2"/>
  <c r="AJ5" i="2"/>
  <c r="AK5" i="2"/>
  <c r="AL5" i="2"/>
  <c r="AD5" i="2"/>
  <c r="AC5" i="2"/>
  <c r="AB5" i="2"/>
  <c r="V5" i="2"/>
  <c r="U5" i="2"/>
  <c r="T5" i="2"/>
  <c r="S5" i="2"/>
  <c r="P5" i="2"/>
  <c r="M5" i="2"/>
  <c r="F5" i="2"/>
  <c r="E5" i="2"/>
  <c r="AN4" i="2"/>
  <c r="AO4" i="2"/>
  <c r="AP4" i="2"/>
  <c r="AQ4" i="2"/>
  <c r="AA4" i="2"/>
  <c r="AM4" i="2"/>
  <c r="AI4" i="2"/>
  <c r="AJ4" i="2"/>
  <c r="AK4" i="2"/>
  <c r="AL4" i="2"/>
  <c r="AD4" i="2"/>
  <c r="AC4" i="2"/>
  <c r="AB4" i="2"/>
  <c r="V4" i="2"/>
  <c r="U4" i="2"/>
  <c r="T4" i="2"/>
  <c r="S4" i="2"/>
  <c r="P4" i="2"/>
  <c r="M4" i="2"/>
  <c r="F4" i="2"/>
  <c r="E4" i="2"/>
  <c r="AN3" i="2"/>
  <c r="AO3" i="2"/>
  <c r="AP3" i="2"/>
  <c r="AQ3" i="2"/>
  <c r="AA3" i="2"/>
  <c r="AM3" i="2"/>
  <c r="AI3" i="2"/>
  <c r="AJ3" i="2"/>
  <c r="AK3" i="2"/>
  <c r="AL3" i="2"/>
  <c r="AD3" i="2"/>
  <c r="AC3" i="2"/>
  <c r="AB3" i="2"/>
  <c r="V3" i="2"/>
  <c r="U3" i="2"/>
  <c r="T3" i="2"/>
  <c r="S3" i="2"/>
  <c r="P3" i="2"/>
  <c r="M3" i="2"/>
  <c r="F3" i="2"/>
  <c r="E3" i="2"/>
  <c r="AN2" i="2"/>
  <c r="AO2" i="2"/>
  <c r="AP2" i="2"/>
  <c r="AQ2" i="2"/>
  <c r="AA2" i="2"/>
  <c r="AM2" i="2"/>
  <c r="AI2" i="2"/>
  <c r="AJ2" i="2"/>
  <c r="AK2" i="2"/>
  <c r="AL2" i="2"/>
  <c r="AD2" i="2"/>
  <c r="AC2" i="2"/>
  <c r="AB2" i="2"/>
  <c r="V2" i="2"/>
  <c r="U2" i="2"/>
  <c r="T2" i="2"/>
  <c r="S2" i="2"/>
  <c r="P2" i="2"/>
  <c r="M2" i="2"/>
  <c r="F2" i="2"/>
  <c r="E2" i="2"/>
</calcChain>
</file>

<file path=xl/sharedStrings.xml><?xml version="1.0" encoding="utf-8"?>
<sst xmlns="http://schemas.openxmlformats.org/spreadsheetml/2006/main" count="122" uniqueCount="84">
  <si>
    <t>code</t>
  </si>
  <si>
    <t>date</t>
  </si>
  <si>
    <t>gender</t>
  </si>
  <si>
    <t>Month</t>
  </si>
  <si>
    <t>0,2 mV</t>
  </si>
  <si>
    <t>1mV</t>
  </si>
  <si>
    <t>SICI pre</t>
  </si>
  <si>
    <t>SICF pre</t>
  </si>
  <si>
    <t>RMT %change</t>
  </si>
  <si>
    <t>0,2 mV post</t>
  </si>
  <si>
    <t>1mV post</t>
  </si>
  <si>
    <t>1mV %change</t>
  </si>
  <si>
    <t>SICI post</t>
  </si>
  <si>
    <t>SICF post</t>
  </si>
  <si>
    <t>% SICI pre</t>
  </si>
  <si>
    <t>% SICI post</t>
  </si>
  <si>
    <t>% SICF pre</t>
  </si>
  <si>
    <t>% SICF post</t>
  </si>
  <si>
    <t>FDI pre</t>
  </si>
  <si>
    <t>FDI POST1</t>
  </si>
  <si>
    <t>FDI POST2</t>
  </si>
  <si>
    <t>FDI POST3</t>
  </si>
  <si>
    <t>TOT FDI</t>
  </si>
  <si>
    <t>P0 %change</t>
  </si>
  <si>
    <t>P15 %change</t>
  </si>
  <si>
    <t>P30 %change</t>
  </si>
  <si>
    <t>EXT pre</t>
  </si>
  <si>
    <t>EXT POST1</t>
  </si>
  <si>
    <t>EXT POST2</t>
  </si>
  <si>
    <t>EXT POST3</t>
  </si>
  <si>
    <t>Norm FDI POST1</t>
  </si>
  <si>
    <t>Norm FDI POST2</t>
  </si>
  <si>
    <t>Norm FDI POST3</t>
  </si>
  <si>
    <t>TOT norm FDI</t>
  </si>
  <si>
    <t>Norm EXT POST1</t>
  </si>
  <si>
    <t>Norm EXT POST2</t>
  </si>
  <si>
    <t>Norm EXT POST3</t>
  </si>
  <si>
    <t>TOT norm ECR</t>
  </si>
  <si>
    <t>SMA1_L</t>
  </si>
  <si>
    <t>L</t>
  </si>
  <si>
    <t>SMA2_L</t>
  </si>
  <si>
    <t>SMA3_R</t>
  </si>
  <si>
    <t>R</t>
  </si>
  <si>
    <t>SMA4_R</t>
  </si>
  <si>
    <t>SMA5_L</t>
  </si>
  <si>
    <t>SMA6_R</t>
  </si>
  <si>
    <t>SMA6_L</t>
  </si>
  <si>
    <t>SMA7_L</t>
  </si>
  <si>
    <t>SMA7_R</t>
  </si>
  <si>
    <t>SMA1_R</t>
  </si>
  <si>
    <t>SMA8_L</t>
  </si>
  <si>
    <t>SMA10_L</t>
  </si>
  <si>
    <t>SMA9_R</t>
  </si>
  <si>
    <t>SMA11_L</t>
  </si>
  <si>
    <t>SMA2_R</t>
  </si>
  <si>
    <t>SMA11_R</t>
  </si>
  <si>
    <t>SMA3_L</t>
  </si>
  <si>
    <t>SMA4_L</t>
  </si>
  <si>
    <t>SMA5_R</t>
  </si>
  <si>
    <t>SMA12_R</t>
  </si>
  <si>
    <t>SMA13_L</t>
  </si>
  <si>
    <t>SMA10_R</t>
  </si>
  <si>
    <t>SMA8_R</t>
  </si>
  <si>
    <t>SMA14_R</t>
  </si>
  <si>
    <t>SMA15_L</t>
  </si>
  <si>
    <t>SMA16_R</t>
  </si>
  <si>
    <t>SMA17_L</t>
  </si>
  <si>
    <t>SMA12_L</t>
  </si>
  <si>
    <t>SMA9_L</t>
  </si>
  <si>
    <t>SMA17_R</t>
  </si>
  <si>
    <t>SMA18_R</t>
  </si>
  <si>
    <t>SMA15_R</t>
  </si>
  <si>
    <t>SMA14_L</t>
  </si>
  <si>
    <t>SMA16_L</t>
  </si>
  <si>
    <t>SMA13_R</t>
  </si>
  <si>
    <t>SMA18_L</t>
  </si>
  <si>
    <t>SMA19_L</t>
  </si>
  <si>
    <t>SMA19_R</t>
  </si>
  <si>
    <t>SMA20_R</t>
  </si>
  <si>
    <t>SMA20_L</t>
  </si>
  <si>
    <t>day of the week</t>
  </si>
  <si>
    <t>HEM M1</t>
  </si>
  <si>
    <t>RMT - 0,05 mV post</t>
  </si>
  <si>
    <t>RMT - 0,05 mV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</si>
</sst>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000"/>
    <numFmt numFmtId="166" formatCode="0.000"/>
  </numFmts>
  <fonts count="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1" fillId="0" borderId="0" xfId="1"/>
    <xf numFmtId="14" fontId="1" fillId="0" borderId="0" xfId="1" applyNumberFormat="1"/>
    <xf numFmtId="0" fontId="1" fillId="0" borderId="0" xfId="1" applyNumberFormat="1"/>
    <xf numFmtId="0" fontId="3" fillId="0" borderId="0" xfId="1" applyFont="1"/>
    <xf numFmtId="0" fontId="1" fillId="0" borderId="0" xfId="1" applyFont="1"/>
    <xf numFmtId="165" fontId="1" fillId="0" borderId="0" xfId="1" applyNumberFormat="1"/>
    <xf numFmtId="166" fontId="1" fillId="0" borderId="0" xfId="1" applyNumberFormat="1"/>
    <xf numFmtId="166" fontId="1" fillId="0" borderId="0" xfId="1" applyNumberFormat="1" applyFill="1"/>
  </cellXfs>
  <cellStyles count="2">
    <cellStyle name="Standard" xfId="0" builtinId="0"/>
    <cellStyle name="Standard 2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1"/>
  <sheetViews>
    <sheetView tabSelected="1" workbookViewId="0">
      <selection activeCell="AC15" sqref="AC15"/>
    </sheetView>
  </sheetViews>
  <sheetFormatPr baseColWidth="10" defaultColWidth="8.83203125" defaultRowHeight="14" x14ac:dyDescent="0"/>
  <cols>
    <col min="1" max="1" width="8.83203125" style="3"/>
    <col min="2" max="2" width="10.6640625" style="3" bestFit="1" customWidth="1"/>
    <col min="3" max="3" width="7" style="5" customWidth="1"/>
    <col min="4" max="4" width="8.5" style="3" customWidth="1"/>
    <col min="5" max="5" width="5.1640625" style="3" customWidth="1"/>
    <col min="6" max="6" width="6.83203125" style="3" customWidth="1"/>
    <col min="7" max="27" width="8.83203125" style="3"/>
    <col min="28" max="28" width="10.33203125" style="3" customWidth="1"/>
    <col min="29" max="29" width="11.5" style="3" customWidth="1"/>
    <col min="30" max="30" width="11.33203125" style="3" bestFit="1" customWidth="1"/>
    <col min="31" max="16384" width="8.83203125" style="3"/>
  </cols>
  <sheetData>
    <row r="1" spans="1:43">
      <c r="A1" s="1" t="s">
        <v>0</v>
      </c>
      <c r="B1" s="1" t="s">
        <v>1</v>
      </c>
      <c r="C1" s="2" t="s">
        <v>2</v>
      </c>
      <c r="D1" s="1" t="s">
        <v>81</v>
      </c>
      <c r="E1" s="1" t="s">
        <v>80</v>
      </c>
      <c r="F1" s="1" t="s">
        <v>3</v>
      </c>
      <c r="G1" s="1" t="s">
        <v>83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82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  <c r="W1" s="1" t="s">
        <v>18</v>
      </c>
      <c r="X1" s="1" t="s">
        <v>19</v>
      </c>
      <c r="Y1" s="1" t="s">
        <v>20</v>
      </c>
      <c r="Z1" s="1" t="s">
        <v>21</v>
      </c>
      <c r="AA1" s="1" t="s">
        <v>22</v>
      </c>
      <c r="AB1" s="1" t="s">
        <v>23</v>
      </c>
      <c r="AC1" s="1" t="s">
        <v>24</v>
      </c>
      <c r="AD1" s="1" t="s">
        <v>25</v>
      </c>
      <c r="AE1" s="1" t="s">
        <v>26</v>
      </c>
      <c r="AF1" s="1" t="s">
        <v>27</v>
      </c>
      <c r="AG1" s="1" t="s">
        <v>28</v>
      </c>
      <c r="AH1" s="1" t="s">
        <v>29</v>
      </c>
      <c r="AI1" s="1" t="s">
        <v>30</v>
      </c>
      <c r="AJ1" s="1" t="s">
        <v>31</v>
      </c>
      <c r="AK1" s="1" t="s">
        <v>32</v>
      </c>
      <c r="AL1" s="1" t="s">
        <v>33</v>
      </c>
      <c r="AM1" s="1"/>
      <c r="AN1" s="1" t="s">
        <v>34</v>
      </c>
      <c r="AO1" s="1" t="s">
        <v>35</v>
      </c>
      <c r="AP1" s="1" t="s">
        <v>36</v>
      </c>
      <c r="AQ1" s="1" t="s">
        <v>37</v>
      </c>
    </row>
    <row r="2" spans="1:43">
      <c r="A2" s="3" t="s">
        <v>38</v>
      </c>
      <c r="B2" s="4">
        <v>43816</v>
      </c>
      <c r="C2" s="5">
        <v>0</v>
      </c>
      <c r="D2" s="4" t="s">
        <v>39</v>
      </c>
      <c r="E2" s="3">
        <f>WEEKDAY(B2,2)</f>
        <v>2</v>
      </c>
      <c r="F2" s="3">
        <f>MONTH(B2)</f>
        <v>12</v>
      </c>
      <c r="G2" s="3">
        <v>45.88</v>
      </c>
      <c r="H2" s="3">
        <v>50.49</v>
      </c>
      <c r="I2" s="3">
        <v>54.32</v>
      </c>
      <c r="J2" s="3">
        <v>65.13</v>
      </c>
      <c r="K2" s="3">
        <v>42.56</v>
      </c>
      <c r="L2" s="3">
        <v>50.16</v>
      </c>
      <c r="M2" s="8">
        <f>(L2-G2)/G2</f>
        <v>9.3286835222318953E-2</v>
      </c>
      <c r="N2" s="3">
        <v>50.29</v>
      </c>
      <c r="O2" s="3">
        <v>60.74</v>
      </c>
      <c r="P2" s="8">
        <f>(O2-I2)/I2</f>
        <v>0.11818851251840945</v>
      </c>
      <c r="Q2" s="3">
        <v>59.61</v>
      </c>
      <c r="R2" s="3">
        <v>44.29</v>
      </c>
      <c r="S2" s="9">
        <f>-100*(J2-H2)/H2</f>
        <v>-28.995840760546628</v>
      </c>
      <c r="T2" s="9">
        <f>-100*(Q2-N2)/N2</f>
        <v>-18.532511433684629</v>
      </c>
      <c r="U2" s="9">
        <f>-100*(K2-H2)/H2</f>
        <v>15.706080411962764</v>
      </c>
      <c r="V2" s="9">
        <f>-100*(R2-N2)/N2</f>
        <v>11.930801352157486</v>
      </c>
      <c r="W2" s="9">
        <v>0.88344326666666684</v>
      </c>
      <c r="X2" s="9">
        <v>0.49621066666666663</v>
      </c>
      <c r="Y2" s="9">
        <v>0.32614129999999997</v>
      </c>
      <c r="Z2" s="9">
        <v>0.59197493333333329</v>
      </c>
      <c r="AA2" s="9">
        <f>AVERAGE(X2:Z2)</f>
        <v>0.47144229999999993</v>
      </c>
      <c r="AB2" s="9">
        <f>(X2-W2)/W2*100</f>
        <v>-43.83219778912045</v>
      </c>
      <c r="AC2" s="9">
        <f>(Y2-W2)/W2*100</f>
        <v>-63.08293782909584</v>
      </c>
      <c r="AD2" s="9">
        <f>(Z2-W2)/W2*100</f>
        <v>-32.992309108096677</v>
      </c>
      <c r="AE2" s="9">
        <v>0.15719093333333334</v>
      </c>
      <c r="AF2" s="9">
        <v>8.6608833333333329E-2</v>
      </c>
      <c r="AG2" s="9">
        <v>8.1344666666666648E-2</v>
      </c>
      <c r="AH2" s="9">
        <v>0.15040590000000001</v>
      </c>
      <c r="AI2" s="9">
        <f>X2/W2</f>
        <v>0.56167802210879547</v>
      </c>
      <c r="AJ2" s="9">
        <f>Y2/W2</f>
        <v>0.36917062170904152</v>
      </c>
      <c r="AK2" s="9">
        <f>Z2/W2</f>
        <v>0.67007690891903327</v>
      </c>
      <c r="AL2" s="9">
        <f>AVERAGE(AI2:AK2)</f>
        <v>0.53364185091229011</v>
      </c>
      <c r="AM2" s="9">
        <f>AA2/W2</f>
        <v>0.53364185091228999</v>
      </c>
      <c r="AN2" s="9">
        <f>AF2/AE2</f>
        <v>0.55097855516687977</v>
      </c>
      <c r="AO2" s="9">
        <f>AG2/AE2</f>
        <v>0.51748955834602828</v>
      </c>
      <c r="AP2" s="9">
        <f>AH2/AE2</f>
        <v>0.95683572080493196</v>
      </c>
      <c r="AQ2" s="9">
        <f>AVERAGE(AN2:AP2)</f>
        <v>0.67510127810594678</v>
      </c>
    </row>
    <row r="3" spans="1:43">
      <c r="A3" s="3" t="s">
        <v>40</v>
      </c>
      <c r="B3" s="4">
        <v>43817</v>
      </c>
      <c r="C3" s="5">
        <v>1</v>
      </c>
      <c r="D3" s="4" t="s">
        <v>39</v>
      </c>
      <c r="E3" s="3">
        <f>WEEKDAY(B3,2)</f>
        <v>3</v>
      </c>
      <c r="F3" s="3">
        <f>MONTH(B3)</f>
        <v>12</v>
      </c>
      <c r="G3" s="3">
        <v>39.799999999999997</v>
      </c>
      <c r="H3" s="3">
        <v>39.47</v>
      </c>
      <c r="I3" s="3">
        <v>46.18</v>
      </c>
      <c r="J3" s="3">
        <v>46.94</v>
      </c>
      <c r="K3" s="3">
        <v>37.57</v>
      </c>
      <c r="L3" s="3">
        <v>38.909999999999997</v>
      </c>
      <c r="M3" s="8">
        <f>(L3-G3)/G3</f>
        <v>-2.2361809045226146E-2</v>
      </c>
      <c r="N3" s="3">
        <v>39.71</v>
      </c>
      <c r="O3" s="3">
        <v>45.64</v>
      </c>
      <c r="P3" s="8">
        <f>(O3-I3)/I3</f>
        <v>-1.169337375487222E-2</v>
      </c>
      <c r="Q3" s="3">
        <v>44.45</v>
      </c>
      <c r="R3" s="3">
        <v>39.58</v>
      </c>
      <c r="S3" s="9">
        <f>-100*(J3-H3)/H3</f>
        <v>-18.925766404864451</v>
      </c>
      <c r="T3" s="9">
        <f>-100*(Q3-N3)/N3</f>
        <v>-11.936539914379255</v>
      </c>
      <c r="U3" s="9">
        <f>-100*(K3-H3)/H3</f>
        <v>4.8137826197111693</v>
      </c>
      <c r="V3" s="9">
        <f>-100*(R3-N3)/N3</f>
        <v>0.3273734575673698</v>
      </c>
      <c r="W3" s="9">
        <v>1.7028501999999999</v>
      </c>
      <c r="X3" s="9">
        <v>0.82733666666666672</v>
      </c>
      <c r="Y3" s="9">
        <v>1.2282002333333335</v>
      </c>
      <c r="Z3" s="9">
        <v>1.1954853666666667</v>
      </c>
      <c r="AA3" s="9">
        <f>AVERAGE(X3:Z3)</f>
        <v>1.0836740888888892</v>
      </c>
      <c r="AB3" s="9">
        <f>(X3-W3)/W3*100</f>
        <v>-51.414594973376595</v>
      </c>
      <c r="AC3" s="9">
        <f>(Y3-W3)/W3*100</f>
        <v>-27.873853299994707</v>
      </c>
      <c r="AD3" s="9">
        <f>(Z3-W3)/W3*100</f>
        <v>-29.795036188933892</v>
      </c>
      <c r="AE3" s="9">
        <v>1.7809397666666664</v>
      </c>
      <c r="AF3" s="9">
        <v>0.97296140000000009</v>
      </c>
      <c r="AG3" s="9">
        <v>1.4643300333333331</v>
      </c>
      <c r="AH3" s="9">
        <v>1.0630950000000001</v>
      </c>
      <c r="AI3" s="9">
        <f>X3/W3</f>
        <v>0.48585405026623407</v>
      </c>
      <c r="AJ3" s="9">
        <f>Y3/W3</f>
        <v>0.721261467000053</v>
      </c>
      <c r="AK3" s="9">
        <f>Z3/W3</f>
        <v>0.70204963811066101</v>
      </c>
      <c r="AL3" s="9">
        <f>AVERAGE(AI3:AK3)</f>
        <v>0.63638838512564933</v>
      </c>
      <c r="AM3" s="9">
        <f>AA3/W3</f>
        <v>0.63638838512564944</v>
      </c>
      <c r="AN3" s="9">
        <f>AF3/AE3</f>
        <v>0.54631909411572288</v>
      </c>
      <c r="AO3" s="9">
        <f>AG3/AE3</f>
        <v>0.82222322211046894</v>
      </c>
      <c r="AP3" s="9">
        <f>AH3/AE3</f>
        <v>0.59692922798268711</v>
      </c>
      <c r="AQ3" s="9">
        <f>AVERAGE(AN3:AP3)</f>
        <v>0.65515718140295964</v>
      </c>
    </row>
    <row r="4" spans="1:43">
      <c r="A4" s="3" t="s">
        <v>41</v>
      </c>
      <c r="B4" s="4">
        <v>43853</v>
      </c>
      <c r="C4" s="5">
        <v>0</v>
      </c>
      <c r="D4" s="4" t="s">
        <v>42</v>
      </c>
      <c r="E4" s="3">
        <f>WEEKDAY(B4,2)</f>
        <v>4</v>
      </c>
      <c r="F4" s="3">
        <f>MONTH(B4)</f>
        <v>1</v>
      </c>
      <c r="G4" s="3">
        <v>49.23</v>
      </c>
      <c r="H4" s="3">
        <v>49.8</v>
      </c>
      <c r="I4" s="3">
        <v>83.26</v>
      </c>
      <c r="J4" s="3">
        <v>65.55</v>
      </c>
      <c r="K4" s="3">
        <v>45.88</v>
      </c>
      <c r="L4" s="3">
        <v>50.1</v>
      </c>
      <c r="M4" s="8">
        <f>(L4-G4)/G4</f>
        <v>1.7672151127361459E-2</v>
      </c>
      <c r="N4" s="3">
        <v>54.04</v>
      </c>
      <c r="O4" s="3">
        <v>74.95</v>
      </c>
      <c r="P4" s="8">
        <f>(O4-I4)/I4</f>
        <v>-9.9807830891184265E-2</v>
      </c>
      <c r="Q4" s="3">
        <v>49.12</v>
      </c>
      <c r="R4" s="3">
        <v>44.1</v>
      </c>
      <c r="S4" s="9">
        <f>-100*(J4-H4)/H4</f>
        <v>-31.626506024096386</v>
      </c>
      <c r="T4" s="9">
        <f>-100*(Q4-N4)/N4</f>
        <v>9.104367135455222</v>
      </c>
      <c r="U4" s="9">
        <f>-100*(K4-H4)/H4</f>
        <v>7.871485943775089</v>
      </c>
      <c r="V4" s="9">
        <f>-100*(R4-N4)/N4</f>
        <v>18.393782383419687</v>
      </c>
      <c r="W4" s="9">
        <v>1.1059620999999997</v>
      </c>
      <c r="X4" s="9">
        <v>1.0426076</v>
      </c>
      <c r="Y4" s="9">
        <v>1.18956</v>
      </c>
      <c r="Z4" s="9">
        <v>1.4570291071428569</v>
      </c>
      <c r="AA4" s="9">
        <f>AVERAGE(X4:Z4)</f>
        <v>1.2297322357142857</v>
      </c>
      <c r="AB4" s="9">
        <f>(X4-W4)/W4*100</f>
        <v>-5.728451273330232</v>
      </c>
      <c r="AC4" s="9">
        <f>(Y4-W4)/W4*100</f>
        <v>7.5588394936861079</v>
      </c>
      <c r="AD4" s="9">
        <f>(Z4-W4)/W4*100</f>
        <v>31.743131807397134</v>
      </c>
      <c r="AE4" s="9">
        <v>1.3538971333333332</v>
      </c>
      <c r="AF4" s="9">
        <v>1.4568328666666668</v>
      </c>
      <c r="AG4" s="9">
        <v>1.688242666666667</v>
      </c>
      <c r="AH4" s="9">
        <v>1.4627402857142855</v>
      </c>
      <c r="AI4" s="9">
        <f>X4/W4</f>
        <v>0.94271548726669763</v>
      </c>
      <c r="AJ4" s="9">
        <f>Y4/W4</f>
        <v>1.075588394936861</v>
      </c>
      <c r="AK4" s="9">
        <f>Z4/W4</f>
        <v>1.3174313180739714</v>
      </c>
      <c r="AL4" s="9">
        <f>AVERAGE(AI4:AK4)</f>
        <v>1.1119117334258435</v>
      </c>
      <c r="AM4" s="9">
        <f>AA4/W4</f>
        <v>1.1119117334258435</v>
      </c>
      <c r="AN4" s="9">
        <f>AF4/AE4</f>
        <v>1.0760292128545268</v>
      </c>
      <c r="AO4" s="9">
        <f>AG4/AE4</f>
        <v>1.246950469944615</v>
      </c>
      <c r="AP4" s="9">
        <f>AH4/AE4</f>
        <v>1.0803924830780736</v>
      </c>
      <c r="AQ4" s="9">
        <f>AVERAGE(AN4:AP4)</f>
        <v>1.1344573886257383</v>
      </c>
    </row>
    <row r="5" spans="1:43">
      <c r="A5" s="3" t="s">
        <v>43</v>
      </c>
      <c r="B5" s="4">
        <v>43859</v>
      </c>
      <c r="C5" s="5">
        <v>0</v>
      </c>
      <c r="D5" s="4" t="s">
        <v>42</v>
      </c>
      <c r="E5" s="3">
        <f>WEEKDAY(B5,2)</f>
        <v>3</v>
      </c>
      <c r="F5" s="3">
        <f>MONTH(B5)</f>
        <v>1</v>
      </c>
      <c r="G5" s="3">
        <v>48.75</v>
      </c>
      <c r="H5" s="3">
        <v>54.79</v>
      </c>
      <c r="I5" s="3">
        <v>57.86</v>
      </c>
      <c r="J5" s="3">
        <v>69.08</v>
      </c>
      <c r="K5" s="3">
        <v>42.57</v>
      </c>
      <c r="L5" s="3">
        <v>47.18</v>
      </c>
      <c r="M5" s="8">
        <f>(L5-G5)/G5</f>
        <v>-3.2205128205128213E-2</v>
      </c>
      <c r="N5" s="3">
        <v>55.46</v>
      </c>
      <c r="O5" s="3">
        <v>62.28</v>
      </c>
      <c r="P5" s="8">
        <f>(O5-I5)/I5</f>
        <v>7.6391289319045999E-2</v>
      </c>
      <c r="Q5" s="3">
        <v>66.040000000000006</v>
      </c>
      <c r="R5" s="3">
        <v>45.09</v>
      </c>
      <c r="S5" s="9">
        <f>-100*(J5-H5)/H5</f>
        <v>-26.08140171564154</v>
      </c>
      <c r="T5" s="9">
        <f>-100*(Q5-N5)/N5</f>
        <v>-19.076812116840973</v>
      </c>
      <c r="U5" s="9">
        <f>-100*(K5-H5)/H5</f>
        <v>22.30334002555211</v>
      </c>
      <c r="V5" s="9">
        <f>-100*(R5-N5)/N5</f>
        <v>18.698160836639016</v>
      </c>
      <c r="W5" s="9">
        <v>0.80882766666666683</v>
      </c>
      <c r="X5" s="9">
        <v>1.2342020999999999</v>
      </c>
      <c r="Y5" s="9">
        <v>0.70392363333333352</v>
      </c>
      <c r="Z5" s="9">
        <v>0.86685683333333319</v>
      </c>
      <c r="AA5" s="9">
        <f>AVERAGE(X5:Z5)</f>
        <v>0.93499418888888897</v>
      </c>
      <c r="AB5" s="9">
        <f>(X5-W5)/W5*100</f>
        <v>52.591479107828029</v>
      </c>
      <c r="AC5" s="9">
        <f>(Y5-W5)/W5*100</f>
        <v>-12.969886869184737</v>
      </c>
      <c r="AD5" s="9">
        <f>(Z5-W5)/W5*100</f>
        <v>7.1744784529707823</v>
      </c>
      <c r="AE5" s="9">
        <v>0.60198466666666683</v>
      </c>
      <c r="AF5" s="9">
        <v>0.62563066666666667</v>
      </c>
      <c r="AG5" s="9">
        <v>0.41902166666666674</v>
      </c>
      <c r="AH5" s="9">
        <v>0.39834606666666678</v>
      </c>
      <c r="AI5" s="9">
        <f>X5/W5</f>
        <v>1.5259147910782802</v>
      </c>
      <c r="AJ5" s="9">
        <f>Y5/W5</f>
        <v>0.87030113130815268</v>
      </c>
      <c r="AK5" s="9">
        <f>Z5/W5</f>
        <v>1.0717447845297079</v>
      </c>
      <c r="AL5" s="9">
        <f>AVERAGE(AI5:AK5)</f>
        <v>1.1559869023053801</v>
      </c>
      <c r="AM5" s="9">
        <f>AA5/W5</f>
        <v>1.1559869023053804</v>
      </c>
      <c r="AN5" s="9">
        <f>AF5/AE5</f>
        <v>1.0392800702564957</v>
      </c>
      <c r="AO5" s="9">
        <f>AG5/AE5</f>
        <v>0.69606700945871258</v>
      </c>
      <c r="AP5" s="9">
        <f>AH5/AE5</f>
        <v>0.66172128415230957</v>
      </c>
      <c r="AQ5" s="9">
        <f>AVERAGE(AN5:AP5)</f>
        <v>0.79902278795583925</v>
      </c>
    </row>
    <row r="6" spans="1:43">
      <c r="A6" s="3" t="s">
        <v>44</v>
      </c>
      <c r="B6" s="4">
        <v>43860</v>
      </c>
      <c r="C6" s="5">
        <v>0</v>
      </c>
      <c r="D6" s="4" t="s">
        <v>39</v>
      </c>
      <c r="E6" s="3">
        <f>WEEKDAY(B6,2)</f>
        <v>4</v>
      </c>
      <c r="F6" s="3">
        <f>MONTH(B6)</f>
        <v>1</v>
      </c>
      <c r="G6" s="3">
        <v>35.72</v>
      </c>
      <c r="H6" s="3">
        <v>36.090000000000003</v>
      </c>
      <c r="I6" s="3">
        <v>40.520000000000003</v>
      </c>
      <c r="J6" s="3">
        <v>40.1</v>
      </c>
      <c r="K6" s="3">
        <v>33.9</v>
      </c>
      <c r="L6" s="3">
        <v>36.28</v>
      </c>
      <c r="M6" s="8">
        <f>(L6-G6)/G6</f>
        <v>1.5677491601343848E-2</v>
      </c>
      <c r="N6" s="3">
        <v>38.659999999999997</v>
      </c>
      <c r="O6" s="3">
        <v>39.94</v>
      </c>
      <c r="P6" s="8">
        <f>(O6-I6)/I6</f>
        <v>-1.4313919052319974E-2</v>
      </c>
      <c r="Q6" s="3">
        <v>37.229999999999997</v>
      </c>
      <c r="R6" s="3">
        <v>30.52</v>
      </c>
      <c r="S6" s="9">
        <f>-100*(J6-H6)/H6</f>
        <v>-11.111111111111104</v>
      </c>
      <c r="T6" s="9">
        <f>-100*(Q6-N6)/N6</f>
        <v>3.6989136057941021</v>
      </c>
      <c r="U6" s="9">
        <f>-100*(K6-H6)/H6</f>
        <v>6.0681629260183003</v>
      </c>
      <c r="V6" s="9">
        <f>-100*(R6-N6)/N6</f>
        <v>21.055354371443347</v>
      </c>
      <c r="W6" s="9">
        <v>1.3680725666666662</v>
      </c>
      <c r="X6" s="9">
        <v>1.4557800000000001</v>
      </c>
      <c r="Y6" s="9">
        <v>1.907531733333333</v>
      </c>
      <c r="Z6" s="9">
        <v>2.143529266666667</v>
      </c>
      <c r="AA6" s="9">
        <f>AVERAGE(X6:Z6)</f>
        <v>1.8356136666666665</v>
      </c>
      <c r="AB6" s="9">
        <f>(X6-W6)/W6*100</f>
        <v>6.4110220079213063</v>
      </c>
      <c r="AC6" s="9">
        <f>(Y6-W6)/W6*100</f>
        <v>39.432057904725696</v>
      </c>
      <c r="AD6" s="9">
        <f>(Z6-W6)/W6*100</f>
        <v>56.682424521486837</v>
      </c>
      <c r="AE6" s="9">
        <v>2.6048634000000006</v>
      </c>
      <c r="AF6" s="9">
        <v>1.6829121</v>
      </c>
      <c r="AG6" s="9">
        <v>2.8250732333333337</v>
      </c>
      <c r="AH6" s="9">
        <v>2.1627756333333332</v>
      </c>
      <c r="AI6" s="9">
        <f>X6/W6</f>
        <v>1.064110220079213</v>
      </c>
      <c r="AJ6" s="9">
        <f>Y6/W6</f>
        <v>1.3943205790472568</v>
      </c>
      <c r="AK6" s="9">
        <f>Z6/W6</f>
        <v>1.5668242452148684</v>
      </c>
      <c r="AL6" s="9">
        <f>AVERAGE(AI6:AK6)</f>
        <v>1.3417516814471127</v>
      </c>
      <c r="AM6" s="9">
        <f>AA6/W6</f>
        <v>1.3417516814471127</v>
      </c>
      <c r="AN6" s="9">
        <f>AF6/AE6</f>
        <v>0.64606539444640343</v>
      </c>
      <c r="AO6" s="9">
        <f>AG6/AE6</f>
        <v>1.0845379582412396</v>
      </c>
      <c r="AP6" s="9">
        <f>AH6/AE6</f>
        <v>0.83028370444812294</v>
      </c>
      <c r="AQ6" s="9">
        <f>AVERAGE(AN6:AP6)</f>
        <v>0.85362901904525534</v>
      </c>
    </row>
    <row r="7" spans="1:43">
      <c r="A7" s="3" t="s">
        <v>45</v>
      </c>
      <c r="B7" s="4">
        <v>43873</v>
      </c>
      <c r="C7" s="5">
        <v>1</v>
      </c>
      <c r="D7" s="4" t="s">
        <v>42</v>
      </c>
      <c r="E7" s="3">
        <f>WEEKDAY(B7,2)</f>
        <v>3</v>
      </c>
      <c r="F7" s="3">
        <f>MONTH(B7)</f>
        <v>2</v>
      </c>
      <c r="G7" s="3">
        <v>47.7</v>
      </c>
      <c r="H7" s="3">
        <v>48.88</v>
      </c>
      <c r="I7" s="3">
        <v>53.49</v>
      </c>
      <c r="J7" s="3">
        <v>75.97</v>
      </c>
      <c r="K7" s="3">
        <v>43.76</v>
      </c>
      <c r="L7" s="3">
        <v>48.71</v>
      </c>
      <c r="M7" s="8">
        <f>(L7-G7)/G7</f>
        <v>2.1174004192872076E-2</v>
      </c>
      <c r="N7" s="3">
        <v>53.47</v>
      </c>
      <c r="O7" s="3">
        <v>56.31</v>
      </c>
      <c r="P7" s="8">
        <f>(O7-I7)/I7</f>
        <v>5.2720134604598991E-2</v>
      </c>
      <c r="Q7" s="3">
        <v>74.819999999999993</v>
      </c>
      <c r="R7" s="3">
        <v>41.81</v>
      </c>
      <c r="S7" s="9">
        <f>-100*(J7-H7)/H7</f>
        <v>-55.421440261865783</v>
      </c>
      <c r="T7" s="9">
        <f>-100*(Q7-N7)/N7</f>
        <v>-39.928932111464363</v>
      </c>
      <c r="U7" s="9">
        <f>-100*(K7-H7)/H7</f>
        <v>10.474631751227504</v>
      </c>
      <c r="V7" s="9">
        <f>-100*(R7-N7)/N7</f>
        <v>21.806620534879364</v>
      </c>
      <c r="W7" s="9">
        <v>1.0738482142857142</v>
      </c>
      <c r="X7" s="9">
        <v>0.20254009999999997</v>
      </c>
      <c r="Y7" s="9">
        <v>0.93903603333333341</v>
      </c>
      <c r="Z7" s="9"/>
      <c r="AA7" s="9">
        <f>AVERAGE(X7:Z7)</f>
        <v>0.5707880666666667</v>
      </c>
      <c r="AB7" s="9">
        <f>(X7-W7)/W7*100</f>
        <v>-81.138852092358093</v>
      </c>
      <c r="AC7" s="9">
        <f>(Y7-W7)/W7*100</f>
        <v>-12.554118837181575</v>
      </c>
      <c r="AD7" s="10"/>
      <c r="AE7" s="9">
        <v>0.75127735714285693</v>
      </c>
      <c r="AF7" s="9">
        <v>0.32352710000000001</v>
      </c>
      <c r="AG7" s="9">
        <v>0.37431343333333339</v>
      </c>
      <c r="AH7" s="9"/>
      <c r="AI7" s="9">
        <f>X7/W7</f>
        <v>0.18861147907641906</v>
      </c>
      <c r="AJ7" s="9">
        <f>Y7/W7</f>
        <v>0.87445881162818428</v>
      </c>
      <c r="AK7" s="9"/>
      <c r="AL7" s="9">
        <f>AVERAGE(AI7:AK7)</f>
        <v>0.53153514535230162</v>
      </c>
      <c r="AM7" s="9">
        <f>AA7/W7</f>
        <v>0.53153514535230173</v>
      </c>
      <c r="AN7" s="9">
        <f>AF7/AE7</f>
        <v>0.43063603198476363</v>
      </c>
      <c r="AO7" s="9">
        <f>AG7/AE7</f>
        <v>0.49823601067502549</v>
      </c>
      <c r="AP7" s="9"/>
      <c r="AQ7" s="9">
        <f>AVERAGE(AN7:AP7)</f>
        <v>0.46443602132989459</v>
      </c>
    </row>
    <row r="8" spans="1:43">
      <c r="A8" s="3" t="s">
        <v>46</v>
      </c>
      <c r="B8" s="4">
        <v>43880</v>
      </c>
      <c r="C8" s="5">
        <v>1</v>
      </c>
      <c r="D8" s="4" t="s">
        <v>39</v>
      </c>
      <c r="E8" s="3">
        <f>WEEKDAY(B8,2)</f>
        <v>3</v>
      </c>
      <c r="F8" s="3">
        <f>MONTH(B8)</f>
        <v>2</v>
      </c>
      <c r="G8" s="3">
        <v>41.52</v>
      </c>
      <c r="H8" s="3">
        <v>43.86</v>
      </c>
      <c r="I8" s="3">
        <v>51.58</v>
      </c>
      <c r="J8" s="3">
        <v>52.92</v>
      </c>
      <c r="K8" s="3">
        <v>38.909999999999997</v>
      </c>
      <c r="L8" s="3">
        <v>43.94</v>
      </c>
      <c r="M8" s="8">
        <f>(L8-G8)/G8</f>
        <v>5.8285163776493121E-2</v>
      </c>
      <c r="N8" s="3">
        <v>43.89</v>
      </c>
      <c r="O8" s="3">
        <v>52.02</v>
      </c>
      <c r="P8" s="8">
        <f>(O8-I8)/I8</f>
        <v>8.5304381543234754E-3</v>
      </c>
      <c r="Q8" s="3">
        <v>100</v>
      </c>
      <c r="R8" s="3">
        <v>38.33</v>
      </c>
      <c r="S8" s="9">
        <f>-100*(J8-H8)/H8</f>
        <v>-20.65663474692203</v>
      </c>
      <c r="T8" s="9">
        <f>-100*(Q8-N8)/N8</f>
        <v>-127.84233310549099</v>
      </c>
      <c r="U8" s="9">
        <f>-100*(K8-H8)/H8</f>
        <v>11.285909712722304</v>
      </c>
      <c r="V8" s="9">
        <f>-100*(R8-N8)/N8</f>
        <v>12.668033720665305</v>
      </c>
      <c r="W8" s="9">
        <v>3.4601134999999998</v>
      </c>
      <c r="X8" s="9">
        <v>2.446126233333334</v>
      </c>
      <c r="Y8" s="9">
        <v>1.7578545517241375</v>
      </c>
      <c r="Z8" s="9">
        <v>1.5149739666666666</v>
      </c>
      <c r="AA8" s="9">
        <f>AVERAGE(X8:Z8)</f>
        <v>1.9063182505747125</v>
      </c>
      <c r="AB8" s="9">
        <f>(X8-W8)/W8*100</f>
        <v>-29.305029059499521</v>
      </c>
      <c r="AC8" s="9">
        <f>(Y8-W8)/W8*100</f>
        <v>-49.196621679487173</v>
      </c>
      <c r="AD8" s="9">
        <f>(Z8-W8)/W8*100</f>
        <v>-56.216061505882195</v>
      </c>
      <c r="AE8" s="9">
        <v>0.87006636666666659</v>
      </c>
      <c r="AF8" s="9">
        <v>0.55985523333333331</v>
      </c>
      <c r="AG8" s="9">
        <v>0.46336734482758618</v>
      </c>
      <c r="AH8" s="9">
        <v>0.82873526666666686</v>
      </c>
      <c r="AI8" s="9">
        <f>X8/W8</f>
        <v>0.70694970940500479</v>
      </c>
      <c r="AJ8" s="9">
        <f>Y8/W8</f>
        <v>0.50803378320512826</v>
      </c>
      <c r="AK8" s="9">
        <f>Z8/W8</f>
        <v>0.43783938494117797</v>
      </c>
      <c r="AL8" s="9">
        <f>AVERAGE(AI8:AK8)</f>
        <v>0.55094095918377028</v>
      </c>
      <c r="AM8" s="9">
        <f>AA8/W8</f>
        <v>0.55094095918377028</v>
      </c>
      <c r="AN8" s="9">
        <f>AF8/AE8</f>
        <v>0.6434626768509728</v>
      </c>
      <c r="AO8" s="9">
        <f>AG8/AE8</f>
        <v>0.53256551750506642</v>
      </c>
      <c r="AP8" s="9">
        <f>AH8/AE8</f>
        <v>0.95249661223161131</v>
      </c>
      <c r="AQ8" s="9">
        <f>AVERAGE(AN8:AP8)</f>
        <v>0.70950826886255014</v>
      </c>
    </row>
    <row r="9" spans="1:43">
      <c r="A9" s="3" t="s">
        <v>47</v>
      </c>
      <c r="B9" s="4">
        <v>43881</v>
      </c>
      <c r="C9" s="5">
        <v>0</v>
      </c>
      <c r="D9" s="4" t="s">
        <v>39</v>
      </c>
      <c r="E9" s="3">
        <f>WEEKDAY(B9,2)</f>
        <v>4</v>
      </c>
      <c r="F9" s="3">
        <f>MONTH(B9)</f>
        <v>2</v>
      </c>
      <c r="G9" s="3">
        <v>51.55</v>
      </c>
      <c r="H9" s="3">
        <v>53.69</v>
      </c>
      <c r="I9" s="3">
        <v>56.58</v>
      </c>
      <c r="J9" s="3">
        <v>60.9</v>
      </c>
      <c r="K9" s="3">
        <v>46.06</v>
      </c>
      <c r="L9" s="3">
        <v>52.25</v>
      </c>
      <c r="M9" s="8">
        <f>(L9-G9)/G9</f>
        <v>1.3579049466537398E-2</v>
      </c>
      <c r="N9" s="3">
        <v>57.07</v>
      </c>
      <c r="O9" s="3">
        <v>57.02</v>
      </c>
      <c r="P9" s="8">
        <f>(O9-I9)/I9</f>
        <v>7.7765995051255719E-3</v>
      </c>
      <c r="Q9" s="3">
        <v>67.67</v>
      </c>
      <c r="R9" s="3">
        <v>45.15</v>
      </c>
      <c r="S9" s="9">
        <f>-100*(J9-H9)/H9</f>
        <v>-13.428943937418516</v>
      </c>
      <c r="T9" s="9">
        <f>-100*(Q9-N9)/N9</f>
        <v>-18.573681443840901</v>
      </c>
      <c r="U9" s="9">
        <f>-100*(K9-H9)/H9</f>
        <v>14.211212516297254</v>
      </c>
      <c r="V9" s="9">
        <f>-100*(R9-N9)/N9</f>
        <v>20.886630453828637</v>
      </c>
      <c r="W9" s="9">
        <v>0.77815756666666691</v>
      </c>
      <c r="X9" s="9">
        <v>0.33314006666666673</v>
      </c>
      <c r="Y9" s="9">
        <v>0.60393776666666676</v>
      </c>
      <c r="Z9" s="9">
        <v>0.7016144333333334</v>
      </c>
      <c r="AA9" s="9">
        <f>AVERAGE(X9:Z9)</f>
        <v>0.54623075555555556</v>
      </c>
      <c r="AB9" s="9">
        <f>(X9-W9)/W9*100</f>
        <v>-57.188610515770868</v>
      </c>
      <c r="AC9" s="9">
        <f>(Y9-W9)/W9*100</f>
        <v>-22.388756141804539</v>
      </c>
      <c r="AD9" s="9">
        <f>(Z9-W9)/W9*100</f>
        <v>-9.8364568581162022</v>
      </c>
      <c r="AE9" s="9">
        <v>0.30721543333333334</v>
      </c>
      <c r="AF9" s="9">
        <v>0.17933663333333336</v>
      </c>
      <c r="AG9" s="9">
        <v>0.31083683333333334</v>
      </c>
      <c r="AH9" s="9">
        <v>0.23776756666666671</v>
      </c>
      <c r="AI9" s="9">
        <f>X9/W9</f>
        <v>0.42811389484229134</v>
      </c>
      <c r="AJ9" s="9">
        <f>Y9/W9</f>
        <v>0.77611243858195456</v>
      </c>
      <c r="AK9" s="9">
        <f>Z9/W9</f>
        <v>0.90163543141883795</v>
      </c>
      <c r="AL9" s="9">
        <f>AVERAGE(AI9:AK9)</f>
        <v>0.70195392161436132</v>
      </c>
      <c r="AM9" s="9">
        <f>AA9/W9</f>
        <v>0.70195392161436121</v>
      </c>
      <c r="AN9" s="9">
        <f>AF9/AE9</f>
        <v>0.58374877651003432</v>
      </c>
      <c r="AO9" s="9">
        <f>AG9/AE9</f>
        <v>1.0117878192534382</v>
      </c>
      <c r="AP9" s="9">
        <f>AH9/AE9</f>
        <v>0.77394408245332302</v>
      </c>
      <c r="AQ9" s="9">
        <f>AVERAGE(AN9:AP9)</f>
        <v>0.78982689273893181</v>
      </c>
    </row>
    <row r="10" spans="1:43">
      <c r="A10" s="3" t="s">
        <v>48</v>
      </c>
      <c r="B10" s="4">
        <v>43887</v>
      </c>
      <c r="C10" s="5">
        <v>0</v>
      </c>
      <c r="D10" s="4" t="s">
        <v>42</v>
      </c>
      <c r="E10" s="3">
        <f>WEEKDAY(B10,2)</f>
        <v>3</v>
      </c>
      <c r="F10" s="3">
        <f>MONTH(B10)</f>
        <v>2</v>
      </c>
      <c r="G10" s="3">
        <v>49.38</v>
      </c>
      <c r="H10" s="3">
        <v>53.24</v>
      </c>
      <c r="I10" s="3">
        <v>59.4</v>
      </c>
      <c r="J10" s="3">
        <v>54.67</v>
      </c>
      <c r="K10" s="3">
        <v>44.87</v>
      </c>
      <c r="L10" s="3">
        <v>50.72</v>
      </c>
      <c r="M10" s="8">
        <f>(L10-G10)/G10</f>
        <v>2.7136492507087814E-2</v>
      </c>
      <c r="N10" s="3">
        <v>51.67</v>
      </c>
      <c r="O10" s="3">
        <v>60.36</v>
      </c>
      <c r="P10" s="8">
        <f>(O10-I10)/I10</f>
        <v>1.6161616161616175E-2</v>
      </c>
      <c r="Q10" s="3">
        <v>62.28</v>
      </c>
      <c r="R10" s="3">
        <v>46.53</v>
      </c>
      <c r="S10" s="9">
        <f>-100*(J10-H10)/H10</f>
        <v>-2.6859504132231398</v>
      </c>
      <c r="T10" s="9">
        <f>-100*(Q10-N10)/N10</f>
        <v>-20.534159086510549</v>
      </c>
      <c r="U10" s="9">
        <f>-100*(K10-H10)/H10</f>
        <v>15.721262208865523</v>
      </c>
      <c r="V10" s="9">
        <f>-100*(R10-N10)/N10</f>
        <v>9.9477453067544026</v>
      </c>
      <c r="W10" s="9">
        <v>1.5130817666666665</v>
      </c>
      <c r="X10" s="9">
        <v>1.0312347333333334</v>
      </c>
      <c r="Y10" s="9">
        <v>1.0162353666666666</v>
      </c>
      <c r="Z10" s="9">
        <v>1.1401977666666665</v>
      </c>
      <c r="AA10" s="9">
        <f>AVERAGE(X10:Z10)</f>
        <v>1.0625559555555555</v>
      </c>
      <c r="AB10" s="9">
        <f>(X10-W10)/W10*100</f>
        <v>-31.845406107486625</v>
      </c>
      <c r="AC10" s="9">
        <f>(Y10-W10)/W10*100</f>
        <v>-32.836718473883749</v>
      </c>
      <c r="AD10" s="9">
        <f>(Z10-W10)/W10*100</f>
        <v>-24.644008553580484</v>
      </c>
      <c r="AE10" s="9">
        <v>1.0150603999999999</v>
      </c>
      <c r="AF10" s="9">
        <v>0.5602773333333334</v>
      </c>
      <c r="AG10" s="9">
        <v>0.82076013333333342</v>
      </c>
      <c r="AH10" s="9">
        <v>0.85499063333333314</v>
      </c>
      <c r="AI10" s="9">
        <f>X10/W10</f>
        <v>0.68154593892513371</v>
      </c>
      <c r="AJ10" s="9">
        <f>Y10/W10</f>
        <v>0.67163281526116247</v>
      </c>
      <c r="AK10" s="9">
        <f>Z10/W10</f>
        <v>0.75355991446419512</v>
      </c>
      <c r="AL10" s="9">
        <f>AVERAGE(AI10:AK10)</f>
        <v>0.70224622288349714</v>
      </c>
      <c r="AM10" s="9">
        <f>AA10/W10</f>
        <v>0.70224622288349714</v>
      </c>
      <c r="AN10" s="9">
        <f>AF10/AE10</f>
        <v>0.55196452677430174</v>
      </c>
      <c r="AO10" s="9">
        <f>AG10/AE10</f>
        <v>0.80858255659794587</v>
      </c>
      <c r="AP10" s="9">
        <f>AH10/AE10</f>
        <v>0.84230518039451963</v>
      </c>
      <c r="AQ10" s="9">
        <f>AVERAGE(AN10:AP10)</f>
        <v>0.73428408792225586</v>
      </c>
    </row>
    <row r="11" spans="1:43">
      <c r="A11" s="3" t="s">
        <v>49</v>
      </c>
      <c r="B11" s="4">
        <v>43895</v>
      </c>
      <c r="C11" s="5">
        <v>0</v>
      </c>
      <c r="D11" s="4" t="s">
        <v>42</v>
      </c>
      <c r="E11" s="3">
        <f>WEEKDAY(B11,2)</f>
        <v>4</v>
      </c>
      <c r="F11" s="3">
        <f>MONTH(B11)</f>
        <v>3</v>
      </c>
      <c r="G11" s="3">
        <v>53.5</v>
      </c>
      <c r="H11" s="3">
        <v>56.61</v>
      </c>
      <c r="I11" s="3">
        <v>59.64</v>
      </c>
      <c r="J11" s="3">
        <v>51.57</v>
      </c>
      <c r="K11" s="3">
        <v>46.53</v>
      </c>
      <c r="L11" s="3">
        <v>48.8</v>
      </c>
      <c r="M11" s="8">
        <f>(L11-G11)/G11</f>
        <v>-8.785046728971968E-2</v>
      </c>
      <c r="N11" s="3">
        <v>53.24</v>
      </c>
      <c r="O11" s="3">
        <v>58.53</v>
      </c>
      <c r="P11" s="8">
        <f>(O11-I11)/I11</f>
        <v>-1.8611670020120714E-2</v>
      </c>
      <c r="Q11" s="3">
        <v>66.75</v>
      </c>
      <c r="R11" s="3">
        <v>40.89</v>
      </c>
      <c r="S11" s="9">
        <f>-100*(J11-H11)/H11</f>
        <v>8.9030206677265475</v>
      </c>
      <c r="T11" s="9">
        <f>-100*(Q11-N11)/N11</f>
        <v>-25.375657400450784</v>
      </c>
      <c r="U11" s="9">
        <f>-100*(K11-H11)/H11</f>
        <v>17.806041335453095</v>
      </c>
      <c r="V11" s="9">
        <f>-100*(R11-N11)/N11</f>
        <v>23.196844477836216</v>
      </c>
      <c r="W11" s="9">
        <v>1.4913381000000001</v>
      </c>
      <c r="X11" s="9">
        <v>0.94070439285714313</v>
      </c>
      <c r="Y11" s="9">
        <v>1.5295996923076924</v>
      </c>
      <c r="Z11" s="9">
        <v>0.83731586666666658</v>
      </c>
      <c r="AA11" s="9">
        <f>AVERAGE(X11:Z11)</f>
        <v>1.1025399839438341</v>
      </c>
      <c r="AB11" s="9">
        <f>(X11-W11)/W11*100</f>
        <v>-36.922124308555979</v>
      </c>
      <c r="AC11" s="9">
        <f>(Y11-W11)/W11*100</f>
        <v>2.5655880653550205</v>
      </c>
      <c r="AD11" s="9">
        <f>(Z11-W11)/W11*100</f>
        <v>-43.854725721372873</v>
      </c>
      <c r="AE11" s="9">
        <v>0.28283683333333337</v>
      </c>
      <c r="AF11" s="9">
        <v>0.17998289285714289</v>
      </c>
      <c r="AG11" s="9">
        <v>0.24720419230769231</v>
      </c>
      <c r="AH11" s="9">
        <v>0.15870676666666664</v>
      </c>
      <c r="AI11" s="9">
        <f>X11/W11</f>
        <v>0.63077875691444019</v>
      </c>
      <c r="AJ11" s="9">
        <f>Y11/W11</f>
        <v>1.0256558806535503</v>
      </c>
      <c r="AK11" s="9">
        <f>Z11/W11</f>
        <v>0.56145274278627133</v>
      </c>
      <c r="AL11" s="9">
        <f>AVERAGE(AI11:AK11)</f>
        <v>0.73929579345142049</v>
      </c>
      <c r="AM11" s="9">
        <f>AA11/W11</f>
        <v>0.7392957934514206</v>
      </c>
      <c r="AN11" s="9">
        <f>AF11/AE11</f>
        <v>0.63634884726992602</v>
      </c>
      <c r="AO11" s="9">
        <f>AG11/AE11</f>
        <v>0.87401697082484753</v>
      </c>
      <c r="AP11" s="9">
        <f>AH11/AE11</f>
        <v>0.56112481813719439</v>
      </c>
      <c r="AQ11" s="9">
        <f>AVERAGE(AN11:AP11)</f>
        <v>0.69049687874398924</v>
      </c>
    </row>
    <row r="12" spans="1:43">
      <c r="A12" s="3" t="s">
        <v>50</v>
      </c>
      <c r="B12" s="4">
        <v>43901</v>
      </c>
      <c r="C12" s="5">
        <v>0</v>
      </c>
      <c r="D12" s="4" t="s">
        <v>39</v>
      </c>
      <c r="E12" s="3">
        <f>WEEKDAY(B12,2)</f>
        <v>3</v>
      </c>
      <c r="F12" s="3">
        <f>MONTH(B12)</f>
        <v>3</v>
      </c>
      <c r="G12" s="3">
        <v>46.36</v>
      </c>
      <c r="H12" s="3">
        <v>51.67</v>
      </c>
      <c r="I12" s="3">
        <v>55.24</v>
      </c>
      <c r="J12" s="3">
        <v>50.55</v>
      </c>
      <c r="K12" s="3">
        <v>44.64</v>
      </c>
      <c r="L12" s="3">
        <v>47.4</v>
      </c>
      <c r="M12" s="8">
        <f>(L12-G12)/G12</f>
        <v>2.2433132010353737E-2</v>
      </c>
      <c r="N12" s="3">
        <v>49.38</v>
      </c>
      <c r="O12" s="3">
        <v>55.35</v>
      </c>
      <c r="P12" s="8">
        <f>(O12-I12)/I12</f>
        <v>1.9913106444605254E-3</v>
      </c>
      <c r="Q12" s="3">
        <v>58.74</v>
      </c>
      <c r="R12" s="3">
        <v>44.08</v>
      </c>
      <c r="S12" s="9">
        <f>-100*(J12-H12)/H12</f>
        <v>2.1676020901877386</v>
      </c>
      <c r="T12" s="9">
        <f>-100*(Q12-N12)/N12</f>
        <v>-18.955042527339003</v>
      </c>
      <c r="U12" s="9">
        <f>-100*(K12-H12)/H12</f>
        <v>13.605573833946199</v>
      </c>
      <c r="V12" s="9">
        <f>-100*(R12-N12)/N12</f>
        <v>10.733090319967607</v>
      </c>
      <c r="W12" s="9">
        <v>0.77272036666666677</v>
      </c>
      <c r="X12" s="9">
        <v>1.0038248999999999</v>
      </c>
      <c r="Y12" s="9">
        <v>0.91777036666666667</v>
      </c>
      <c r="Z12" s="9">
        <v>0.61656551724137931</v>
      </c>
      <c r="AA12" s="9">
        <f>AVERAGE(X12:Z12)</f>
        <v>0.84605359463601515</v>
      </c>
      <c r="AB12" s="9">
        <f>(X12-W12)/W12*100</f>
        <v>29.907912784836192</v>
      </c>
      <c r="AC12" s="9">
        <f>(Y12-W12)/W12*100</f>
        <v>18.771344234876501</v>
      </c>
      <c r="AD12" s="9">
        <f>(Z12-W12)/W12*100</f>
        <v>-20.208455239623436</v>
      </c>
      <c r="AE12" s="9">
        <v>1.2110341333333332</v>
      </c>
      <c r="AF12" s="9">
        <v>1.4739785999999999</v>
      </c>
      <c r="AG12" s="9">
        <v>1.0052591333333332</v>
      </c>
      <c r="AH12" s="9">
        <v>1.3465409310344827</v>
      </c>
      <c r="AI12" s="9">
        <f>X12/W12</f>
        <v>1.299079127848362</v>
      </c>
      <c r="AJ12" s="9">
        <f>Y12/W12</f>
        <v>1.187713442348765</v>
      </c>
      <c r="AK12" s="9">
        <f>Z12/W12</f>
        <v>0.79791544760376565</v>
      </c>
      <c r="AL12" s="9">
        <f>AVERAGE(AI12:AK12)</f>
        <v>1.0949026726002977</v>
      </c>
      <c r="AM12" s="9">
        <f>AA12/W12</f>
        <v>1.0949026726002973</v>
      </c>
      <c r="AN12" s="9">
        <f>AF12/AE12</f>
        <v>1.2171239104078102</v>
      </c>
      <c r="AO12" s="9">
        <f>AG12/AE12</f>
        <v>0.83008323685013663</v>
      </c>
      <c r="AP12" s="9">
        <f>AH12/AE12</f>
        <v>1.1118934586328886</v>
      </c>
      <c r="AQ12" s="9">
        <f>AVERAGE(AN12:AP12)</f>
        <v>1.0530335352969453</v>
      </c>
    </row>
    <row r="13" spans="1:43">
      <c r="A13" s="3" t="s">
        <v>51</v>
      </c>
      <c r="B13" s="4">
        <v>43962</v>
      </c>
      <c r="C13" s="5">
        <v>1</v>
      </c>
      <c r="D13" s="4" t="s">
        <v>39</v>
      </c>
      <c r="E13" s="3">
        <f>WEEKDAY(B13,2)</f>
        <v>1</v>
      </c>
      <c r="F13" s="3">
        <f>MONTH(B13)</f>
        <v>5</v>
      </c>
      <c r="G13" s="3">
        <v>39.630000000000003</v>
      </c>
      <c r="H13" s="3">
        <v>40.909999999999997</v>
      </c>
      <c r="I13" s="3">
        <v>45.36</v>
      </c>
      <c r="J13" s="3">
        <v>63.1</v>
      </c>
      <c r="K13" s="3">
        <v>35.29</v>
      </c>
      <c r="L13" s="3">
        <v>46.63</v>
      </c>
      <c r="M13" s="8">
        <f>(L13-G13)/G13</f>
        <v>0.17663386323492303</v>
      </c>
      <c r="N13" s="3">
        <v>47.62</v>
      </c>
      <c r="O13" s="3">
        <v>61.78</v>
      </c>
      <c r="P13" s="8">
        <f>(O13-I13)/I13</f>
        <v>0.36199294532627868</v>
      </c>
      <c r="Q13" s="3">
        <v>61.76</v>
      </c>
      <c r="R13" s="3">
        <v>50.06</v>
      </c>
      <c r="S13" s="9">
        <f>-100*(J13-H13)/H13</f>
        <v>-54.241016866291879</v>
      </c>
      <c r="T13" s="9">
        <f>-100*(Q13-N13)/N13</f>
        <v>-29.693406131877364</v>
      </c>
      <c r="U13" s="9">
        <f>-100*(K13-H13)/H13</f>
        <v>13.737472500611092</v>
      </c>
      <c r="V13" s="9">
        <f>-100*(R13-N13)/N13</f>
        <v>-5.1238975220495693</v>
      </c>
      <c r="W13" s="9">
        <v>1.1815287000000001</v>
      </c>
      <c r="X13" s="9">
        <v>1.6046346000000002</v>
      </c>
      <c r="Y13" s="9">
        <v>1.5764923666666668</v>
      </c>
      <c r="Z13" s="9">
        <v>1.9906412999999996</v>
      </c>
      <c r="AA13" s="9">
        <f>AVERAGE(X13:Z13)</f>
        <v>1.7239227555555556</v>
      </c>
      <c r="AB13" s="9">
        <f>(X13-W13)/W13*100</f>
        <v>35.810039993103857</v>
      </c>
      <c r="AC13" s="9">
        <f>(Y13-W13)/W13*100</f>
        <v>33.428190670837424</v>
      </c>
      <c r="AD13" s="9">
        <f>(Z13-W13)/W13*100</f>
        <v>68.480147794970989</v>
      </c>
      <c r="AE13" s="9">
        <v>1.4162393999999998</v>
      </c>
      <c r="AF13" s="9">
        <v>0.93484489999999998</v>
      </c>
      <c r="AG13" s="9">
        <v>1.3027852666666664</v>
      </c>
      <c r="AH13" s="9">
        <v>1.2448171000000003</v>
      </c>
      <c r="AI13" s="9">
        <f>X13/W13</f>
        <v>1.3581003999310386</v>
      </c>
      <c r="AJ13" s="9">
        <f>Y13/W13</f>
        <v>1.3342819067083742</v>
      </c>
      <c r="AK13" s="9">
        <f>Z13/W13</f>
        <v>1.68480147794971</v>
      </c>
      <c r="AL13" s="9">
        <f>AVERAGE(AI13:AK13)</f>
        <v>1.4590612615297076</v>
      </c>
      <c r="AM13" s="9">
        <f>AA13/W13</f>
        <v>1.4590612615297076</v>
      </c>
      <c r="AN13" s="9">
        <f>AF13/AE13</f>
        <v>0.66008960067062117</v>
      </c>
      <c r="AO13" s="9">
        <f>AG13/AE13</f>
        <v>0.91989056840719619</v>
      </c>
      <c r="AP13" s="9">
        <f>AH13/AE13</f>
        <v>0.87895951771995651</v>
      </c>
      <c r="AQ13" s="9">
        <f>AVERAGE(AN13:AP13)</f>
        <v>0.81964656226592469</v>
      </c>
    </row>
    <row r="14" spans="1:43">
      <c r="A14" s="3" t="s">
        <v>52</v>
      </c>
      <c r="B14" s="4">
        <v>43962</v>
      </c>
      <c r="C14" s="5">
        <v>0</v>
      </c>
      <c r="D14" s="4" t="s">
        <v>42</v>
      </c>
      <c r="E14" s="3">
        <f>WEEKDAY(B14,2)</f>
        <v>1</v>
      </c>
      <c r="F14" s="3">
        <f>MONTH(B14)</f>
        <v>5</v>
      </c>
      <c r="G14" s="3">
        <v>45.49</v>
      </c>
      <c r="H14" s="3">
        <v>48.03</v>
      </c>
      <c r="I14" s="3">
        <v>52.73</v>
      </c>
      <c r="J14" s="3">
        <v>57.3</v>
      </c>
      <c r="K14" s="3">
        <v>45.59</v>
      </c>
      <c r="L14" s="3">
        <v>46.63</v>
      </c>
      <c r="M14" s="8">
        <f>(L14-G14)/G14</f>
        <v>2.5060452846779522E-2</v>
      </c>
      <c r="N14" s="3">
        <v>47.62</v>
      </c>
      <c r="O14" s="3">
        <v>61.78</v>
      </c>
      <c r="P14" s="8">
        <f>(O14-I14)/I14</f>
        <v>0.17162905366963788</v>
      </c>
      <c r="Q14" s="3">
        <v>61.76</v>
      </c>
      <c r="R14" s="3">
        <v>50.06</v>
      </c>
      <c r="S14" s="9">
        <f>-100*(J14-H14)/H14</f>
        <v>-19.300437226733283</v>
      </c>
      <c r="T14" s="9">
        <f>-100*(Q14-N14)/N14</f>
        <v>-29.693406131877364</v>
      </c>
      <c r="U14" s="9">
        <f>-100*(K14-H14)/H14</f>
        <v>5.080158234436805</v>
      </c>
      <c r="V14" s="9">
        <f>-100*(R14-N14)/N14</f>
        <v>-5.1238975220495693</v>
      </c>
      <c r="W14" s="9">
        <v>1.659022133333333</v>
      </c>
      <c r="X14" s="9">
        <v>0.41337076666666667</v>
      </c>
      <c r="Y14" s="9">
        <v>0.35740060869565227</v>
      </c>
      <c r="Z14" s="9">
        <v>1.0159352666666666</v>
      </c>
      <c r="AA14" s="9">
        <f>AVERAGE(X14:Z14)</f>
        <v>0.59556888067632852</v>
      </c>
      <c r="AB14" s="9">
        <f>(X14-W14)/W14*100</f>
        <v>-75.083468848235583</v>
      </c>
      <c r="AC14" s="9">
        <f>(Y14-W14)/W14*100</f>
        <v>-78.45715246863179</v>
      </c>
      <c r="AD14" s="9">
        <f>(Z14-W14)/W14*100</f>
        <v>-38.763007059741049</v>
      </c>
      <c r="AE14" s="9">
        <v>1.0971578</v>
      </c>
      <c r="AF14" s="9">
        <v>0.66769909999999999</v>
      </c>
      <c r="AG14" s="9">
        <v>0.92017808695652159</v>
      </c>
      <c r="AH14" s="9">
        <v>0.59294136666666675</v>
      </c>
      <c r="AI14" s="9">
        <f>X14/W14</f>
        <v>0.24916531151764426</v>
      </c>
      <c r="AJ14" s="9">
        <f>Y14/W14</f>
        <v>0.21542847531368217</v>
      </c>
      <c r="AK14" s="9">
        <f>Z14/W14</f>
        <v>0.6123699294025895</v>
      </c>
      <c r="AL14" s="9">
        <f>AVERAGE(AI14:AK14)</f>
        <v>0.35898790541130526</v>
      </c>
      <c r="AM14" s="9">
        <f>AA14/W14</f>
        <v>0.35898790541130532</v>
      </c>
      <c r="AN14" s="9">
        <f>AF14/AE14</f>
        <v>0.60857162023548483</v>
      </c>
      <c r="AO14" s="9">
        <f>AG14/AE14</f>
        <v>0.83869256268927006</v>
      </c>
      <c r="AP14" s="9">
        <f>AH14/AE14</f>
        <v>0.54043398922804609</v>
      </c>
      <c r="AQ14" s="9">
        <f>AVERAGE(AN14:AP14)</f>
        <v>0.66256605738426699</v>
      </c>
    </row>
    <row r="15" spans="1:43">
      <c r="A15" s="3" t="s">
        <v>53</v>
      </c>
      <c r="B15" s="4">
        <v>43963</v>
      </c>
      <c r="C15" s="5">
        <v>0</v>
      </c>
      <c r="D15" s="4" t="s">
        <v>39</v>
      </c>
      <c r="E15" s="3">
        <f>WEEKDAY(B15,2)</f>
        <v>2</v>
      </c>
      <c r="F15" s="3">
        <f>MONTH(B15)</f>
        <v>5</v>
      </c>
      <c r="G15" s="3">
        <v>45.96</v>
      </c>
      <c r="H15" s="3">
        <v>55.86</v>
      </c>
      <c r="I15" s="3">
        <v>58.38</v>
      </c>
      <c r="J15" s="3">
        <v>70.91</v>
      </c>
      <c r="K15" s="3">
        <v>49.83</v>
      </c>
      <c r="L15" s="3">
        <v>46.36</v>
      </c>
      <c r="M15" s="8">
        <f>(L15-G15)/G15</f>
        <v>8.7032201914708125E-3</v>
      </c>
      <c r="N15" s="3">
        <v>49.83</v>
      </c>
      <c r="O15" s="3">
        <v>52.31</v>
      </c>
      <c r="P15" s="8">
        <f>(O15-I15)/I15</f>
        <v>-0.1039739636861939</v>
      </c>
      <c r="Q15" s="3">
        <v>62.73</v>
      </c>
      <c r="R15" s="3">
        <v>46.04</v>
      </c>
      <c r="S15" s="9">
        <f>-100*(J15-H15)/H15</f>
        <v>-26.942355889724308</v>
      </c>
      <c r="T15" s="9">
        <f>-100*(Q15-N15)/N15</f>
        <v>-25.888019265502706</v>
      </c>
      <c r="U15" s="9">
        <f>-100*(K15-H15)/H15</f>
        <v>10.794844253490872</v>
      </c>
      <c r="V15" s="9">
        <f>-100*(R15-N15)/N15</f>
        <v>7.6058599237407165</v>
      </c>
      <c r="W15" s="9">
        <v>1.4614751153846157</v>
      </c>
      <c r="X15" s="9">
        <v>1.197404517241379</v>
      </c>
      <c r="Y15" s="9">
        <v>1.0394343333333333</v>
      </c>
      <c r="Z15" s="9">
        <v>0.5859782</v>
      </c>
      <c r="AA15" s="9">
        <f>AVERAGE(X15:Z15)</f>
        <v>0.94093901685823755</v>
      </c>
      <c r="AB15" s="9">
        <f>(X15-W15)/W15*100</f>
        <v>-18.06877143260434</v>
      </c>
      <c r="AC15" s="9">
        <f>(Y15-W15)/W15*100</f>
        <v>-28.877726182851504</v>
      </c>
      <c r="AD15" s="9">
        <f>(Z15-W15)/W15*100</f>
        <v>-59.905016935865632</v>
      </c>
      <c r="AE15" s="9">
        <v>0.61768757692307696</v>
      </c>
      <c r="AF15" s="9">
        <v>0.3709411379310345</v>
      </c>
      <c r="AG15" s="9">
        <v>0.34510292592592601</v>
      </c>
      <c r="AH15" s="9">
        <v>0.39418026666666672</v>
      </c>
      <c r="AI15" s="9">
        <f>X15/W15</f>
        <v>0.81931228567395664</v>
      </c>
      <c r="AJ15" s="9">
        <f>Y15/W15</f>
        <v>0.71122273817148496</v>
      </c>
      <c r="AK15" s="9">
        <f>Z15/W15</f>
        <v>0.40094983064134376</v>
      </c>
      <c r="AL15" s="9">
        <f>AVERAGE(AI15:AK15)</f>
        <v>0.6438282848289284</v>
      </c>
      <c r="AM15" s="9">
        <f>AA15/W15</f>
        <v>0.64382828482892851</v>
      </c>
      <c r="AN15" s="9">
        <f>AF15/AE15</f>
        <v>0.60053197083681875</v>
      </c>
      <c r="AO15" s="9">
        <f>AG15/AE15</f>
        <v>0.5587014193243246</v>
      </c>
      <c r="AP15" s="9">
        <f>AH15/AE15</f>
        <v>0.63815475880253214</v>
      </c>
      <c r="AQ15" s="9">
        <f>AVERAGE(AN15:AP15)</f>
        <v>0.59912938298789176</v>
      </c>
    </row>
    <row r="16" spans="1:43">
      <c r="A16" s="3" t="s">
        <v>54</v>
      </c>
      <c r="B16" s="4">
        <v>43963</v>
      </c>
      <c r="C16" s="5">
        <v>1</v>
      </c>
      <c r="D16" s="4" t="s">
        <v>42</v>
      </c>
      <c r="E16" s="3">
        <f>WEEKDAY(B16,2)</f>
        <v>2</v>
      </c>
      <c r="F16" s="3">
        <f>MONTH(B16)</f>
        <v>5</v>
      </c>
      <c r="G16" s="3">
        <v>38.46</v>
      </c>
      <c r="H16" s="3">
        <v>42.23</v>
      </c>
      <c r="I16" s="3">
        <v>47.28</v>
      </c>
      <c r="J16" s="3">
        <v>46.26</v>
      </c>
      <c r="K16" s="3">
        <v>35.33</v>
      </c>
      <c r="L16" s="3">
        <v>39.19</v>
      </c>
      <c r="M16" s="8">
        <f>(L16-G16)/G16</f>
        <v>1.8980759230369133E-2</v>
      </c>
      <c r="N16" s="3">
        <v>41.4</v>
      </c>
      <c r="O16" s="3">
        <v>47.74</v>
      </c>
      <c r="P16" s="8">
        <f>(O16-I16)/I16</f>
        <v>9.7292724196277672E-3</v>
      </c>
      <c r="Q16" s="3">
        <v>47.32</v>
      </c>
      <c r="R16" s="3">
        <v>36.380000000000003</v>
      </c>
      <c r="S16" s="9">
        <f>-100*(J16-H16)/H16</f>
        <v>-9.542978924934884</v>
      </c>
      <c r="T16" s="9">
        <f>-100*(Q16-N16)/N16</f>
        <v>-14.299516908212567</v>
      </c>
      <c r="U16" s="9">
        <f>-100*(K16-H16)/H16</f>
        <v>16.339095429789246</v>
      </c>
      <c r="V16" s="9">
        <f>-100*(R16-N16)/N16</f>
        <v>12.125603864734291</v>
      </c>
      <c r="W16" s="9">
        <v>1.4282023000000001</v>
      </c>
      <c r="X16" s="9">
        <v>2.1413014999999995</v>
      </c>
      <c r="Y16" s="9">
        <v>1.7819951034482764</v>
      </c>
      <c r="Z16" s="9">
        <v>2.1597137666666675</v>
      </c>
      <c r="AA16" s="9">
        <f>AVERAGE(X16:Z16)</f>
        <v>2.0276701233716476</v>
      </c>
      <c r="AB16" s="9">
        <f>(X16-W16)/W16*100</f>
        <v>49.92984537274581</v>
      </c>
      <c r="AC16" s="9">
        <f>(Y16-W16)/W16*100</f>
        <v>24.771897051858563</v>
      </c>
      <c r="AD16" s="9">
        <f>(Z16-W16)/W16*100</f>
        <v>51.219037153676851</v>
      </c>
      <c r="AE16" s="9">
        <v>1.5787404999999999</v>
      </c>
      <c r="AF16" s="9">
        <v>1.0490316333333332</v>
      </c>
      <c r="AG16" s="9">
        <v>1.1439408965517242</v>
      </c>
      <c r="AH16" s="9">
        <v>1.1342263666666668</v>
      </c>
      <c r="AI16" s="9">
        <f>X16/W16</f>
        <v>1.4992984537274581</v>
      </c>
      <c r="AJ16" s="9">
        <f>Y16/W16</f>
        <v>1.2477189705185856</v>
      </c>
      <c r="AK16" s="9">
        <f>Z16/W16</f>
        <v>1.5121903715367684</v>
      </c>
      <c r="AL16" s="9">
        <f>AVERAGE(AI16:AK16)</f>
        <v>1.4197359319276039</v>
      </c>
      <c r="AM16" s="9">
        <f>AA16/W16</f>
        <v>1.4197359319276039</v>
      </c>
      <c r="AN16" s="9">
        <f>AF16/AE16</f>
        <v>0.66447375824800414</v>
      </c>
      <c r="AO16" s="9">
        <f>AG16/AE16</f>
        <v>0.72459083462527518</v>
      </c>
      <c r="AP16" s="9">
        <f>AH16/AE16</f>
        <v>0.71843749284107605</v>
      </c>
      <c r="AQ16" s="9">
        <f>AVERAGE(AN16:AP16)</f>
        <v>0.70250069523811842</v>
      </c>
    </row>
    <row r="17" spans="1:43">
      <c r="A17" s="3" t="s">
        <v>55</v>
      </c>
      <c r="B17" s="4">
        <v>43973</v>
      </c>
      <c r="C17" s="5">
        <v>0</v>
      </c>
      <c r="D17" s="4" t="s">
        <v>42</v>
      </c>
      <c r="E17" s="3">
        <f>WEEKDAY(B17,2)</f>
        <v>5</v>
      </c>
      <c r="F17" s="3">
        <f>MONTH(B17)</f>
        <v>5</v>
      </c>
      <c r="G17" s="3">
        <v>46</v>
      </c>
      <c r="H17" s="3">
        <v>47.6</v>
      </c>
      <c r="I17" s="3">
        <v>54.79</v>
      </c>
      <c r="J17" s="3">
        <v>52.52</v>
      </c>
      <c r="K17" s="3">
        <v>40.619999999999997</v>
      </c>
      <c r="L17" s="3">
        <v>45.49</v>
      </c>
      <c r="M17" s="8">
        <f>(L17-G17)/G17</f>
        <v>-1.1086956521739088E-2</v>
      </c>
      <c r="N17" s="3">
        <v>47.84</v>
      </c>
      <c r="O17" s="3">
        <v>54.13</v>
      </c>
      <c r="P17" s="8">
        <f>(O17-I17)/I17</f>
        <v>-1.2045993794487984E-2</v>
      </c>
      <c r="Q17" s="3">
        <v>55.32</v>
      </c>
      <c r="R17" s="3">
        <v>39.799999999999997</v>
      </c>
      <c r="S17" s="9">
        <f>-100*(J17-H17)/H17</f>
        <v>-10.336134453781517</v>
      </c>
      <c r="T17" s="9">
        <f>-100*(Q17-N17)/N17</f>
        <v>-15.635451505016714</v>
      </c>
      <c r="U17" s="9">
        <f>-100*(K17-H17)/H17</f>
        <v>14.663865546218496</v>
      </c>
      <c r="V17" s="9">
        <f>-100*(R17-N17)/N17</f>
        <v>16.806020066889644</v>
      </c>
      <c r="W17" s="9">
        <v>1.1396895862068965</v>
      </c>
      <c r="X17" s="9">
        <v>0.63253273333333326</v>
      </c>
      <c r="Y17" s="9">
        <v>1.0757235517241379</v>
      </c>
      <c r="Z17" s="9">
        <v>0.92751566666666652</v>
      </c>
      <c r="AA17" s="9">
        <f>AVERAGE(X17:Z17)</f>
        <v>0.87859065057471264</v>
      </c>
      <c r="AB17" s="9">
        <f>(X17-W17)/W17*100</f>
        <v>-44.499560144396654</v>
      </c>
      <c r="AC17" s="9">
        <f>(Y17-W17)/W17*100</f>
        <v>-5.6125839225792822</v>
      </c>
      <c r="AD17" s="9">
        <f>(Z17-W17)/W17*100</f>
        <v>-18.616816553214736</v>
      </c>
      <c r="AE17" s="9">
        <v>1.0289579999999998</v>
      </c>
      <c r="AF17" s="9">
        <v>0.7558288666666666</v>
      </c>
      <c r="AG17" s="9">
        <v>0.92988117241379309</v>
      </c>
      <c r="AH17" s="9">
        <v>0.67966713333333328</v>
      </c>
      <c r="AI17" s="9">
        <f>X17/W17</f>
        <v>0.55500439855603345</v>
      </c>
      <c r="AJ17" s="9">
        <f>Y17/W17</f>
        <v>0.94387416077420716</v>
      </c>
      <c r="AK17" s="9">
        <f>Z17/W17</f>
        <v>0.81383183446785268</v>
      </c>
      <c r="AL17" s="9">
        <f>AVERAGE(AI17:AK17)</f>
        <v>0.77090346459936443</v>
      </c>
      <c r="AM17" s="9">
        <f>AA17/W17</f>
        <v>0.77090346459936454</v>
      </c>
      <c r="AN17" s="9">
        <f>AF17/AE17</f>
        <v>0.7345575491581452</v>
      </c>
      <c r="AO17" s="9">
        <f>AG17/AE17</f>
        <v>0.90371149494322733</v>
      </c>
      <c r="AP17" s="9">
        <f>AH17/AE17</f>
        <v>0.6605392380770968</v>
      </c>
      <c r="AQ17" s="9">
        <f>AVERAGE(AN17:AP17)</f>
        <v>0.76626942739282311</v>
      </c>
    </row>
    <row r="18" spans="1:43">
      <c r="A18" s="3" t="s">
        <v>56</v>
      </c>
      <c r="B18" s="4">
        <v>43997</v>
      </c>
      <c r="C18" s="5">
        <v>0</v>
      </c>
      <c r="D18" s="4" t="s">
        <v>39</v>
      </c>
      <c r="E18" s="3">
        <f>WEEKDAY(B18,2)</f>
        <v>1</v>
      </c>
      <c r="F18" s="3">
        <f>MONTH(B18)</f>
        <v>6</v>
      </c>
      <c r="G18" s="3">
        <v>60.07</v>
      </c>
      <c r="H18" s="3">
        <v>62.9</v>
      </c>
      <c r="I18" s="3">
        <v>95.53</v>
      </c>
      <c r="J18" s="3">
        <v>74.52</v>
      </c>
      <c r="K18" s="3">
        <v>54.35</v>
      </c>
      <c r="L18" s="3">
        <v>55.65</v>
      </c>
      <c r="M18" s="8">
        <f>(L18-G18)/G18</f>
        <v>-7.3580822373897153E-2</v>
      </c>
      <c r="N18" s="3">
        <v>60.24</v>
      </c>
      <c r="O18" s="7">
        <v>100</v>
      </c>
      <c r="P18" s="8">
        <f>(O18-I18)/I18</f>
        <v>4.6791583795666274E-2</v>
      </c>
      <c r="Q18" s="3">
        <v>71.23</v>
      </c>
      <c r="R18" s="3">
        <v>51.34</v>
      </c>
      <c r="S18" s="9">
        <f>-100*(J18-H18)/H18</f>
        <v>-18.473767885532588</v>
      </c>
      <c r="T18" s="9">
        <f>-100*(Q18-N18)/N18</f>
        <v>-18.243691899070388</v>
      </c>
      <c r="U18" s="9">
        <f>-100*(K18-H18)/H18</f>
        <v>13.593004769475355</v>
      </c>
      <c r="V18" s="9">
        <f>-100*(R18-N18)/N18</f>
        <v>14.774236387782203</v>
      </c>
      <c r="W18" s="9">
        <v>1.2752787333333331</v>
      </c>
      <c r="X18" s="9">
        <v>0.90021766666666669</v>
      </c>
      <c r="Y18" s="9">
        <v>0.82815553333333336</v>
      </c>
      <c r="Z18" s="9">
        <v>0.93724059999999987</v>
      </c>
      <c r="AA18" s="9">
        <f>AVERAGE(X18:Z18)</f>
        <v>0.88853793333333331</v>
      </c>
      <c r="AB18" s="9">
        <f>(X18-W18)/W18*100</f>
        <v>-29.410124772200113</v>
      </c>
      <c r="AC18" s="9">
        <f>(Y18-W18)/W18*100</f>
        <v>-35.060821474792867</v>
      </c>
      <c r="AD18" s="9">
        <f>(Z18-W18)/W18*100</f>
        <v>-26.506999959904189</v>
      </c>
      <c r="AE18" s="9">
        <v>2.1091206666666671</v>
      </c>
      <c r="AF18" s="9">
        <v>1.0205383333333333</v>
      </c>
      <c r="AG18" s="9">
        <v>1.2640177333333333</v>
      </c>
      <c r="AH18" s="9">
        <v>1.1022542666666668</v>
      </c>
      <c r="AI18" s="9">
        <f>X18/W18</f>
        <v>0.70589875227799892</v>
      </c>
      <c r="AJ18" s="9">
        <f>Y18/W18</f>
        <v>0.64939178525207131</v>
      </c>
      <c r="AK18" s="9">
        <f>Z18/W18</f>
        <v>0.73493000040095813</v>
      </c>
      <c r="AL18" s="9">
        <f>AVERAGE(AI18:AK18)</f>
        <v>0.69674017931034282</v>
      </c>
      <c r="AM18" s="9">
        <f>AA18/W18</f>
        <v>0.69674017931034282</v>
      </c>
      <c r="AN18" s="9">
        <f>AF18/AE18</f>
        <v>0.48386910690426743</v>
      </c>
      <c r="AO18" s="9">
        <f>AG18/AE18</f>
        <v>0.59931029708747485</v>
      </c>
      <c r="AP18" s="9">
        <f>AH18/AE18</f>
        <v>0.52261318381973398</v>
      </c>
      <c r="AQ18" s="9">
        <f>AVERAGE(AN18:AP18)</f>
        <v>0.53526419593715868</v>
      </c>
    </row>
    <row r="19" spans="1:43">
      <c r="A19" s="3" t="s">
        <v>57</v>
      </c>
      <c r="B19" s="4">
        <v>43997</v>
      </c>
      <c r="C19" s="5">
        <v>0</v>
      </c>
      <c r="D19" s="4" t="s">
        <v>39</v>
      </c>
      <c r="E19" s="3">
        <f>WEEKDAY(B19,2)</f>
        <v>1</v>
      </c>
      <c r="F19" s="3">
        <f>MONTH(B19)</f>
        <v>6</v>
      </c>
      <c r="G19" s="3">
        <v>54.62</v>
      </c>
      <c r="H19" s="3">
        <v>54.5</v>
      </c>
      <c r="I19" s="3">
        <v>57.24</v>
      </c>
      <c r="J19" s="3">
        <v>66.790000000000006</v>
      </c>
      <c r="K19" s="3">
        <v>52.29</v>
      </c>
      <c r="L19" s="3">
        <v>55.01</v>
      </c>
      <c r="M19" s="8">
        <f>(L19-G19)/G19</f>
        <v>7.1402416697180626E-3</v>
      </c>
      <c r="N19" s="3">
        <v>55.08</v>
      </c>
      <c r="O19" s="6">
        <v>60.7</v>
      </c>
      <c r="P19" s="8">
        <f>(O19-I19)/I19</f>
        <v>6.0447239692522726E-2</v>
      </c>
      <c r="Q19" s="3">
        <v>66.58</v>
      </c>
      <c r="R19" s="3">
        <v>48.41</v>
      </c>
      <c r="S19" s="9">
        <f>-100*(J19-H19)/H19</f>
        <v>-22.550458715596342</v>
      </c>
      <c r="T19" s="9">
        <f>-100*(Q19-N19)/N19</f>
        <v>-20.878721859114016</v>
      </c>
      <c r="U19" s="9">
        <f>-100*(K19-H19)/H19</f>
        <v>4.0550458715596349</v>
      </c>
      <c r="V19" s="9">
        <f>-100*(R19-N19)/N19</f>
        <v>12.109658678286134</v>
      </c>
      <c r="W19" s="9">
        <v>0.76486203333333314</v>
      </c>
      <c r="X19" s="9">
        <v>0.72225953333333315</v>
      </c>
      <c r="Y19" s="9">
        <v>0.25204976666666667</v>
      </c>
      <c r="Z19" s="9">
        <v>0.50548296666666659</v>
      </c>
      <c r="AA19" s="9">
        <f>AVERAGE(X19:Z19)</f>
        <v>0.49326408888888879</v>
      </c>
      <c r="AB19" s="9">
        <f>(X19-W19)/W19*100</f>
        <v>-5.5699587825447043</v>
      </c>
      <c r="AC19" s="9">
        <f>(Y19-W19)/W19*100</f>
        <v>-67.046374943176019</v>
      </c>
      <c r="AD19" s="9">
        <f>(Z19-W19)/W19*100</f>
        <v>-33.911876307452566</v>
      </c>
      <c r="AE19" s="9">
        <v>0.22972613333333333</v>
      </c>
      <c r="AF19" s="9">
        <v>0.17430626666666663</v>
      </c>
      <c r="AG19" s="9">
        <v>0.10088086666666667</v>
      </c>
      <c r="AH19" s="9">
        <v>0.10083013333333334</v>
      </c>
      <c r="AI19" s="9">
        <f>X19/W19</f>
        <v>0.94430041217455296</v>
      </c>
      <c r="AJ19" s="9">
        <f>Y19/W19</f>
        <v>0.32953625056823982</v>
      </c>
      <c r="AK19" s="9">
        <f>Z19/W19</f>
        <v>0.66088123692547429</v>
      </c>
      <c r="AL19" s="9">
        <f>AVERAGE(AI19:AK19)</f>
        <v>0.64490596655608901</v>
      </c>
      <c r="AM19" s="9">
        <f>AA19/W19</f>
        <v>0.64490596655608901</v>
      </c>
      <c r="AN19" s="9">
        <f>AF19/AE19</f>
        <v>0.7587568037535708</v>
      </c>
      <c r="AO19" s="9">
        <f>AG19/AE19</f>
        <v>0.43913535305227208</v>
      </c>
      <c r="AP19" s="9">
        <f>AH19/AE19</f>
        <v>0.43891451037931545</v>
      </c>
      <c r="AQ19" s="9">
        <f>AVERAGE(AN19:AP19)</f>
        <v>0.54560222239505285</v>
      </c>
    </row>
    <row r="20" spans="1:43">
      <c r="A20" s="3" t="s">
        <v>58</v>
      </c>
      <c r="B20" s="4">
        <v>43997</v>
      </c>
      <c r="C20" s="5">
        <v>0</v>
      </c>
      <c r="D20" s="4" t="s">
        <v>42</v>
      </c>
      <c r="E20" s="3">
        <f>WEEKDAY(B20,2)</f>
        <v>1</v>
      </c>
      <c r="F20" s="3">
        <f>MONTH(B20)</f>
        <v>6</v>
      </c>
      <c r="G20" s="3">
        <v>32.6</v>
      </c>
      <c r="H20" s="3">
        <v>34.72</v>
      </c>
      <c r="I20" s="3">
        <v>36.299999999999997</v>
      </c>
      <c r="J20" s="3">
        <v>23.57</v>
      </c>
      <c r="K20" s="3">
        <v>27.81</v>
      </c>
      <c r="L20" s="3">
        <v>30.28</v>
      </c>
      <c r="M20" s="8">
        <f>(L20-G20)/G20</f>
        <v>-7.1165644171779147E-2</v>
      </c>
      <c r="N20" s="3">
        <v>31.71</v>
      </c>
      <c r="O20" s="3">
        <v>32.979999999999997</v>
      </c>
      <c r="P20" s="8">
        <f>(O20-I20)/I20</f>
        <v>-9.1460055096418746E-2</v>
      </c>
      <c r="Q20" s="3">
        <v>24.02</v>
      </c>
      <c r="R20" s="3">
        <v>26.53</v>
      </c>
      <c r="S20" s="9">
        <f>-100*(J20-H20)/H20</f>
        <v>32.114055299539167</v>
      </c>
      <c r="T20" s="9">
        <f>-100*(Q20-N20)/N20</f>
        <v>24.251024913276574</v>
      </c>
      <c r="U20" s="9">
        <f>-100*(K20-H20)/H20</f>
        <v>19.902073732718893</v>
      </c>
      <c r="V20" s="9">
        <f>-100*(R20-N20)/N20</f>
        <v>16.335540838852097</v>
      </c>
      <c r="W20" s="9">
        <v>1.2011108333333336</v>
      </c>
      <c r="X20" s="9">
        <v>1.3576609666666668</v>
      </c>
      <c r="Y20" s="9">
        <v>1.5527751000000003</v>
      </c>
      <c r="Z20" s="9">
        <v>1.6347402000000002</v>
      </c>
      <c r="AA20" s="9">
        <f>AVERAGE(X20:Z20)</f>
        <v>1.5150587555555557</v>
      </c>
      <c r="AB20" s="9">
        <f>(X20-W20)/W20*100</f>
        <v>13.033779147497478</v>
      </c>
      <c r="AC20" s="9">
        <f>(Y20-W20)/W20*100</f>
        <v>29.278252839558931</v>
      </c>
      <c r="AD20" s="9">
        <f>(Z20-W20)/W20*100</f>
        <v>36.102360800730985</v>
      </c>
      <c r="AE20" s="9">
        <v>0.60676579999999991</v>
      </c>
      <c r="AF20" s="9">
        <v>0.49298100000000006</v>
      </c>
      <c r="AG20" s="9">
        <v>1.0074716666666668</v>
      </c>
      <c r="AH20" s="9">
        <v>0.75859073333333349</v>
      </c>
      <c r="AI20" s="9">
        <f>X20/W20</f>
        <v>1.1303377914749748</v>
      </c>
      <c r="AJ20" s="9">
        <f>Y20/W20</f>
        <v>1.2927825283955894</v>
      </c>
      <c r="AK20" s="9">
        <f>Z20/W20</f>
        <v>1.3610236080073097</v>
      </c>
      <c r="AL20" s="9">
        <f>AVERAGE(AI20:AK20)</f>
        <v>1.2613813092926247</v>
      </c>
      <c r="AM20" s="9">
        <f>AA20/W20</f>
        <v>1.2613813092926245</v>
      </c>
      <c r="AN20" s="9">
        <f>AF20/AE20</f>
        <v>0.81247328046504952</v>
      </c>
      <c r="AO20" s="9">
        <f>AG20/AE20</f>
        <v>1.6603962627205866</v>
      </c>
      <c r="AP20" s="9">
        <f>AH20/AE20</f>
        <v>1.2502199915244623</v>
      </c>
      <c r="AQ20" s="9">
        <f>AVERAGE(AN20:AP20)</f>
        <v>1.2410298449033661</v>
      </c>
    </row>
    <row r="21" spans="1:43">
      <c r="A21" s="3" t="s">
        <v>59</v>
      </c>
      <c r="B21" s="4">
        <v>44004</v>
      </c>
      <c r="C21" s="5">
        <v>1</v>
      </c>
      <c r="D21" s="4" t="s">
        <v>42</v>
      </c>
      <c r="E21" s="3">
        <f>WEEKDAY(B21,2)</f>
        <v>1</v>
      </c>
      <c r="F21" s="3">
        <f>MONTH(B21)</f>
        <v>6</v>
      </c>
      <c r="G21" s="3">
        <v>45.12</v>
      </c>
      <c r="H21" s="3">
        <v>45.55</v>
      </c>
      <c r="I21" s="3">
        <v>48.6</v>
      </c>
      <c r="J21" s="3">
        <v>48.31</v>
      </c>
      <c r="K21" s="3">
        <v>38.68</v>
      </c>
      <c r="L21" s="3">
        <v>45.49</v>
      </c>
      <c r="M21" s="8">
        <f>(L21-G21)/G21</f>
        <v>8.2003546099291801E-3</v>
      </c>
      <c r="N21" s="3">
        <v>45.88</v>
      </c>
      <c r="O21" s="3">
        <v>45.16</v>
      </c>
      <c r="P21" s="8">
        <f>(O21-I21)/I21</f>
        <v>-7.0781893004115318E-2</v>
      </c>
      <c r="Q21" s="3">
        <v>49.05</v>
      </c>
      <c r="R21" s="3">
        <v>40.5</v>
      </c>
      <c r="S21" s="9">
        <f>-100*(J21-H21)/H21</f>
        <v>-6.0592755214050609</v>
      </c>
      <c r="T21" s="9">
        <f>-100*(Q21-N21)/N21</f>
        <v>-6.9093286835222187</v>
      </c>
      <c r="U21" s="9">
        <f>-100*(K21-H21)/H21</f>
        <v>15.082327113062565</v>
      </c>
      <c r="V21" s="9">
        <f>-100*(R21-N21)/N21</f>
        <v>11.726242371403666</v>
      </c>
      <c r="W21" s="9">
        <v>3.131739333333333</v>
      </c>
      <c r="X21" s="9">
        <v>2.2417958666666675</v>
      </c>
      <c r="Y21" s="9">
        <v>3.2701466666666668</v>
      </c>
      <c r="Z21" s="9">
        <v>3.0520020666666658</v>
      </c>
      <c r="AA21" s="9">
        <f>AVERAGE(X21:Z21)</f>
        <v>2.8546481999999997</v>
      </c>
      <c r="AB21" s="9">
        <f>(X21-W21)/W21*100</f>
        <v>-28.416907409705626</v>
      </c>
      <c r="AC21" s="9">
        <f>(Y21-W21)/W21*100</f>
        <v>4.4195036240777101</v>
      </c>
      <c r="AD21" s="9">
        <f>(Z21-W21)/W21*100</f>
        <v>-2.5461016444748958</v>
      </c>
      <c r="AE21" s="9">
        <v>0.61107893333333307</v>
      </c>
      <c r="AF21" s="9">
        <v>0.52157596666666661</v>
      </c>
      <c r="AG21" s="9">
        <v>0.68347170000000002</v>
      </c>
      <c r="AH21" s="9">
        <v>0.65114853333333333</v>
      </c>
      <c r="AI21" s="9">
        <f>X21/W21</f>
        <v>0.71583092590294373</v>
      </c>
      <c r="AJ21" s="9">
        <f>Y21/W21</f>
        <v>1.044195036240777</v>
      </c>
      <c r="AK21" s="9">
        <f>Z21/W21</f>
        <v>0.97453898355525104</v>
      </c>
      <c r="AL21" s="9">
        <f>AVERAGE(AI21:AK21)</f>
        <v>0.91152164856632389</v>
      </c>
      <c r="AM21" s="9">
        <f>AA21/W21</f>
        <v>0.91152164856632389</v>
      </c>
      <c r="AN21" s="9">
        <f>AF21/AE21</f>
        <v>0.85353288784078551</v>
      </c>
      <c r="AO21" s="9">
        <f>AG21/AE21</f>
        <v>1.1184671287419066</v>
      </c>
      <c r="AP21" s="9">
        <f>AH21/AE21</f>
        <v>1.0655718890216479</v>
      </c>
      <c r="AQ21" s="9">
        <f>AVERAGE(AN21:AP21)</f>
        <v>1.01252396853478</v>
      </c>
    </row>
    <row r="22" spans="1:43">
      <c r="A22" s="3" t="s">
        <v>60</v>
      </c>
      <c r="B22" s="4">
        <v>44005</v>
      </c>
      <c r="C22" s="5">
        <v>0</v>
      </c>
      <c r="D22" s="4" t="s">
        <v>39</v>
      </c>
      <c r="E22" s="3">
        <f>WEEKDAY(B22,2)</f>
        <v>2</v>
      </c>
      <c r="F22" s="3">
        <f>MONTH(B22)</f>
        <v>6</v>
      </c>
      <c r="G22" s="3">
        <v>44.74</v>
      </c>
      <c r="H22" s="3">
        <v>43.75</v>
      </c>
      <c r="I22" s="3">
        <v>49.05</v>
      </c>
      <c r="J22" s="3">
        <v>64.930000000000007</v>
      </c>
      <c r="K22" s="3">
        <v>36.159999999999997</v>
      </c>
      <c r="L22" s="3">
        <v>41.07</v>
      </c>
      <c r="M22" s="8">
        <f>(L22-G22)/G22</f>
        <v>-8.2029503799731812E-2</v>
      </c>
      <c r="N22" s="3">
        <v>43.73</v>
      </c>
      <c r="O22" s="6">
        <v>47.88</v>
      </c>
      <c r="P22" s="8">
        <f>(O22-I22)/I22</f>
        <v>-2.3853211009174202E-2</v>
      </c>
      <c r="Q22" s="3">
        <v>59.68</v>
      </c>
      <c r="R22" s="3">
        <v>34.15</v>
      </c>
      <c r="S22" s="9">
        <f>-100*(J22-H22)/H22</f>
        <v>-48.411428571428594</v>
      </c>
      <c r="T22" s="9">
        <f>-100*(Q22-N22)/N22</f>
        <v>-36.47381660187515</v>
      </c>
      <c r="U22" s="9">
        <f>-100*(K22-H22)/H22</f>
        <v>17.348571428571436</v>
      </c>
      <c r="V22" s="9">
        <f>-100*(R22-N22)/N22</f>
        <v>21.907157557740678</v>
      </c>
      <c r="W22" s="9">
        <v>1.9653828666666666</v>
      </c>
      <c r="X22" s="9">
        <v>1.2426655666666666</v>
      </c>
      <c r="Y22" s="9">
        <v>1.0917155333333333</v>
      </c>
      <c r="Z22" s="9">
        <v>1.0084738</v>
      </c>
      <c r="AA22" s="9">
        <f>AVERAGE(X22:Z22)</f>
        <v>1.1142849666666665</v>
      </c>
      <c r="AB22" s="9">
        <f>(X22-W22)/W22*100</f>
        <v>-36.772341524770937</v>
      </c>
      <c r="AC22" s="9">
        <f>(Y22-W22)/W22*100</f>
        <v>-44.45278058290458</v>
      </c>
      <c r="AD22" s="9">
        <f>(Z22-W22)/W22*100</f>
        <v>-48.688175871279768</v>
      </c>
      <c r="AE22" s="9">
        <v>1.6963601999999998</v>
      </c>
      <c r="AF22" s="9">
        <v>0.89427183333333315</v>
      </c>
      <c r="AG22" s="9">
        <v>1.4167276999999994</v>
      </c>
      <c r="AH22" s="9">
        <v>1.079427066666667</v>
      </c>
      <c r="AI22" s="9">
        <f>X22/W22</f>
        <v>0.63227658475229065</v>
      </c>
      <c r="AJ22" s="9">
        <f>Y22/W22</f>
        <v>0.55547219417095417</v>
      </c>
      <c r="AK22" s="9">
        <f>Z22/W22</f>
        <v>0.51311824128720229</v>
      </c>
      <c r="AL22" s="9">
        <f>AVERAGE(AI22:AK22)</f>
        <v>0.56695567340348241</v>
      </c>
      <c r="AM22" s="9">
        <f>AA22/W22</f>
        <v>0.56695567340348241</v>
      </c>
      <c r="AN22" s="9">
        <f>AF22/AE22</f>
        <v>0.52717095893509724</v>
      </c>
      <c r="AO22" s="9">
        <f>AG22/AE22</f>
        <v>0.83515735632090371</v>
      </c>
      <c r="AP22" s="9">
        <f>AH22/AE22</f>
        <v>0.63631949550966072</v>
      </c>
      <c r="AQ22" s="9">
        <f>AVERAGE(AN22:AP22)</f>
        <v>0.6662159369218873</v>
      </c>
    </row>
    <row r="23" spans="1:43">
      <c r="A23" s="3" t="s">
        <v>61</v>
      </c>
      <c r="B23" s="4">
        <v>44005</v>
      </c>
      <c r="C23" s="5">
        <v>1</v>
      </c>
      <c r="D23" s="4" t="s">
        <v>42</v>
      </c>
      <c r="E23" s="3">
        <f>WEEKDAY(B23,2)</f>
        <v>2</v>
      </c>
      <c r="F23" s="3">
        <f>MONTH(B23)</f>
        <v>6</v>
      </c>
      <c r="G23" s="3">
        <v>42.26</v>
      </c>
      <c r="H23" s="3">
        <v>43.63</v>
      </c>
      <c r="I23" s="3">
        <v>54.89</v>
      </c>
      <c r="J23" s="3">
        <v>61.71</v>
      </c>
      <c r="K23" s="3">
        <v>36.06</v>
      </c>
      <c r="L23" s="3">
        <v>40.65</v>
      </c>
      <c r="M23" s="8">
        <f>(L23-G23)/G23</f>
        <v>-3.8097491717936569E-2</v>
      </c>
      <c r="N23" s="3">
        <v>41.87</v>
      </c>
      <c r="O23" s="3">
        <v>73.31</v>
      </c>
      <c r="P23" s="8">
        <f>(O23-I23)/I23</f>
        <v>0.33558025141191478</v>
      </c>
      <c r="Q23" s="3">
        <v>56.6</v>
      </c>
      <c r="R23" s="3">
        <v>34.75</v>
      </c>
      <c r="S23" s="9">
        <f>-100*(J23-H23)/H23</f>
        <v>-41.439376575750622</v>
      </c>
      <c r="T23" s="9">
        <f>-100*(Q23-N23)/N23</f>
        <v>-35.18032003821353</v>
      </c>
      <c r="U23" s="9">
        <f>-100*(K23-H23)/H23</f>
        <v>17.350446940178774</v>
      </c>
      <c r="V23" s="9">
        <f>-100*(R23-N23)/N23</f>
        <v>17.005015524241696</v>
      </c>
      <c r="W23" s="9">
        <v>0.98453770000000007</v>
      </c>
      <c r="X23" s="9">
        <v>0.98707583333333337</v>
      </c>
      <c r="Y23" s="9">
        <v>0.91919456666666666</v>
      </c>
      <c r="Z23" s="9">
        <v>0.92915856666666674</v>
      </c>
      <c r="AA23" s="9">
        <f>AVERAGE(X23:Z23)</f>
        <v>0.94514298888888881</v>
      </c>
      <c r="AB23" s="9">
        <f>(X23-W23)/W23*100</f>
        <v>0.25779950664492612</v>
      </c>
      <c r="AC23" s="9">
        <f>(Y23-W23)/W23*100</f>
        <v>-6.636935623017119</v>
      </c>
      <c r="AD23" s="9">
        <f>(Z23-W23)/W23*100</f>
        <v>-5.6248870239639714</v>
      </c>
      <c r="AE23" s="9">
        <v>1.1229197000000004</v>
      </c>
      <c r="AF23" s="9">
        <v>0.97204083333333358</v>
      </c>
      <c r="AG23" s="9">
        <v>1.0154622666666666</v>
      </c>
      <c r="AH23" s="9">
        <v>1.1211089000000001</v>
      </c>
      <c r="AI23" s="9">
        <f>X23/W23</f>
        <v>1.0025779950664493</v>
      </c>
      <c r="AJ23" s="9">
        <f>Y23/W23</f>
        <v>0.93363064376982885</v>
      </c>
      <c r="AK23" s="9">
        <f>Z23/W23</f>
        <v>0.94375112976036024</v>
      </c>
      <c r="AL23" s="9">
        <f>AVERAGE(AI23:AK23)</f>
        <v>0.95998658953221272</v>
      </c>
      <c r="AM23" s="9">
        <f>AA23/W23</f>
        <v>0.95998658953221272</v>
      </c>
      <c r="AN23" s="9">
        <f>AF23/AE23</f>
        <v>0.86563699375238778</v>
      </c>
      <c r="AO23" s="9">
        <f>AG23/AE23</f>
        <v>0.90430532714553524</v>
      </c>
      <c r="AP23" s="9">
        <f>AH23/AE23</f>
        <v>0.99838741808519316</v>
      </c>
      <c r="AQ23" s="9">
        <f>AVERAGE(AN23:AP23)</f>
        <v>0.92277657966103865</v>
      </c>
    </row>
    <row r="24" spans="1:43">
      <c r="A24" s="3" t="s">
        <v>62</v>
      </c>
      <c r="B24" s="4">
        <v>44005</v>
      </c>
      <c r="C24" s="5">
        <v>0</v>
      </c>
      <c r="D24" s="4" t="s">
        <v>42</v>
      </c>
      <c r="E24" s="3">
        <f>WEEKDAY(B24,2)</f>
        <v>2</v>
      </c>
      <c r="F24" s="3">
        <f>MONTH(B24)</f>
        <v>6</v>
      </c>
      <c r="G24" s="3">
        <v>39.68</v>
      </c>
      <c r="H24" s="3">
        <v>43.62</v>
      </c>
      <c r="I24" s="3">
        <v>49.13</v>
      </c>
      <c r="J24" s="3">
        <v>54.35</v>
      </c>
      <c r="K24" s="3">
        <v>32.26</v>
      </c>
      <c r="L24" s="3">
        <v>38.22</v>
      </c>
      <c r="M24" s="8">
        <f>(L24-G24)/G24</f>
        <v>-3.67943548387097E-2</v>
      </c>
      <c r="N24" s="3">
        <v>40.35</v>
      </c>
      <c r="O24" s="3">
        <v>55.08</v>
      </c>
      <c r="P24" s="8">
        <f>(O24-I24)/I24</f>
        <v>0.12110726643598607</v>
      </c>
      <c r="Q24" s="3">
        <v>46.06</v>
      </c>
      <c r="R24" s="3">
        <v>34.97</v>
      </c>
      <c r="S24" s="9">
        <f>-100*(J24-H24)/H24</f>
        <v>-24.598807886290704</v>
      </c>
      <c r="T24" s="9">
        <f>-100*(Q24-N24)/N24</f>
        <v>-14.151177199504339</v>
      </c>
      <c r="U24" s="9">
        <f>-100*(K24-H24)/H24</f>
        <v>26.043099495644203</v>
      </c>
      <c r="V24" s="9">
        <f>-100*(R24-N24)/N24</f>
        <v>13.333333333333339</v>
      </c>
      <c r="W24" s="9">
        <v>1.3405252666666667</v>
      </c>
      <c r="X24" s="9">
        <v>0.77092999999999989</v>
      </c>
      <c r="Y24" s="9">
        <v>0.75896703333333337</v>
      </c>
      <c r="Z24" s="9">
        <v>1.462717666666667</v>
      </c>
      <c r="AA24" s="9">
        <f>AVERAGE(X24:Z24)</f>
        <v>0.99753823333333347</v>
      </c>
      <c r="AB24" s="9">
        <f>(X24-W24)/W24*100</f>
        <v>-42.490453617708766</v>
      </c>
      <c r="AC24" s="9">
        <f>(Y24-W24)/W24*100</f>
        <v>-43.382862508770813</v>
      </c>
      <c r="AD24" s="9">
        <f>(Z24-W24)/W24*100</f>
        <v>9.1152627286050638</v>
      </c>
      <c r="AE24" s="9">
        <v>1.3573455666666667</v>
      </c>
      <c r="AF24" s="9">
        <v>1.1639608666666665</v>
      </c>
      <c r="AG24" s="9">
        <v>1.2946827999999999</v>
      </c>
      <c r="AH24" s="9">
        <v>0.98861693333333334</v>
      </c>
      <c r="AI24" s="9">
        <f>X24/W24</f>
        <v>0.57509546382291232</v>
      </c>
      <c r="AJ24" s="9">
        <f>Y24/W24</f>
        <v>0.56617137491229186</v>
      </c>
      <c r="AK24" s="9">
        <f>Z24/W24</f>
        <v>1.0911526272860506</v>
      </c>
      <c r="AL24" s="9">
        <f>AVERAGE(AI24:AK24)</f>
        <v>0.74413982200708484</v>
      </c>
      <c r="AM24" s="9">
        <f>AA24/W24</f>
        <v>0.74413982200708495</v>
      </c>
      <c r="AN24" s="9">
        <f>AF24/AE24</f>
        <v>0.85752729095000535</v>
      </c>
      <c r="AO24" s="9">
        <f>AG24/AE24</f>
        <v>0.95383433061887668</v>
      </c>
      <c r="AP24" s="9">
        <f>AH24/AE24</f>
        <v>0.72834579315063641</v>
      </c>
      <c r="AQ24" s="9">
        <f>AVERAGE(AN24:AP24)</f>
        <v>0.84656913823983937</v>
      </c>
    </row>
    <row r="25" spans="1:43">
      <c r="A25" s="3" t="s">
        <v>63</v>
      </c>
      <c r="B25" s="4">
        <v>44006</v>
      </c>
      <c r="C25" s="5">
        <v>0</v>
      </c>
      <c r="D25" s="4" t="s">
        <v>42</v>
      </c>
      <c r="E25" s="3">
        <f>WEEKDAY(B25,2)</f>
        <v>3</v>
      </c>
      <c r="F25" s="3">
        <f>MONTH(B25)</f>
        <v>6</v>
      </c>
      <c r="G25" s="3">
        <v>44.87</v>
      </c>
      <c r="H25" s="3">
        <v>48.87</v>
      </c>
      <c r="I25" s="3">
        <v>57.94</v>
      </c>
      <c r="J25" s="3">
        <v>84.19</v>
      </c>
      <c r="K25" s="3">
        <v>44.07</v>
      </c>
      <c r="L25" s="3">
        <v>43.48</v>
      </c>
      <c r="M25" s="8">
        <f>(L25-G25)/G25</f>
        <v>-3.0978381992422567E-2</v>
      </c>
      <c r="N25" s="3">
        <v>55.24</v>
      </c>
      <c r="O25" s="3">
        <v>66.61</v>
      </c>
      <c r="P25" s="8">
        <f>(O25-I25)/I25</f>
        <v>0.14963755609250953</v>
      </c>
      <c r="Q25" s="3">
        <v>79.25</v>
      </c>
      <c r="R25" s="3">
        <v>42.56</v>
      </c>
      <c r="S25" s="9">
        <f>-100*(J25-H25)/H25</f>
        <v>-72.273378350726418</v>
      </c>
      <c r="T25" s="9">
        <f>-100*(Q25-N25)/N25</f>
        <v>-43.46488052136133</v>
      </c>
      <c r="U25" s="9">
        <f>-100*(K25-H25)/H25</f>
        <v>9.8219766728053965</v>
      </c>
      <c r="V25" s="9">
        <f>-100*(R25-N25)/N25</f>
        <v>22.954380883417812</v>
      </c>
      <c r="W25" s="9">
        <v>0.72413626666666675</v>
      </c>
      <c r="X25" s="9">
        <v>0.73494973333333347</v>
      </c>
      <c r="Y25" s="9">
        <v>0.57183319999999993</v>
      </c>
      <c r="Z25" s="9">
        <v>0.92466216666666656</v>
      </c>
      <c r="AA25" s="9">
        <f>AVERAGE(X25:Z25)</f>
        <v>0.74381503333333343</v>
      </c>
      <c r="AB25" s="9">
        <f>(X25-W25)/W25*100</f>
        <v>1.4932916861688346</v>
      </c>
      <c r="AC25" s="9">
        <f>(Y25-W25)/W25*100</f>
        <v>-21.032376595049719</v>
      </c>
      <c r="AD25" s="9">
        <f>(Z25-W25)/W25*100</f>
        <v>27.691735551798509</v>
      </c>
      <c r="AE25" s="9">
        <v>0.92557793333333349</v>
      </c>
      <c r="AF25" s="9">
        <v>1.2255909666666669</v>
      </c>
      <c r="AG25" s="9">
        <v>0.56386829999999988</v>
      </c>
      <c r="AH25" s="9">
        <v>1.097351133333333</v>
      </c>
      <c r="AI25" s="9">
        <f>X25/W25</f>
        <v>1.0149329168616883</v>
      </c>
      <c r="AJ25" s="9">
        <f>Y25/W25</f>
        <v>0.78967623404950282</v>
      </c>
      <c r="AK25" s="9">
        <f>Z25/W25</f>
        <v>1.2769173555179851</v>
      </c>
      <c r="AL25" s="9">
        <f>AVERAGE(AI25:AK25)</f>
        <v>1.0271755021430586</v>
      </c>
      <c r="AM25" s="9">
        <f>AA25/W25</f>
        <v>1.0271755021430589</v>
      </c>
      <c r="AN25" s="9">
        <f>AF25/AE25</f>
        <v>1.3241358966423069</v>
      </c>
      <c r="AO25" s="9">
        <f>AG25/AE25</f>
        <v>0.60920672338126158</v>
      </c>
      <c r="AP25" s="9">
        <f>AH25/AE25</f>
        <v>1.1855848047083226</v>
      </c>
      <c r="AQ25" s="9">
        <f>AVERAGE(AN25:AP25)</f>
        <v>1.0396424749106303</v>
      </c>
    </row>
    <row r="26" spans="1:43">
      <c r="A26" s="3" t="s">
        <v>64</v>
      </c>
      <c r="B26" s="4">
        <v>44007</v>
      </c>
      <c r="C26" s="5">
        <v>1</v>
      </c>
      <c r="D26" s="4" t="s">
        <v>39</v>
      </c>
      <c r="E26" s="3">
        <f>WEEKDAY(B26,2)</f>
        <v>4</v>
      </c>
      <c r="F26" s="3">
        <f>MONTH(B26)</f>
        <v>6</v>
      </c>
      <c r="G26" s="3">
        <v>55.37</v>
      </c>
      <c r="H26" s="3">
        <v>61.44</v>
      </c>
      <c r="I26" s="3">
        <v>73.31</v>
      </c>
      <c r="J26" s="3">
        <v>82.14</v>
      </c>
      <c r="K26" s="3">
        <v>54.25</v>
      </c>
      <c r="L26" s="3">
        <v>57.02</v>
      </c>
      <c r="M26" s="8">
        <f>(L26-G26)/G26</f>
        <v>2.9799530431641786E-2</v>
      </c>
      <c r="N26" s="3">
        <v>63.85</v>
      </c>
      <c r="O26" s="6">
        <v>68.38</v>
      </c>
      <c r="P26" s="8">
        <f>(O26-I26)/I26</f>
        <v>-6.7248670031373706E-2</v>
      </c>
      <c r="Q26" s="3">
        <v>98.36</v>
      </c>
      <c r="R26" s="3">
        <v>50.63</v>
      </c>
      <c r="S26" s="9">
        <f>-100*(J26-H26)/H26</f>
        <v>-33.691406250000007</v>
      </c>
      <c r="T26" s="9">
        <f>-100*(Q26-N26)/N26</f>
        <v>-54.048551292090835</v>
      </c>
      <c r="U26" s="9">
        <f>-100*(K26-H26)/H26</f>
        <v>11.70247395833333</v>
      </c>
      <c r="V26" s="9">
        <f>-100*(R26-N26)/N26</f>
        <v>20.704776820673452</v>
      </c>
      <c r="W26" s="9">
        <v>1.3823598333333331</v>
      </c>
      <c r="X26" s="9">
        <v>0.65572272413793098</v>
      </c>
      <c r="Y26" s="9">
        <v>0.97341926666666678</v>
      </c>
      <c r="Z26" s="9">
        <v>0.49000543333333335</v>
      </c>
      <c r="AA26" s="9">
        <f>AVERAGE(X26:Z26)</f>
        <v>0.70638247471264359</v>
      </c>
      <c r="AB26" s="9">
        <f>(X26-W26)/W26*100</f>
        <v>-52.56497560720036</v>
      </c>
      <c r="AC26" s="9">
        <f>(Y26-W26)/W26*100</f>
        <v>-29.582787115607484</v>
      </c>
      <c r="AD26" s="9">
        <f>(Z26-W26)/W26*100</f>
        <v>-64.552975172045763</v>
      </c>
      <c r="AE26" s="9">
        <v>1.6665190999999999</v>
      </c>
      <c r="AF26" s="9">
        <v>0.89985813793103442</v>
      </c>
      <c r="AG26" s="9">
        <v>1.2499390333333329</v>
      </c>
      <c r="AH26" s="9">
        <v>0.77644859999999993</v>
      </c>
      <c r="AI26" s="9">
        <f>X26/W26</f>
        <v>0.47435024392799635</v>
      </c>
      <c r="AJ26" s="9">
        <f>Y26/W26</f>
        <v>0.70417212884392522</v>
      </c>
      <c r="AK26" s="9">
        <f>Z26/W26</f>
        <v>0.35447024827954232</v>
      </c>
      <c r="AL26" s="9">
        <f>AVERAGE(AI26:AK26)</f>
        <v>0.51099754035048794</v>
      </c>
      <c r="AM26" s="9">
        <f>AA26/W26</f>
        <v>0.51099754035048783</v>
      </c>
      <c r="AN26" s="9">
        <f>AF26/AE26</f>
        <v>0.53996269105528671</v>
      </c>
      <c r="AO26" s="9">
        <f>AG26/AE26</f>
        <v>0.75002982764093906</v>
      </c>
      <c r="AP26" s="9">
        <f>AH26/AE26</f>
        <v>0.46591041170785258</v>
      </c>
      <c r="AQ26" s="9">
        <f>AVERAGE(AN26:AP26)</f>
        <v>0.5853009768013594</v>
      </c>
    </row>
    <row r="27" spans="1:43">
      <c r="A27" s="3" t="s">
        <v>65</v>
      </c>
      <c r="B27" s="4">
        <v>44012</v>
      </c>
      <c r="C27" s="5">
        <v>0</v>
      </c>
      <c r="D27" s="4" t="s">
        <v>42</v>
      </c>
      <c r="E27" s="3">
        <f>WEEKDAY(B27,2)</f>
        <v>2</v>
      </c>
      <c r="F27" s="3">
        <f>MONTH(B27)</f>
        <v>6</v>
      </c>
      <c r="G27" s="3">
        <v>43.26</v>
      </c>
      <c r="H27" s="3">
        <v>42.22</v>
      </c>
      <c r="I27" s="3">
        <v>43.72</v>
      </c>
      <c r="J27" s="3">
        <v>75.319999999999993</v>
      </c>
      <c r="K27" s="3">
        <v>37.1</v>
      </c>
      <c r="L27" s="3">
        <v>39.840000000000003</v>
      </c>
      <c r="M27" s="8">
        <f>(L27-G27)/G27</f>
        <v>-7.9056865464632337E-2</v>
      </c>
      <c r="N27" s="3">
        <v>41.76</v>
      </c>
      <c r="O27" s="3">
        <v>41.87</v>
      </c>
      <c r="P27" s="8">
        <f>(O27-I27)/I27</f>
        <v>-4.231473010064047E-2</v>
      </c>
      <c r="Q27" s="3">
        <v>55.99</v>
      </c>
      <c r="R27" s="3">
        <v>37.700000000000003</v>
      </c>
      <c r="S27" s="9">
        <f>-100*(J27-H27)/H27</f>
        <v>-78.398863098057788</v>
      </c>
      <c r="T27" s="9">
        <f>-100*(Q27-N27)/N27</f>
        <v>-34.075670498084307</v>
      </c>
      <c r="U27" s="9">
        <f>-100*(K27-H27)/H27</f>
        <v>12.126954050213165</v>
      </c>
      <c r="V27" s="9">
        <f>-100*(R27-N27)/N27</f>
        <v>9.7222222222222126</v>
      </c>
      <c r="W27" s="9">
        <v>2.2845713333333335</v>
      </c>
      <c r="X27" s="9">
        <v>1.3876394666666667</v>
      </c>
      <c r="Y27" s="9">
        <v>1.4361471333333333</v>
      </c>
      <c r="Z27" s="9">
        <v>0.57783645454545451</v>
      </c>
      <c r="AA27" s="9">
        <f>AVERAGE(X27:Z27)</f>
        <v>1.1338743515151515</v>
      </c>
      <c r="AB27" s="9">
        <f>(X27-W27)/W27*100</f>
        <v>-39.260401003018217</v>
      </c>
      <c r="AC27" s="9">
        <f>(Y27-W27)/W27*100</f>
        <v>-37.137128861811277</v>
      </c>
      <c r="AD27" s="9">
        <f>(Z27-W27)/W27*100</f>
        <v>-74.707007563543442</v>
      </c>
      <c r="AE27" s="9">
        <v>1.2653859666666669</v>
      </c>
      <c r="AF27" s="9">
        <v>0.80079140000000004</v>
      </c>
      <c r="AG27" s="9">
        <v>1.1215667333333337</v>
      </c>
      <c r="AH27" s="9">
        <v>0.83355539393939382</v>
      </c>
      <c r="AI27" s="9">
        <f>X27/W27</f>
        <v>0.60739598996981781</v>
      </c>
      <c r="AJ27" s="9">
        <f>Y27/W27</f>
        <v>0.62862871138188725</v>
      </c>
      <c r="AK27" s="9">
        <f>Z27/W27</f>
        <v>0.25292992436456546</v>
      </c>
      <c r="AL27" s="9">
        <f>AVERAGE(AI27:AK27)</f>
        <v>0.49631820857209025</v>
      </c>
      <c r="AM27" s="9">
        <f>AA27/W27</f>
        <v>0.49631820857209014</v>
      </c>
      <c r="AN27" s="9">
        <f>AF27/AE27</f>
        <v>0.63284359167462445</v>
      </c>
      <c r="AO27" s="9">
        <f>AG27/AE27</f>
        <v>0.88634358439094441</v>
      </c>
      <c r="AP27" s="9">
        <f>AH27/AE27</f>
        <v>0.65873608203130352</v>
      </c>
      <c r="AQ27" s="9">
        <f>AVERAGE(AN27:AP27)</f>
        <v>0.72597441936562424</v>
      </c>
    </row>
    <row r="28" spans="1:43">
      <c r="A28" s="3" t="s">
        <v>66</v>
      </c>
      <c r="B28" s="4">
        <v>44014</v>
      </c>
      <c r="C28" s="5">
        <v>0</v>
      </c>
      <c r="D28" s="4" t="s">
        <v>39</v>
      </c>
      <c r="E28" s="3">
        <f>WEEKDAY(B28,2)</f>
        <v>4</v>
      </c>
      <c r="F28" s="3">
        <f>MONTH(B28)</f>
        <v>7</v>
      </c>
      <c r="G28" s="3">
        <v>37.18</v>
      </c>
      <c r="H28" s="3">
        <v>38.6</v>
      </c>
      <c r="I28" s="3">
        <v>39.229999999999997</v>
      </c>
      <c r="J28" s="3">
        <v>47.35</v>
      </c>
      <c r="K28" s="3">
        <v>31.04</v>
      </c>
      <c r="L28" s="3">
        <v>37.869999999999997</v>
      </c>
      <c r="M28" s="8">
        <f>(L28-G28)/G28</f>
        <v>1.8558364712210805E-2</v>
      </c>
      <c r="N28" s="3">
        <v>39.58</v>
      </c>
      <c r="O28" s="6">
        <v>41.52</v>
      </c>
      <c r="P28" s="8">
        <f>(O28-I28)/I28</f>
        <v>5.8373693601835495E-2</v>
      </c>
      <c r="Q28" s="3">
        <v>47.73</v>
      </c>
      <c r="R28" s="3">
        <v>34.619999999999997</v>
      </c>
      <c r="S28" s="9">
        <f>-100*(J28-H28)/H28</f>
        <v>-22.668393782383419</v>
      </c>
      <c r="T28" s="9">
        <f>-100*(Q28-N28)/N28</f>
        <v>-20.591207680646789</v>
      </c>
      <c r="U28" s="9">
        <f>-100*(K28-H28)/H28</f>
        <v>19.58549222797928</v>
      </c>
      <c r="V28" s="9">
        <f>-100*(R28-N28)/N28</f>
        <v>12.531581606872161</v>
      </c>
      <c r="W28" s="9">
        <v>0.51808173333333352</v>
      </c>
      <c r="X28" s="9">
        <v>0.18218996551724143</v>
      </c>
      <c r="Y28" s="9">
        <v>0.27377313333333331</v>
      </c>
      <c r="Z28" s="9">
        <v>0.92930392857142863</v>
      </c>
      <c r="AA28" s="9">
        <f>AVERAGE(X28:Z28)</f>
        <v>0.46175567580733445</v>
      </c>
      <c r="AB28" s="9">
        <f>(X28-W28)/W28*100</f>
        <v>-64.833740741053987</v>
      </c>
      <c r="AC28" s="9">
        <f>(Y28-W28)/W28*100</f>
        <v>-47.156381760098107</v>
      </c>
      <c r="AD28" s="9">
        <f>(Z28-W28)/W28*100</f>
        <v>79.374000042868715</v>
      </c>
      <c r="AE28" s="9">
        <v>0.30184936666666679</v>
      </c>
      <c r="AF28" s="9">
        <v>0.33767172413793106</v>
      </c>
      <c r="AG28" s="9">
        <v>0.26242573333333336</v>
      </c>
      <c r="AH28" s="9">
        <v>0.56913099999999994</v>
      </c>
      <c r="AI28" s="9">
        <f>X28/W28</f>
        <v>0.3516625925894602</v>
      </c>
      <c r="AJ28" s="9">
        <f>Y28/W28</f>
        <v>0.52843618239901891</v>
      </c>
      <c r="AK28" s="9">
        <f>Z28/W28</f>
        <v>1.7937400004286872</v>
      </c>
      <c r="AL28" s="9">
        <f>AVERAGE(AI28:AK28)</f>
        <v>0.89127959180572214</v>
      </c>
      <c r="AM28" s="9">
        <f>AA28/W28</f>
        <v>0.89127959180572203</v>
      </c>
      <c r="AN28" s="9">
        <f>AF28/AE28</f>
        <v>1.118676271767113</v>
      </c>
      <c r="AO28" s="9">
        <f>AG28/AE28</f>
        <v>0.8693930228554394</v>
      </c>
      <c r="AP28" s="9">
        <f>AH28/AE28</f>
        <v>1.885480185977972</v>
      </c>
      <c r="AQ28" s="9">
        <f>AVERAGE(AN28:AP28)</f>
        <v>1.2911831602001749</v>
      </c>
    </row>
    <row r="29" spans="1:43">
      <c r="A29" s="3" t="s">
        <v>67</v>
      </c>
      <c r="B29" s="4">
        <v>44021</v>
      </c>
      <c r="C29" s="5">
        <v>1</v>
      </c>
      <c r="D29" s="4" t="s">
        <v>39</v>
      </c>
      <c r="E29" s="3">
        <f>WEEKDAY(B29,2)</f>
        <v>4</v>
      </c>
      <c r="F29" s="3">
        <f>MONTH(B29)</f>
        <v>7</v>
      </c>
      <c r="G29" s="3">
        <v>32.44</v>
      </c>
      <c r="H29" s="3">
        <v>32.630000000000003</v>
      </c>
      <c r="I29" s="3">
        <v>37.409999999999997</v>
      </c>
      <c r="J29" s="3">
        <v>33.33</v>
      </c>
      <c r="K29" s="3">
        <v>29.29</v>
      </c>
      <c r="L29" s="3">
        <v>31.31</v>
      </c>
      <c r="M29" s="8">
        <f>(L29-G29)/G29</f>
        <v>-3.4833538840937088E-2</v>
      </c>
      <c r="N29" s="3">
        <v>36.29</v>
      </c>
      <c r="O29" s="6">
        <v>37.229999999999997</v>
      </c>
      <c r="P29" s="8">
        <f>(O29-I29)/I29</f>
        <v>-4.8115477145148286E-3</v>
      </c>
      <c r="Q29" s="3">
        <v>34.47</v>
      </c>
      <c r="R29" s="3">
        <v>31.6</v>
      </c>
      <c r="S29" s="9">
        <f>-100*(J29-H29)/H29</f>
        <v>-2.1452650934722515</v>
      </c>
      <c r="T29" s="9">
        <f>-100*(Q29-N29)/N29</f>
        <v>5.0151556902728034</v>
      </c>
      <c r="U29" s="9">
        <f>-100*(K29-H29)/H29</f>
        <v>10.235979160281959</v>
      </c>
      <c r="V29" s="9">
        <f>-100*(R29-N29)/N29</f>
        <v>12.923670432626063</v>
      </c>
      <c r="W29" s="9">
        <v>2.3578898000000006</v>
      </c>
      <c r="X29" s="9">
        <v>1.3244374000000001</v>
      </c>
      <c r="Y29" s="9">
        <v>1.6850702413793102</v>
      </c>
      <c r="Z29" s="9">
        <v>0.55811060000000012</v>
      </c>
      <c r="AA29" s="9">
        <f>AVERAGE(X29:Z29)</f>
        <v>1.1892060804597702</v>
      </c>
      <c r="AB29" s="9">
        <f>(X29-W29)/W29*100</f>
        <v>-43.829546232398151</v>
      </c>
      <c r="AC29" s="9">
        <f>(Y29-W29)/W29*100</f>
        <v>-28.534817811277279</v>
      </c>
      <c r="AD29" s="9">
        <f>(Z29-W29)/W29*100</f>
        <v>-76.330081244679036</v>
      </c>
      <c r="AE29" s="9">
        <v>0.55069990000000002</v>
      </c>
      <c r="AF29" s="9">
        <v>0.35582476666666663</v>
      </c>
      <c r="AG29" s="9">
        <v>0.43355482758620684</v>
      </c>
      <c r="AH29" s="9">
        <v>0.1969451666666667</v>
      </c>
      <c r="AI29" s="9">
        <f>X29/W29</f>
        <v>0.56170453767601847</v>
      </c>
      <c r="AJ29" s="9">
        <f>Y29/W29</f>
        <v>0.7146518218872272</v>
      </c>
      <c r="AK29" s="9">
        <f>Z29/W29</f>
        <v>0.23669918755320965</v>
      </c>
      <c r="AL29" s="9">
        <f>AVERAGE(AI29:AK29)</f>
        <v>0.50435184903881847</v>
      </c>
      <c r="AM29" s="9">
        <f>AA29/W29</f>
        <v>0.50435184903881847</v>
      </c>
      <c r="AN29" s="9">
        <f>AF29/AE29</f>
        <v>0.64613188901371987</v>
      </c>
      <c r="AO29" s="9">
        <f>AG29/AE29</f>
        <v>0.78727965555506152</v>
      </c>
      <c r="AP29" s="9">
        <f>AH29/AE29</f>
        <v>0.35762702456758516</v>
      </c>
      <c r="AQ29" s="9">
        <f>AVERAGE(AN29:AP29)</f>
        <v>0.59701285637878887</v>
      </c>
    </row>
    <row r="30" spans="1:43">
      <c r="A30" s="3" t="s">
        <v>68</v>
      </c>
      <c r="B30" s="4">
        <v>44021</v>
      </c>
      <c r="C30" s="5">
        <v>0</v>
      </c>
      <c r="D30" s="4" t="s">
        <v>39</v>
      </c>
      <c r="E30" s="3">
        <f>WEEKDAY(B30,2)</f>
        <v>4</v>
      </c>
      <c r="F30" s="3">
        <f>MONTH(B30)</f>
        <v>7</v>
      </c>
      <c r="G30" s="3">
        <v>43.71</v>
      </c>
      <c r="H30" s="3">
        <v>50.21</v>
      </c>
      <c r="I30" s="3">
        <v>51.67</v>
      </c>
      <c r="J30" s="3">
        <v>61.12</v>
      </c>
      <c r="K30" s="3">
        <v>41.15</v>
      </c>
      <c r="L30" s="3">
        <v>43.46</v>
      </c>
      <c r="M30" s="8">
        <f>(L30-G30)/G30</f>
        <v>-5.7195149851292613E-3</v>
      </c>
      <c r="N30" s="3">
        <v>45.6</v>
      </c>
      <c r="O30" s="6">
        <v>48.83</v>
      </c>
      <c r="P30" s="8">
        <f>(O30-I30)/I30</f>
        <v>-5.4964195858331788E-2</v>
      </c>
      <c r="Q30" s="3">
        <v>50.02</v>
      </c>
      <c r="R30" s="3">
        <v>44.19</v>
      </c>
      <c r="S30" s="9">
        <f>-100*(J30-H30)/H30</f>
        <v>-21.728739294961155</v>
      </c>
      <c r="T30" s="9">
        <f>-100*(Q30-N30)/N30</f>
        <v>-9.6929824561403546</v>
      </c>
      <c r="U30" s="9">
        <f>-100*(K30-H30)/H30</f>
        <v>18.044214299940254</v>
      </c>
      <c r="V30" s="9">
        <f>-100*(R30-N30)/N30</f>
        <v>3.0921052631579027</v>
      </c>
      <c r="W30" s="9">
        <v>2.0217997333333333</v>
      </c>
      <c r="X30" s="9">
        <v>1.3889477500000003</v>
      </c>
      <c r="Y30" s="9">
        <v>2.1560466333333332</v>
      </c>
      <c r="Z30" s="9">
        <v>1.2088876666666668</v>
      </c>
      <c r="AA30" s="9">
        <f>AVERAGE(X30:Z30)</f>
        <v>1.5846273500000001</v>
      </c>
      <c r="AB30" s="9">
        <f>(X30-W30)/W30*100</f>
        <v>-31.301417885239925</v>
      </c>
      <c r="AC30" s="9">
        <f>(Y30-W30)/W30*100</f>
        <v>6.6399702100399232</v>
      </c>
      <c r="AD30" s="9">
        <f>(Z30-W30)/W30*100</f>
        <v>-40.207348594631654</v>
      </c>
      <c r="AE30" s="9">
        <v>2.0935058666666668</v>
      </c>
      <c r="AF30" s="9">
        <v>1.2691607142857142</v>
      </c>
      <c r="AG30" s="9">
        <v>1.4624583666666664</v>
      </c>
      <c r="AH30" s="9">
        <v>1.342793866666667</v>
      </c>
      <c r="AI30" s="9">
        <f>X30/W30</f>
        <v>0.68698582114760076</v>
      </c>
      <c r="AJ30" s="9">
        <f>Y30/W30</f>
        <v>1.0663997021003992</v>
      </c>
      <c r="AK30" s="9">
        <f>Z30/W30</f>
        <v>0.59792651405368347</v>
      </c>
      <c r="AL30" s="9">
        <f>AVERAGE(AI30:AK30)</f>
        <v>0.7837706791005612</v>
      </c>
      <c r="AM30" s="9">
        <f>AA30/W30</f>
        <v>0.7837706791005612</v>
      </c>
      <c r="AN30" s="9">
        <f>AF30/AE30</f>
        <v>0.60623699913795992</v>
      </c>
      <c r="AO30" s="9">
        <f>AG30/AE30</f>
        <v>0.69856903195367193</v>
      </c>
      <c r="AP30" s="9">
        <f>AH30/AE30</f>
        <v>0.6414091730273952</v>
      </c>
      <c r="AQ30" s="9">
        <f>AVERAGE(AN30:AP30)</f>
        <v>0.64873840137300898</v>
      </c>
    </row>
    <row r="31" spans="1:43">
      <c r="A31" s="3" t="s">
        <v>69</v>
      </c>
      <c r="B31" s="4">
        <v>44021</v>
      </c>
      <c r="C31" s="5">
        <v>0</v>
      </c>
      <c r="D31" s="4" t="s">
        <v>42</v>
      </c>
      <c r="E31" s="3">
        <f>WEEKDAY(B31,2)</f>
        <v>4</v>
      </c>
      <c r="F31" s="3">
        <f>MONTH(B31)</f>
        <v>7</v>
      </c>
      <c r="G31" s="3">
        <v>40.32</v>
      </c>
      <c r="H31" s="3">
        <v>43.09</v>
      </c>
      <c r="I31" s="3">
        <v>43.15</v>
      </c>
      <c r="J31" s="3">
        <v>51.57</v>
      </c>
      <c r="K31" s="3">
        <v>35.159999999999997</v>
      </c>
      <c r="L31" s="3">
        <v>40.659999999999997</v>
      </c>
      <c r="M31" s="8">
        <f>(L31-G31)/G31</f>
        <v>8.4325396825395901E-3</v>
      </c>
      <c r="N31" s="3">
        <v>42.7</v>
      </c>
      <c r="O31" s="3">
        <v>45.49</v>
      </c>
      <c r="P31" s="8">
        <f>(O31-I31)/I31</f>
        <v>5.4229432213209812E-2</v>
      </c>
      <c r="Q31" s="3">
        <v>56.73</v>
      </c>
      <c r="R31" s="3">
        <v>35.29</v>
      </c>
      <c r="S31" s="9">
        <f>-100*(J31-H31)/H31</f>
        <v>-19.679740078904608</v>
      </c>
      <c r="T31" s="9">
        <f>-100*(Q31-N31)/N31</f>
        <v>-32.85714285714284</v>
      </c>
      <c r="U31" s="9">
        <f>-100*(K31-H31)/H31</f>
        <v>18.403341842654921</v>
      </c>
      <c r="V31" s="9">
        <f>-100*(R31-N31)/N31</f>
        <v>17.353629976580802</v>
      </c>
      <c r="W31" s="9">
        <v>1.3485767999999998</v>
      </c>
      <c r="X31" s="9">
        <v>0.5230967666666666</v>
      </c>
      <c r="Y31" s="9">
        <v>0.65074666666666647</v>
      </c>
      <c r="Z31" s="9">
        <v>1.1745707000000001</v>
      </c>
      <c r="AA31" s="9">
        <f>AVERAGE(X31:Z31)</f>
        <v>0.78280471111111094</v>
      </c>
      <c r="AB31" s="9">
        <f>(X31-W31)/W31*100</f>
        <v>-61.211199342398103</v>
      </c>
      <c r="AC31" s="9">
        <f>(Y31-W31)/W31*100</f>
        <v>-51.745672425429049</v>
      </c>
      <c r="AD31" s="9">
        <f>(Z31-W31)/W31*100</f>
        <v>-12.902943310310524</v>
      </c>
      <c r="AE31" s="9">
        <v>0.62014256666666656</v>
      </c>
      <c r="AF31" s="9">
        <v>0.59992476666666661</v>
      </c>
      <c r="AG31" s="9">
        <v>1.0484161333333335</v>
      </c>
      <c r="AH31" s="9">
        <v>0.25946056666666667</v>
      </c>
      <c r="AI31" s="9">
        <f>X31/W31</f>
        <v>0.38788800657601902</v>
      </c>
      <c r="AJ31" s="9">
        <f>Y31/W31</f>
        <v>0.48254327574570954</v>
      </c>
      <c r="AK31" s="9">
        <f>Z31/W31</f>
        <v>0.87097056689689478</v>
      </c>
      <c r="AL31" s="9">
        <f>AVERAGE(AI31:AK31)</f>
        <v>0.58046728307287443</v>
      </c>
      <c r="AM31" s="9">
        <f>AA31/W31</f>
        <v>0.58046728307287432</v>
      </c>
      <c r="AN31" s="9">
        <f>AF31/AE31</f>
        <v>0.96739814183588002</v>
      </c>
      <c r="AO31" s="9">
        <f>AG31/AE31</f>
        <v>1.6906050151801122</v>
      </c>
      <c r="AP31" s="9">
        <f>AH31/AE31</f>
        <v>0.41838857806729074</v>
      </c>
      <c r="AQ31" s="9">
        <f>AVERAGE(AN31:AP31)</f>
        <v>1.0254639116944275</v>
      </c>
    </row>
    <row r="32" spans="1:43">
      <c r="A32" s="3" t="s">
        <v>70</v>
      </c>
      <c r="B32" s="4">
        <v>44028</v>
      </c>
      <c r="C32" s="5">
        <v>1</v>
      </c>
      <c r="D32" s="4" t="s">
        <v>42</v>
      </c>
      <c r="E32" s="3">
        <f>WEEKDAY(B32,2)</f>
        <v>4</v>
      </c>
      <c r="F32" s="3">
        <f>MONTH(B32)</f>
        <v>7</v>
      </c>
      <c r="G32" s="3">
        <v>43.86</v>
      </c>
      <c r="H32" s="3">
        <v>43.86</v>
      </c>
      <c r="I32" s="3">
        <v>46</v>
      </c>
      <c r="J32" s="3">
        <v>53.39</v>
      </c>
      <c r="K32" s="3">
        <v>37.85</v>
      </c>
      <c r="L32" s="3">
        <v>42.68</v>
      </c>
      <c r="M32" s="8">
        <f>(L32-G32)/G32</f>
        <v>-2.6903784769721835E-2</v>
      </c>
      <c r="N32" s="3">
        <v>44.45</v>
      </c>
      <c r="O32" s="3">
        <v>49.8</v>
      </c>
      <c r="P32" s="8">
        <f>(O32-I32)/I32</f>
        <v>8.2608695652173852E-2</v>
      </c>
      <c r="Q32" s="3">
        <v>57.72</v>
      </c>
      <c r="R32" s="3">
        <v>36.53</v>
      </c>
      <c r="S32" s="9">
        <f>-100*(J32-H32)/H32</f>
        <v>-21.72822617419061</v>
      </c>
      <c r="T32" s="9">
        <f>-100*(Q32-N32)/N32</f>
        <v>-29.853768278965116</v>
      </c>
      <c r="U32" s="9">
        <f>-100*(K32-H32)/H32</f>
        <v>13.702690378476968</v>
      </c>
      <c r="V32" s="9">
        <f>-100*(R32-N32)/N32</f>
        <v>17.817772778402702</v>
      </c>
      <c r="W32" s="9">
        <v>1.5233746764705884</v>
      </c>
      <c r="X32" s="9">
        <v>1.2237400645161292</v>
      </c>
      <c r="Y32" s="9">
        <v>1.4617462333333331</v>
      </c>
      <c r="Z32" s="9">
        <v>0.93128466666666654</v>
      </c>
      <c r="AA32" s="9">
        <f>AVERAGE(X32:Z32)</f>
        <v>1.2055903215053763</v>
      </c>
      <c r="AB32" s="9">
        <f>(X32-W32)/W32*100</f>
        <v>-19.669134362182255</v>
      </c>
      <c r="AC32" s="9">
        <f>(Y32-W32)/W32*100</f>
        <v>-4.045521045422551</v>
      </c>
      <c r="AD32" s="9">
        <f>(Z32-W32)/W32*100</f>
        <v>-38.866998312962522</v>
      </c>
      <c r="AE32" s="9">
        <v>0.18114879411764706</v>
      </c>
      <c r="AF32" s="9">
        <v>0.34971664516129036</v>
      </c>
      <c r="AG32" s="9">
        <v>0.30686436666666667</v>
      </c>
      <c r="AH32" s="9">
        <v>0.33719893333333328</v>
      </c>
      <c r="AI32" s="9">
        <f>X32/W32</f>
        <v>0.80330865637817739</v>
      </c>
      <c r="AJ32" s="9">
        <f>Y32/W32</f>
        <v>0.95954478954577449</v>
      </c>
      <c r="AK32" s="9">
        <f>Z32/W32</f>
        <v>0.6113300168703748</v>
      </c>
      <c r="AL32" s="9">
        <f>AVERAGE(AI32:AK32)</f>
        <v>0.79139448759810893</v>
      </c>
      <c r="AM32" s="9">
        <f>AA32/W32</f>
        <v>0.79139448759810893</v>
      </c>
      <c r="AN32" s="9">
        <f>AF32/AE32</f>
        <v>1.9305491204880278</v>
      </c>
      <c r="AO32" s="9">
        <f>AG32/AE32</f>
        <v>1.6939906675137657</v>
      </c>
      <c r="AP32" s="9">
        <f>AH32/AE32</f>
        <v>1.8614472979286822</v>
      </c>
      <c r="AQ32" s="9">
        <f>AVERAGE(AN32:AP32)</f>
        <v>1.8286623619768252</v>
      </c>
    </row>
    <row r="33" spans="1:43">
      <c r="A33" s="3" t="s">
        <v>71</v>
      </c>
      <c r="B33" s="4">
        <v>44042</v>
      </c>
      <c r="C33" s="5">
        <v>1</v>
      </c>
      <c r="D33" s="4" t="s">
        <v>42</v>
      </c>
      <c r="E33" s="3">
        <f>WEEKDAY(B33,2)</f>
        <v>4</v>
      </c>
      <c r="F33" s="3">
        <f>MONTH(B33)</f>
        <v>7</v>
      </c>
      <c r="G33" s="3">
        <v>64.760000000000005</v>
      </c>
      <c r="H33" s="3">
        <v>63.01</v>
      </c>
      <c r="I33" s="3">
        <v>90.28</v>
      </c>
      <c r="J33" s="3">
        <v>64.849999999999994</v>
      </c>
      <c r="K33" s="3">
        <v>56.33</v>
      </c>
      <c r="L33" s="3">
        <v>69.099999999999994</v>
      </c>
      <c r="M33" s="8">
        <f>(L33-G33)/G33</f>
        <v>6.7016676961086916E-2</v>
      </c>
      <c r="N33" s="3">
        <v>70.58</v>
      </c>
      <c r="O33" s="3">
        <v>85.92</v>
      </c>
      <c r="P33" s="8">
        <f>(O33-I33)/I33</f>
        <v>-4.8294195835179438E-2</v>
      </c>
      <c r="Q33" s="3">
        <v>64.77</v>
      </c>
      <c r="R33" s="3">
        <v>58.4</v>
      </c>
      <c r="S33" s="9">
        <f>-100*(J33-H33)/H33</f>
        <v>-2.9201714013648568</v>
      </c>
      <c r="T33" s="9">
        <f>-100*(Q33-N33)/N33</f>
        <v>8.2317937092660838</v>
      </c>
      <c r="U33" s="9">
        <f>-100*(K33-H33)/H33</f>
        <v>10.601491826694176</v>
      </c>
      <c r="V33" s="9">
        <f>-100*(R33-N33)/N33</f>
        <v>17.257013318220459</v>
      </c>
      <c r="W33" s="9">
        <v>1.6260935666666663</v>
      </c>
      <c r="X33" s="9">
        <v>2.9783477333333339</v>
      </c>
      <c r="Y33" s="9">
        <v>1.9880625666666667</v>
      </c>
      <c r="Z33" s="9">
        <v>1.8711650333333338</v>
      </c>
      <c r="AA33" s="9">
        <f>AVERAGE(X33:Z33)</f>
        <v>2.2791917777777781</v>
      </c>
      <c r="AB33" s="9">
        <f>(X33-W33)/W33*100</f>
        <v>83.159677547870587</v>
      </c>
      <c r="AC33" s="9">
        <f>(Y33-W33)/W33*100</f>
        <v>22.26003518001745</v>
      </c>
      <c r="AD33" s="9">
        <f>(Z33-W33)/W33*100</f>
        <v>15.071178663417276</v>
      </c>
      <c r="AE33" s="9">
        <v>1.1937510333333334</v>
      </c>
      <c r="AF33" s="9">
        <v>1.0444081666666667</v>
      </c>
      <c r="AG33" s="9">
        <v>1.1295268000000003</v>
      </c>
      <c r="AH33" s="9">
        <v>0.9557800000000003</v>
      </c>
      <c r="AI33" s="9">
        <f>X33/W33</f>
        <v>1.8315967754787059</v>
      </c>
      <c r="AJ33" s="9">
        <f>Y33/W33</f>
        <v>1.2226003518001745</v>
      </c>
      <c r="AK33" s="9">
        <f>Z33/W33</f>
        <v>1.1507117866341727</v>
      </c>
      <c r="AL33" s="9">
        <f>AVERAGE(AI33:AK33)</f>
        <v>1.4016363046376845</v>
      </c>
      <c r="AM33" s="9">
        <f>AA33/W33</f>
        <v>1.4016363046376843</v>
      </c>
      <c r="AN33" s="9">
        <f>AF33/AE33</f>
        <v>0.87489613621556095</v>
      </c>
      <c r="AO33" s="9">
        <f>AG33/AE33</f>
        <v>0.94619964168408</v>
      </c>
      <c r="AP33" s="9">
        <f>AH33/AE33</f>
        <v>0.8006527100807258</v>
      </c>
      <c r="AQ33" s="9">
        <f>AVERAGE(AN33:AP33)</f>
        <v>0.87391616266012218</v>
      </c>
    </row>
    <row r="34" spans="1:43">
      <c r="A34" s="3" t="s">
        <v>72</v>
      </c>
      <c r="B34" s="4">
        <v>44049</v>
      </c>
      <c r="C34" s="5">
        <v>0</v>
      </c>
      <c r="D34" s="4" t="s">
        <v>39</v>
      </c>
      <c r="E34" s="3">
        <f>WEEKDAY(B34,2)</f>
        <v>4</v>
      </c>
      <c r="F34" s="3">
        <f>MONTH(B34)</f>
        <v>8</v>
      </c>
      <c r="G34" s="3">
        <v>54.69</v>
      </c>
      <c r="H34" s="3">
        <v>58.34</v>
      </c>
      <c r="I34" s="3">
        <v>67.33</v>
      </c>
      <c r="J34" s="3">
        <v>70.8</v>
      </c>
      <c r="K34" s="3">
        <v>52.07</v>
      </c>
      <c r="L34" s="3">
        <v>58.74</v>
      </c>
      <c r="M34" s="8">
        <f>(L34-G34)/G34</f>
        <v>7.4053757542512422E-2</v>
      </c>
      <c r="N34" s="3">
        <v>62.32</v>
      </c>
      <c r="O34" s="6">
        <v>78.95</v>
      </c>
      <c r="P34" s="8">
        <f>(O34-I34)/I34</f>
        <v>0.17258280112876881</v>
      </c>
      <c r="Q34" s="3">
        <v>73.33</v>
      </c>
      <c r="R34" s="3">
        <v>54.58</v>
      </c>
      <c r="S34" s="9">
        <f>-100*(J34-H34)/H34</f>
        <v>-21.357559136098718</v>
      </c>
      <c r="T34" s="9">
        <f>-100*(Q34-N34)/N34</f>
        <v>-17.666880616174581</v>
      </c>
      <c r="U34" s="9">
        <f>-100*(K34-H34)/H34</f>
        <v>10.747343160781631</v>
      </c>
      <c r="V34" s="9">
        <f>-100*(R34-N34)/N34</f>
        <v>12.419768934531454</v>
      </c>
      <c r="W34" s="9">
        <v>1.6174875333333327</v>
      </c>
      <c r="X34" s="9">
        <v>1.4833933333333331</v>
      </c>
      <c r="Y34" s="9">
        <v>1.4055953225806448</v>
      </c>
      <c r="Z34" s="9">
        <v>2.0621368064516123</v>
      </c>
      <c r="AA34" s="9">
        <f>AVERAGE(X34:Z34)</f>
        <v>1.6503751541218634</v>
      </c>
      <c r="AB34" s="9">
        <f>(X34-W34)/W34*100</f>
        <v>-8.2902771883290551</v>
      </c>
      <c r="AC34" s="9">
        <f>(Y34-W34)/W34*100</f>
        <v>-13.100083084783879</v>
      </c>
      <c r="AD34" s="9">
        <f>(Z34-W34)/W34*100</f>
        <v>27.490120570014064</v>
      </c>
      <c r="AE34" s="9">
        <v>0.33039349999999995</v>
      </c>
      <c r="AF34" s="9">
        <v>0.11792506666666666</v>
      </c>
      <c r="AG34" s="9">
        <v>0.3303674193548386</v>
      </c>
      <c r="AH34" s="9">
        <v>0.17703154838709678</v>
      </c>
      <c r="AI34" s="9">
        <f>X34/W34</f>
        <v>0.91709722811670946</v>
      </c>
      <c r="AJ34" s="9">
        <f>Y34/W34</f>
        <v>0.86899916915216124</v>
      </c>
      <c r="AK34" s="9">
        <f>Z34/W34</f>
        <v>1.2749012057001408</v>
      </c>
      <c r="AL34" s="9">
        <f>AVERAGE(AI34:AK34)</f>
        <v>1.0203325343230039</v>
      </c>
      <c r="AM34" s="9">
        <f>AA34/W34</f>
        <v>1.0203325343230039</v>
      </c>
      <c r="AN34" s="9">
        <f>AF34/AE34</f>
        <v>0.35692308313167986</v>
      </c>
      <c r="AO34" s="9">
        <f>AG34/AE34</f>
        <v>0.99992106186967555</v>
      </c>
      <c r="AP34" s="9">
        <f>AH34/AE34</f>
        <v>0.53582031240656003</v>
      </c>
      <c r="AQ34" s="9">
        <f>AVERAGE(AN34:AP34)</f>
        <v>0.63088815246930519</v>
      </c>
    </row>
    <row r="35" spans="1:43">
      <c r="A35" s="3" t="s">
        <v>73</v>
      </c>
      <c r="B35" s="4">
        <v>44050</v>
      </c>
      <c r="C35" s="5">
        <v>0</v>
      </c>
      <c r="D35" s="4" t="s">
        <v>39</v>
      </c>
      <c r="E35" s="3">
        <f>WEEKDAY(B35,2)</f>
        <v>5</v>
      </c>
      <c r="F35" s="3">
        <f>MONTH(B35)</f>
        <v>8</v>
      </c>
      <c r="G35" s="3">
        <v>44.45</v>
      </c>
      <c r="H35" s="3">
        <v>47.4</v>
      </c>
      <c r="I35" s="3">
        <v>50.43</v>
      </c>
      <c r="J35" s="3">
        <v>48.83</v>
      </c>
      <c r="K35" s="3">
        <v>36.380000000000003</v>
      </c>
      <c r="L35" s="3">
        <v>36.840000000000003</v>
      </c>
      <c r="M35" s="8">
        <f>(L35-G35)/G35</f>
        <v>-0.17120359955005621</v>
      </c>
      <c r="N35" s="3">
        <v>49.28</v>
      </c>
      <c r="O35" s="6">
        <v>50.72</v>
      </c>
      <c r="P35" s="8">
        <f>(O35-I35)/I35</f>
        <v>5.7505453103311351E-3</v>
      </c>
      <c r="Q35" s="3">
        <v>51.34</v>
      </c>
      <c r="R35" s="3">
        <v>40.770000000000003</v>
      </c>
      <c r="S35" s="9">
        <f>-100*(J35-H35)/H35</f>
        <v>-3.016877637130801</v>
      </c>
      <c r="T35" s="9">
        <f>-100*(Q35-N35)/N35</f>
        <v>-4.1801948051948097</v>
      </c>
      <c r="U35" s="9">
        <f>-100*(K35-H35)/H35</f>
        <v>23.248945147679315</v>
      </c>
      <c r="V35" s="9">
        <f>-100*(R35-N35)/N35</f>
        <v>17.268668831168828</v>
      </c>
      <c r="W35" s="9">
        <v>1.3440677586206897</v>
      </c>
      <c r="X35" s="9">
        <v>0.68378186666666652</v>
      </c>
      <c r="Y35" s="9">
        <v>0.62478130000000009</v>
      </c>
      <c r="Z35" s="9">
        <v>0.4777222333333333</v>
      </c>
      <c r="AA35" s="9">
        <f>AVERAGE(X35:Z35)</f>
        <v>0.5954284666666666</v>
      </c>
      <c r="AB35" s="9">
        <f>(X35-W35)/W35*100</f>
        <v>-49.125937864295047</v>
      </c>
      <c r="AC35" s="9">
        <f>(Y35-W35)/W35*100</f>
        <v>-53.51563966974674</v>
      </c>
      <c r="AD35" s="9">
        <f>(Z35-W35)/W35*100</f>
        <v>-64.45698289619105</v>
      </c>
      <c r="AE35" s="9">
        <v>0.79402003448275849</v>
      </c>
      <c r="AF35" s="9">
        <v>0.34979253333333332</v>
      </c>
      <c r="AG35" s="9">
        <v>0.57683816666666665</v>
      </c>
      <c r="AH35" s="9">
        <v>0.44007366666666664</v>
      </c>
      <c r="AI35" s="9">
        <f>X35/W35</f>
        <v>0.50874062135704945</v>
      </c>
      <c r="AJ35" s="9">
        <f>Y35/W35</f>
        <v>0.46484360330253266</v>
      </c>
      <c r="AK35" s="9">
        <f>Z35/W35</f>
        <v>0.35543017103808949</v>
      </c>
      <c r="AL35" s="9">
        <f>AVERAGE(AI35:AK35)</f>
        <v>0.44300479856589048</v>
      </c>
      <c r="AM35" s="9">
        <f>AA35/W35</f>
        <v>0.44300479856589053</v>
      </c>
      <c r="AN35" s="9">
        <f>AF35/AE35</f>
        <v>0.44053363661182127</v>
      </c>
      <c r="AO35" s="9">
        <f>AG35/AE35</f>
        <v>0.72647810082327613</v>
      </c>
      <c r="AP35" s="9">
        <f>AH35/AE35</f>
        <v>0.55423496581334997</v>
      </c>
      <c r="AQ35" s="9">
        <f>AVERAGE(AN35:AP35)</f>
        <v>0.57374890108281573</v>
      </c>
    </row>
    <row r="36" spans="1:43">
      <c r="A36" s="3" t="s">
        <v>74</v>
      </c>
      <c r="B36" s="4">
        <v>44105</v>
      </c>
      <c r="C36" s="5">
        <v>0</v>
      </c>
      <c r="D36" s="4" t="s">
        <v>42</v>
      </c>
      <c r="E36" s="3">
        <f>WEEKDAY(B36,2)</f>
        <v>4</v>
      </c>
      <c r="F36" s="3">
        <f>MONTH(B36)</f>
        <v>10</v>
      </c>
      <c r="G36" s="3">
        <v>45.2</v>
      </c>
      <c r="H36" s="3">
        <v>46.65</v>
      </c>
      <c r="I36" s="3">
        <v>60.07</v>
      </c>
      <c r="J36" s="3">
        <v>75.66</v>
      </c>
      <c r="K36" s="3">
        <v>40.67</v>
      </c>
      <c r="L36" s="3">
        <v>45.46</v>
      </c>
      <c r="M36" s="8">
        <f>(L36-G36)/G36</f>
        <v>5.7522123893804867E-3</v>
      </c>
      <c r="N36" s="3">
        <v>49.34</v>
      </c>
      <c r="O36" s="3">
        <v>56.25</v>
      </c>
      <c r="P36" s="8">
        <f>(O36-I36)/I36</f>
        <v>-6.3592475445313809E-2</v>
      </c>
      <c r="Q36" s="3">
        <v>61.44</v>
      </c>
      <c r="R36" s="3">
        <v>39.479999999999997</v>
      </c>
      <c r="S36" s="9">
        <f>-100*(J36-H36)/H36</f>
        <v>-62.186495176848879</v>
      </c>
      <c r="T36" s="9">
        <f>-100*(Q36-N36)/N36</f>
        <v>-24.523713011755156</v>
      </c>
      <c r="U36" s="9">
        <f>-100*(K36-H36)/H36</f>
        <v>12.818863879957121</v>
      </c>
      <c r="V36" s="9">
        <f>-100*(R36-N36)/N36</f>
        <v>19.983785974868272</v>
      </c>
      <c r="W36" s="9">
        <v>1.8674469333333332</v>
      </c>
      <c r="X36" s="9">
        <v>1.2544352000000001</v>
      </c>
      <c r="Y36" s="9">
        <v>2.1498464000000004</v>
      </c>
      <c r="Z36" s="9">
        <v>1.4131724333333333</v>
      </c>
      <c r="AA36" s="9">
        <f>AVERAGE(X36:Z36)</f>
        <v>1.6058180111111113</v>
      </c>
      <c r="AB36" s="9">
        <f>(X36-W36)/W36*100</f>
        <v>-32.826192937066587</v>
      </c>
      <c r="AC36" s="9">
        <f>(Y36-W36)/W36*100</f>
        <v>15.122221768443675</v>
      </c>
      <c r="AD36" s="9">
        <f>(Z36-W36)/W36*100</f>
        <v>-24.32596567491931</v>
      </c>
      <c r="AE36" s="9">
        <v>1.7607168333333332</v>
      </c>
      <c r="AF36" s="9">
        <v>1.6509856333333335</v>
      </c>
      <c r="AG36" s="9">
        <v>1.1522624333333333</v>
      </c>
      <c r="AH36" s="9">
        <v>1.7065175666666665</v>
      </c>
      <c r="AI36" s="9">
        <f>X36/W36</f>
        <v>0.67173807062933422</v>
      </c>
      <c r="AJ36" s="9">
        <f>Y36/W36</f>
        <v>1.1512222176844367</v>
      </c>
      <c r="AK36" s="9">
        <f>Z36/W36</f>
        <v>0.75674034325080686</v>
      </c>
      <c r="AL36" s="9">
        <f>AVERAGE(AI36:AK36)</f>
        <v>0.85990021052152577</v>
      </c>
      <c r="AM36" s="9">
        <f>AA36/W36</f>
        <v>0.85990021052152599</v>
      </c>
      <c r="AN36" s="9">
        <f>AF36/AE36</f>
        <v>0.93767811045898841</v>
      </c>
      <c r="AO36" s="9">
        <f>AG36/AE36</f>
        <v>0.6544280213144249</v>
      </c>
      <c r="AP36" s="9">
        <f>AH36/AE36</f>
        <v>0.96921749957711356</v>
      </c>
      <c r="AQ36" s="9">
        <f>AVERAGE(AN36:AP36)</f>
        <v>0.85377454378350892</v>
      </c>
    </row>
    <row r="37" spans="1:43">
      <c r="A37" s="3" t="s">
        <v>75</v>
      </c>
      <c r="B37" s="4">
        <v>44111</v>
      </c>
      <c r="C37" s="5">
        <v>1</v>
      </c>
      <c r="D37" s="4" t="s">
        <v>39</v>
      </c>
      <c r="E37" s="3">
        <f>WEEKDAY(B37,2)</f>
        <v>3</v>
      </c>
      <c r="F37" s="3">
        <f>MONTH(B37)</f>
        <v>10</v>
      </c>
      <c r="G37" s="3">
        <v>42.34</v>
      </c>
      <c r="H37" s="3">
        <v>43.72</v>
      </c>
      <c r="I37" s="3">
        <v>52.73</v>
      </c>
      <c r="J37" s="3">
        <v>56.3</v>
      </c>
      <c r="K37" s="3">
        <v>38.58</v>
      </c>
      <c r="L37" s="3">
        <v>41.76</v>
      </c>
      <c r="M37" s="8">
        <f>(L37-G37)/G37</f>
        <v>-1.3698630136986427E-2</v>
      </c>
      <c r="N37" s="3">
        <v>42.57</v>
      </c>
      <c r="O37" s="6">
        <v>51.02</v>
      </c>
      <c r="P37" s="8">
        <f>(O37-I37)/I37</f>
        <v>-3.2429357102218732E-2</v>
      </c>
      <c r="Q37" s="3">
        <v>45.36</v>
      </c>
      <c r="R37" s="3">
        <v>38.03</v>
      </c>
      <c r="S37" s="9">
        <f>-100*(J37-H37)/H37</f>
        <v>-28.774016468435494</v>
      </c>
      <c r="T37" s="9">
        <f>-100*(Q37-N37)/N37</f>
        <v>-6.5539112050739927</v>
      </c>
      <c r="U37" s="9">
        <f>-100*(K37-H37)/H37</f>
        <v>11.756633119853614</v>
      </c>
      <c r="V37" s="9">
        <f>-100*(R37-N37)/N37</f>
        <v>10.664787408973453</v>
      </c>
      <c r="W37" s="9">
        <v>1.5476684333333333</v>
      </c>
      <c r="X37" s="9">
        <v>1.0558827333333334</v>
      </c>
      <c r="Y37" s="9">
        <v>1.4646403333333338</v>
      </c>
      <c r="Z37" s="9">
        <v>1.2011668</v>
      </c>
      <c r="AA37" s="9">
        <f>AVERAGE(X37:Z37)</f>
        <v>1.2405632888888889</v>
      </c>
      <c r="AB37" s="9">
        <f>(X37-W37)/W37*100</f>
        <v>-31.775908160173749</v>
      </c>
      <c r="AC37" s="9">
        <f>(Y37-W37)/W37*100</f>
        <v>-5.3647214229972668</v>
      </c>
      <c r="AD37" s="9">
        <f>(Z37-W37)/W37*100</f>
        <v>-22.388621869546434</v>
      </c>
      <c r="AE37" s="9">
        <v>0.41238913333333344</v>
      </c>
      <c r="AF37" s="9"/>
      <c r="AG37" s="9"/>
      <c r="AH37" s="9"/>
      <c r="AI37" s="9">
        <f>X37/W37</f>
        <v>0.68224091839826251</v>
      </c>
      <c r="AJ37" s="9">
        <f>Y37/W37</f>
        <v>0.94635278577002735</v>
      </c>
      <c r="AK37" s="9">
        <f>Z37/W37</f>
        <v>0.77611378130453568</v>
      </c>
      <c r="AL37" s="9">
        <f>AVERAGE(AI37:AK37)</f>
        <v>0.80156916182427518</v>
      </c>
      <c r="AM37" s="9">
        <f>AA37/W37</f>
        <v>0.80156916182427507</v>
      </c>
      <c r="AN37" s="9"/>
      <c r="AO37" s="9"/>
      <c r="AP37" s="9"/>
      <c r="AQ37" s="9"/>
    </row>
    <row r="38" spans="1:43">
      <c r="A38" s="3" t="s">
        <v>76</v>
      </c>
      <c r="B38" s="4">
        <v>44131</v>
      </c>
      <c r="C38" s="5">
        <v>1</v>
      </c>
      <c r="D38" s="4" t="s">
        <v>39</v>
      </c>
      <c r="E38" s="3">
        <f>WEEKDAY(B38,2)</f>
        <v>2</v>
      </c>
      <c r="F38" s="3">
        <f>MONTH(B38)</f>
        <v>10</v>
      </c>
      <c r="G38" s="3">
        <v>43.49</v>
      </c>
      <c r="H38" s="3">
        <v>50.02</v>
      </c>
      <c r="I38" s="3">
        <v>57.53</v>
      </c>
      <c r="J38" s="3">
        <v>55.46</v>
      </c>
      <c r="K38" s="3">
        <v>43.03</v>
      </c>
      <c r="L38" s="3">
        <v>42.41</v>
      </c>
      <c r="M38" s="8">
        <f>(L38-G38)/G38</f>
        <v>-2.4833295010347329E-2</v>
      </c>
      <c r="N38" s="3">
        <v>46.59</v>
      </c>
      <c r="O38" s="6">
        <v>54.82</v>
      </c>
      <c r="P38" s="8">
        <f>(O38-I38)/I38</f>
        <v>-4.7105857813314805E-2</v>
      </c>
      <c r="Q38" s="3">
        <v>47.28</v>
      </c>
      <c r="R38" s="3">
        <v>40.06</v>
      </c>
      <c r="S38" s="9">
        <f>-100*(J38-H38)/H38</f>
        <v>-10.875649740103952</v>
      </c>
      <c r="T38" s="9">
        <f>-100*(Q38-N38)/N38</f>
        <v>-1.4810045074050175</v>
      </c>
      <c r="U38" s="9">
        <f>-100*(K38-H38)/H38</f>
        <v>13.974410235905641</v>
      </c>
      <c r="V38" s="9">
        <f>-100*(R38-N38)/N38</f>
        <v>14.015883236746085</v>
      </c>
      <c r="W38" s="9">
        <v>1.128168666666667</v>
      </c>
      <c r="X38" s="9">
        <v>1.5446116666666669</v>
      </c>
      <c r="Y38" s="9">
        <v>1.9531085714285712</v>
      </c>
      <c r="Z38" s="9">
        <v>1.764872266666667</v>
      </c>
      <c r="AA38" s="9">
        <f>AVERAGE(X38:Z38)</f>
        <v>1.7541975015873017</v>
      </c>
      <c r="AB38" s="9">
        <f>(X38-W38)/W38*100</f>
        <v>36.913186148879603</v>
      </c>
      <c r="AC38" s="9">
        <f>(Y38-W38)/W38*100</f>
        <v>73.122036547895362</v>
      </c>
      <c r="AD38" s="9">
        <f>(Z38-W38)/W38*100</f>
        <v>56.436915756686481</v>
      </c>
      <c r="AE38" s="9">
        <v>0.72198496666666678</v>
      </c>
      <c r="AF38" s="9">
        <v>0.91438806666666672</v>
      </c>
      <c r="AG38" s="9">
        <v>0.8142361785714286</v>
      </c>
      <c r="AH38" s="9">
        <v>1.0347798333333336</v>
      </c>
      <c r="AI38" s="9">
        <f>X38/W38</f>
        <v>1.3691318614887962</v>
      </c>
      <c r="AJ38" s="9">
        <f>Y38/W38</f>
        <v>1.7312203654789537</v>
      </c>
      <c r="AK38" s="9">
        <f>Z38/W38</f>
        <v>1.5643691575668648</v>
      </c>
      <c r="AL38" s="9">
        <f>AVERAGE(AI38:AK38)</f>
        <v>1.554907128178205</v>
      </c>
      <c r="AM38" s="9">
        <f>AA38/W38</f>
        <v>1.5549071281782048</v>
      </c>
      <c r="AN38" s="9">
        <f>AF38/AE38</f>
        <v>1.2664918369260596</v>
      </c>
      <c r="AO38" s="9">
        <f>AG38/AE38</f>
        <v>1.1277744221332981</v>
      </c>
      <c r="AP38" s="9">
        <f>AH38/AE38</f>
        <v>1.4332429082433804</v>
      </c>
      <c r="AQ38" s="9">
        <f>AVERAGE(AN38:AP38)</f>
        <v>1.2758363891009128</v>
      </c>
    </row>
    <row r="39" spans="1:43">
      <c r="A39" s="3" t="s">
        <v>77</v>
      </c>
      <c r="B39" s="4">
        <v>44148</v>
      </c>
      <c r="C39" s="5">
        <v>1</v>
      </c>
      <c r="D39" s="4" t="s">
        <v>42</v>
      </c>
      <c r="E39" s="3">
        <f>WEEKDAY(B39,2)</f>
        <v>5</v>
      </c>
      <c r="F39" s="3">
        <f>MONTH(B39)</f>
        <v>11</v>
      </c>
      <c r="G39" s="3">
        <v>43.62</v>
      </c>
      <c r="H39" s="3">
        <v>45.49</v>
      </c>
      <c r="I39" s="3">
        <v>50.42</v>
      </c>
      <c r="J39" s="3">
        <v>49.52</v>
      </c>
      <c r="K39" s="3">
        <v>42.7</v>
      </c>
      <c r="L39" s="3">
        <v>46.04</v>
      </c>
      <c r="M39" s="8">
        <f>(L39-G39)/G39</f>
        <v>5.5479138010087158E-2</v>
      </c>
      <c r="N39" s="3">
        <v>48.05</v>
      </c>
      <c r="O39" s="3">
        <v>47.62</v>
      </c>
      <c r="P39" s="8">
        <f>(O39-I39)/I39</f>
        <v>-5.5533518445061568E-2</v>
      </c>
      <c r="Q39" s="3">
        <v>54.01</v>
      </c>
      <c r="R39" s="3">
        <v>39.94</v>
      </c>
      <c r="S39" s="9">
        <f>-100*(J39-H39)/H39</f>
        <v>-8.8590899098703026</v>
      </c>
      <c r="T39" s="9">
        <f>-100*(Q39-N39)/N39</f>
        <v>-12.40374609781478</v>
      </c>
      <c r="U39" s="9">
        <f>-100*(K39-H39)/H39</f>
        <v>6.1332160914486673</v>
      </c>
      <c r="V39" s="9">
        <f>-100*(R39-N39)/N39</f>
        <v>16.878251821019774</v>
      </c>
      <c r="W39" s="9">
        <v>1.3567301</v>
      </c>
      <c r="X39" s="9">
        <v>1.4248875357142858</v>
      </c>
      <c r="Y39" s="9">
        <v>0.93346383870967753</v>
      </c>
      <c r="Z39" s="9">
        <v>1.018088228571429</v>
      </c>
      <c r="AA39" s="9">
        <f>AVERAGE(X39:Z39)</f>
        <v>1.1254798676651308</v>
      </c>
      <c r="AB39" s="9">
        <f>(X39-W39)/W39*100</f>
        <v>5.0236547205878148</v>
      </c>
      <c r="AC39" s="9">
        <f>(Y39-W39)/W39*100</f>
        <v>-31.19752862343973</v>
      </c>
      <c r="AD39" s="9">
        <f>(Z39-W39)/W39*100</f>
        <v>-24.960150248643487</v>
      </c>
      <c r="AE39" s="9">
        <v>0.83791103333333339</v>
      </c>
      <c r="AF39" s="9">
        <v>0.91498239285714278</v>
      </c>
      <c r="AG39" s="9">
        <v>0.90560419354838695</v>
      </c>
      <c r="AH39" s="9"/>
      <c r="AI39" s="9">
        <f>X39/W39</f>
        <v>1.0502365472058781</v>
      </c>
      <c r="AJ39" s="9">
        <f>Y39/W39</f>
        <v>0.6880247137656027</v>
      </c>
      <c r="AK39" s="9">
        <f>Z39/W39</f>
        <v>0.75039849751356513</v>
      </c>
      <c r="AL39" s="9">
        <f>AVERAGE(AI39:AK39)</f>
        <v>0.82955325282834869</v>
      </c>
      <c r="AM39" s="9">
        <f>AA39/W39</f>
        <v>0.82955325282834858</v>
      </c>
      <c r="AN39" s="9">
        <f>AF39/AE39</f>
        <v>1.0919803612290533</v>
      </c>
      <c r="AO39" s="9">
        <f>AG39/AE39</f>
        <v>1.0807880043609883</v>
      </c>
      <c r="AP39" s="9"/>
      <c r="AQ39" s="9">
        <f>AVERAGE(AN39:AP39)</f>
        <v>1.0863841827950207</v>
      </c>
    </row>
    <row r="40" spans="1:43">
      <c r="A40" s="3" t="s">
        <v>78</v>
      </c>
      <c r="B40" s="4">
        <v>44216</v>
      </c>
      <c r="C40" s="5">
        <v>1</v>
      </c>
      <c r="D40" s="4" t="s">
        <v>42</v>
      </c>
      <c r="E40" s="3">
        <f>WEEKDAY(B40,2)</f>
        <v>3</v>
      </c>
      <c r="F40" s="3">
        <f>MONTH(B40)</f>
        <v>1</v>
      </c>
      <c r="G40" s="3">
        <v>42.7</v>
      </c>
      <c r="H40" s="3">
        <v>45.55</v>
      </c>
      <c r="I40" s="3">
        <v>63.76</v>
      </c>
      <c r="J40" s="3">
        <v>74.45</v>
      </c>
      <c r="K40" s="3">
        <v>35.39</v>
      </c>
      <c r="L40" s="3">
        <v>40.67</v>
      </c>
      <c r="M40" s="8">
        <f>(L40-G40)/G40</f>
        <v>-4.7540983606557403E-2</v>
      </c>
      <c r="N40" s="3">
        <v>40.659999999999997</v>
      </c>
      <c r="O40" s="3">
        <v>59.74</v>
      </c>
      <c r="P40" s="8">
        <f>(O40-I40)/I40</f>
        <v>-6.3048933500627291E-2</v>
      </c>
      <c r="Q40" s="3">
        <v>61.39</v>
      </c>
      <c r="R40" s="3">
        <v>36.729999999999997</v>
      </c>
      <c r="S40" s="9">
        <f>-100*(J40-H40)/H40</f>
        <v>-63.446761800219555</v>
      </c>
      <c r="T40" s="9">
        <f>-100*(Q40-N40)/N40</f>
        <v>-50.983767830791948</v>
      </c>
      <c r="U40" s="9">
        <f>-100*(K40-H40)/H40</f>
        <v>22.305159165751913</v>
      </c>
      <c r="V40" s="9">
        <f>-100*(R40-N40)/N40</f>
        <v>9.6655189375307433</v>
      </c>
      <c r="W40" s="9">
        <v>1.1771901000000002</v>
      </c>
      <c r="X40" s="9">
        <v>1.2078450999999999</v>
      </c>
      <c r="Y40" s="9">
        <v>1.1831868666666665</v>
      </c>
      <c r="Z40" s="9">
        <v>1.6655223666666668</v>
      </c>
      <c r="AA40" s="9">
        <f>AVERAGE(X40:Z40)</f>
        <v>1.3521847777777778</v>
      </c>
      <c r="AB40" s="9">
        <f>(X40-W40)/W40*100</f>
        <v>2.6040823822762058</v>
      </c>
      <c r="AC40" s="9">
        <f>(Y40-W40)/W40*100</f>
        <v>0.50941361693971632</v>
      </c>
      <c r="AD40" s="9">
        <f>(Z40-W40)/W40*100</f>
        <v>41.482872364171804</v>
      </c>
      <c r="AE40" s="9">
        <v>0.66492716666666685</v>
      </c>
      <c r="AF40" s="9">
        <v>0.88092043333333325</v>
      </c>
      <c r="AG40" s="9">
        <v>0.80149330000000008</v>
      </c>
      <c r="AH40" s="9">
        <v>0.87707523333333337</v>
      </c>
      <c r="AI40" s="9">
        <f>X40/W40</f>
        <v>1.0260408238227621</v>
      </c>
      <c r="AJ40" s="9">
        <f>Y40/W40</f>
        <v>1.0050941361693972</v>
      </c>
      <c r="AK40" s="9">
        <f>Z40/W40</f>
        <v>1.4148287236417181</v>
      </c>
      <c r="AL40" s="9">
        <f>AVERAGE(AI40:AK40)</f>
        <v>1.1486545612112924</v>
      </c>
      <c r="AM40" s="9">
        <f>AA40/W40</f>
        <v>1.1486545612112924</v>
      </c>
      <c r="AN40" s="9">
        <f>AF40/AE40</f>
        <v>1.324837482200431</v>
      </c>
      <c r="AO40" s="9">
        <f>AG40/AE40</f>
        <v>1.2053851010749796</v>
      </c>
      <c r="AP40" s="9">
        <f>AH40/AE40</f>
        <v>1.3190545931972997</v>
      </c>
      <c r="AQ40" s="9">
        <f>AVERAGE(AN40:AP40)</f>
        <v>1.2830923921575701</v>
      </c>
    </row>
    <row r="41" spans="1:43">
      <c r="A41" s="3" t="s">
        <v>79</v>
      </c>
      <c r="B41" s="4">
        <v>44222</v>
      </c>
      <c r="C41" s="5">
        <v>1</v>
      </c>
      <c r="D41" s="4" t="s">
        <v>39</v>
      </c>
      <c r="E41" s="3">
        <f>WEEKDAY(B41,2)</f>
        <v>2</v>
      </c>
      <c r="F41" s="3">
        <f>MONTH(B41)</f>
        <v>1</v>
      </c>
      <c r="G41" s="3">
        <v>41.87</v>
      </c>
      <c r="H41" s="3">
        <v>47.06</v>
      </c>
      <c r="I41" s="3">
        <v>69.849999999999994</v>
      </c>
      <c r="J41" s="3">
        <v>94.93</v>
      </c>
      <c r="K41" s="3">
        <v>40.549999999999997</v>
      </c>
      <c r="L41" s="3">
        <v>40.86</v>
      </c>
      <c r="M41" s="8">
        <f>(L41-G41)/G41</f>
        <v>-2.4122283257702368E-2</v>
      </c>
      <c r="N41" s="3">
        <v>49.34</v>
      </c>
      <c r="O41" s="6">
        <v>64.209999999999994</v>
      </c>
      <c r="P41" s="8">
        <f>(O41-I41)/I41</f>
        <v>-8.0744452397995714E-2</v>
      </c>
      <c r="Q41" s="3">
        <v>92.54</v>
      </c>
      <c r="R41" s="3">
        <v>43.15</v>
      </c>
      <c r="S41" s="9">
        <f>-100*(J41-H41)/H41</f>
        <v>-101.72120696982574</v>
      </c>
      <c r="T41" s="9">
        <f>-100*(Q41-N41)/N41</f>
        <v>-87.555735711390341</v>
      </c>
      <c r="U41" s="9">
        <f>-100*(K41-H41)/H41</f>
        <v>13.833404164895887</v>
      </c>
      <c r="V41" s="9">
        <f>-100*(R41-N41)/N41</f>
        <v>12.545601945683025</v>
      </c>
      <c r="W41" s="9">
        <v>0.93996686666666673</v>
      </c>
      <c r="X41" s="9">
        <v>1.1230011333333336</v>
      </c>
      <c r="Y41" s="9">
        <v>0.86899816666666652</v>
      </c>
      <c r="Z41" s="9">
        <v>0.97760526666666647</v>
      </c>
      <c r="AA41" s="9">
        <f>AVERAGE(X41:Z41)</f>
        <v>0.98986818888888894</v>
      </c>
      <c r="AB41" s="9">
        <f>(X41-W41)/W41*100</f>
        <v>19.472416864622836</v>
      </c>
      <c r="AC41" s="9">
        <f>(Y41-W41)/W41*100</f>
        <v>-7.5501278307469653</v>
      </c>
      <c r="AD41" s="9">
        <f>(Z41-W41)/W41*100</f>
        <v>4.0042262482585098</v>
      </c>
      <c r="AE41" s="9">
        <v>0.90322883333333348</v>
      </c>
      <c r="AF41" s="9">
        <v>1.0168558333333335</v>
      </c>
      <c r="AG41" s="9">
        <v>0.87094623333333332</v>
      </c>
      <c r="AH41" s="9">
        <v>1.2054901333333337</v>
      </c>
      <c r="AI41" s="9">
        <f>X41/W41</f>
        <v>1.1947241686462284</v>
      </c>
      <c r="AJ41" s="9">
        <f>Y41/W41</f>
        <v>0.92449872169253033</v>
      </c>
      <c r="AK41" s="9">
        <f>Z41/W41</f>
        <v>1.0400422624825851</v>
      </c>
      <c r="AL41" s="9">
        <f>AVERAGE(AI41:AK41)</f>
        <v>1.0530883842737813</v>
      </c>
      <c r="AM41" s="9">
        <f>AA41/W41</f>
        <v>1.0530883842737813</v>
      </c>
      <c r="AN41" s="9">
        <f>AF41/AE41</f>
        <v>1.125800899845794</v>
      </c>
      <c r="AO41" s="9">
        <f>AG41/AE41</f>
        <v>0.96425866977600527</v>
      </c>
      <c r="AP41" s="9">
        <f>AH41/AE41</f>
        <v>1.3346453178255124</v>
      </c>
      <c r="AQ41" s="9">
        <f>AVERAGE(AN41:AP41)</f>
        <v>1.1415682958157705</v>
      </c>
    </row>
  </sheetData>
  <sortState ref="A2:AT41">
    <sortCondition ref="B2:B41"/>
  </sortState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SMA_data</vt:lpstr>
      <vt:lpstr>Blatt1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Ammann</dc:creator>
  <cp:lastModifiedBy>Claudia Ammann</cp:lastModifiedBy>
  <dcterms:created xsi:type="dcterms:W3CDTF">2024-03-15T08:26:04Z</dcterms:created>
  <dcterms:modified xsi:type="dcterms:W3CDTF">2024-03-15T08:33:47Z</dcterms:modified>
</cp:coreProperties>
</file>