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yscott/Documents/NECs/revisions/submit for revision 9April24/"/>
    </mc:Choice>
  </mc:AlternateContent>
  <xr:revisionPtr revIDLastSave="0" documentId="13_ncr:1_{85D92631-45C2-B849-828A-A342C6D40E98}" xr6:coauthVersionLast="47" xr6:coauthVersionMax="47" xr10:uidLastSave="{00000000-0000-0000-0000-000000000000}"/>
  <bookViews>
    <workbookView xWindow="-29000" yWindow="-1180" windowWidth="29000" windowHeight="16400" activeTab="5" xr2:uid="{4127F093-D1CF-0046-ADBD-0E8695F3A562}"/>
  </bookViews>
  <sheets>
    <sheet name="S1 extractions" sheetId="1" r:id="rId1"/>
    <sheet name="S2 enrichment" sheetId="2" r:id="rId2"/>
    <sheet name="S3 sequenced" sheetId="6" r:id="rId3"/>
    <sheet name="S4 and S5 " sheetId="3" r:id="rId4"/>
    <sheet name="S6, S7, S8, S9" sheetId="5" r:id="rId5"/>
    <sheet name="S10 duplicate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9" i="1" l="1"/>
  <c r="C3" i="1"/>
  <c r="C17" i="1"/>
  <c r="C4" i="1"/>
  <c r="C206" i="1"/>
  <c r="C27" i="1"/>
  <c r="C28" i="1"/>
  <c r="C201" i="1"/>
  <c r="C19" i="1"/>
  <c r="C9" i="1"/>
  <c r="C6" i="1"/>
  <c r="C14" i="1"/>
  <c r="C30" i="1"/>
  <c r="C32" i="1"/>
  <c r="C37" i="1"/>
  <c r="C40" i="1"/>
  <c r="C42" i="1"/>
  <c r="C45" i="1"/>
  <c r="C52" i="1"/>
  <c r="C59" i="1"/>
  <c r="C60" i="1"/>
  <c r="C61" i="1"/>
  <c r="C62" i="1"/>
  <c r="C63" i="1"/>
  <c r="C73" i="1"/>
  <c r="C79" i="1"/>
  <c r="C80" i="1"/>
  <c r="C81" i="1"/>
  <c r="C89" i="1"/>
  <c r="C90" i="1"/>
  <c r="C93" i="1"/>
  <c r="C94" i="1"/>
  <c r="C95" i="1"/>
  <c r="C118" i="1"/>
  <c r="C123" i="1"/>
  <c r="C125" i="1"/>
  <c r="C129" i="1"/>
  <c r="C131" i="1"/>
  <c r="C137" i="1"/>
  <c r="C139" i="1"/>
  <c r="C140" i="1"/>
  <c r="C142" i="1"/>
  <c r="C143" i="1"/>
  <c r="C144" i="1"/>
  <c r="C145" i="1"/>
  <c r="C148" i="1"/>
  <c r="C149" i="1"/>
  <c r="C167" i="1"/>
  <c r="C172" i="1"/>
  <c r="C210" i="1"/>
  <c r="C211" i="1"/>
  <c r="C214" i="1"/>
  <c r="C217" i="1"/>
  <c r="C218" i="1"/>
  <c r="C219" i="1"/>
  <c r="C220" i="1"/>
  <c r="C224" i="1"/>
  <c r="C226" i="1"/>
  <c r="C228" i="1"/>
  <c r="C229" i="1"/>
  <c r="C232" i="1"/>
  <c r="C233" i="1"/>
  <c r="C234" i="1"/>
  <c r="C236" i="1"/>
  <c r="C237" i="1"/>
  <c r="C242" i="1"/>
  <c r="C245" i="1"/>
  <c r="C249" i="1"/>
  <c r="C250" i="1"/>
  <c r="C257" i="1"/>
  <c r="C258" i="1"/>
  <c r="C259" i="1"/>
  <c r="C260" i="1"/>
  <c r="C267" i="1"/>
  <c r="C269" i="1"/>
  <c r="C270" i="1"/>
  <c r="C271" i="1"/>
  <c r="C273" i="1"/>
  <c r="C274" i="1"/>
  <c r="C280" i="1"/>
  <c r="C284" i="1"/>
  <c r="C289" i="1"/>
  <c r="C290" i="1"/>
  <c r="C291" i="1"/>
  <c r="C292" i="1"/>
  <c r="C303" i="1"/>
  <c r="C309" i="1"/>
  <c r="C316" i="1"/>
  <c r="C317" i="1"/>
  <c r="C321" i="1"/>
  <c r="C329" i="1"/>
  <c r="C333" i="1"/>
  <c r="C334" i="1"/>
  <c r="C335" i="1"/>
  <c r="C337" i="1"/>
  <c r="C341" i="1"/>
  <c r="C342" i="1"/>
  <c r="C356" i="1"/>
  <c r="C359" i="1"/>
  <c r="C361" i="1"/>
  <c r="C367" i="1"/>
  <c r="C371" i="1"/>
  <c r="C375" i="1"/>
  <c r="C378" i="1"/>
  <c r="C391" i="1"/>
  <c r="C392" i="1"/>
  <c r="C396" i="1"/>
  <c r="D24" i="5"/>
  <c r="D26" i="5"/>
  <c r="Y95" i="2" l="1"/>
  <c r="Z95" i="2" s="1"/>
  <c r="W95" i="2"/>
  <c r="X95" i="2" s="1"/>
  <c r="U95" i="2"/>
  <c r="P95" i="2"/>
  <c r="Y96" i="2"/>
  <c r="Z96" i="2" s="1"/>
  <c r="W96" i="2"/>
  <c r="X96" i="2" s="1"/>
  <c r="U96" i="2"/>
  <c r="P96" i="2"/>
  <c r="W60" i="2"/>
  <c r="X60" i="2" s="1"/>
  <c r="U60" i="2"/>
  <c r="R60" i="2"/>
  <c r="Y60" i="2" s="1"/>
  <c r="Z60" i="2" s="1"/>
  <c r="W94" i="2"/>
  <c r="X94" i="2" s="1"/>
  <c r="U94" i="2"/>
  <c r="R94" i="2"/>
  <c r="Y94" i="2" s="1"/>
  <c r="Z94" i="2" s="1"/>
  <c r="W99" i="2"/>
  <c r="X99" i="2" s="1"/>
  <c r="U99" i="2"/>
  <c r="R99" i="2"/>
  <c r="P99" i="2" s="1"/>
  <c r="Q99" i="2" s="1"/>
  <c r="W61" i="2"/>
  <c r="X61" i="2" s="1"/>
  <c r="U61" i="2"/>
  <c r="R61" i="2"/>
  <c r="Y61" i="2" s="1"/>
  <c r="Z61" i="2" s="1"/>
  <c r="Y98" i="2"/>
  <c r="Z98" i="2" s="1"/>
  <c r="W98" i="2"/>
  <c r="X98" i="2" s="1"/>
  <c r="U98" i="2"/>
  <c r="U93" i="2"/>
  <c r="U103" i="2"/>
  <c r="U104" i="2"/>
  <c r="U102" i="2"/>
  <c r="U97" i="2"/>
  <c r="U100" i="2"/>
  <c r="U62" i="2"/>
  <c r="U101" i="2"/>
  <c r="W22" i="2"/>
  <c r="X22" i="2" s="1"/>
  <c r="U22" i="2"/>
  <c r="V22" i="2" s="1"/>
  <c r="R22" i="2"/>
  <c r="P22" i="2"/>
  <c r="Q22" i="2" s="1"/>
  <c r="W70" i="2"/>
  <c r="X70" i="2" s="1"/>
  <c r="U70" i="2"/>
  <c r="V70" i="2" s="1"/>
  <c r="R70" i="2"/>
  <c r="P70" i="2"/>
  <c r="Q70" i="2" s="1"/>
  <c r="W58" i="2"/>
  <c r="X58" i="2" s="1"/>
  <c r="U58" i="2"/>
  <c r="V58" i="2" s="1"/>
  <c r="R58" i="2"/>
  <c r="P58" i="2"/>
  <c r="Q58" i="2" s="1"/>
  <c r="W37" i="2"/>
  <c r="X37" i="2" s="1"/>
  <c r="U37" i="2"/>
  <c r="V37" i="2" s="1"/>
  <c r="R37" i="2"/>
  <c r="P37" i="2"/>
  <c r="Q37" i="2" s="1"/>
  <c r="W71" i="2"/>
  <c r="X71" i="2" s="1"/>
  <c r="U71" i="2"/>
  <c r="V71" i="2" s="1"/>
  <c r="R71" i="2"/>
  <c r="P71" i="2"/>
  <c r="Q71" i="2" s="1"/>
  <c r="W90" i="2"/>
  <c r="X90" i="2" s="1"/>
  <c r="U90" i="2"/>
  <c r="V90" i="2" s="1"/>
  <c r="R90" i="2"/>
  <c r="P90" i="2"/>
  <c r="Q90" i="2" s="1"/>
  <c r="W53" i="2"/>
  <c r="X53" i="2" s="1"/>
  <c r="U53" i="2"/>
  <c r="V53" i="2" s="1"/>
  <c r="R53" i="2"/>
  <c r="P53" i="2"/>
  <c r="Q53" i="2" s="1"/>
  <c r="W59" i="2"/>
  <c r="X59" i="2" s="1"/>
  <c r="U59" i="2"/>
  <c r="V59" i="2" s="1"/>
  <c r="R59" i="2"/>
  <c r="P59" i="2"/>
  <c r="Q59" i="2" s="1"/>
  <c r="W41" i="2"/>
  <c r="X41" i="2" s="1"/>
  <c r="U41" i="2"/>
  <c r="V41" i="2" s="1"/>
  <c r="R41" i="2"/>
  <c r="P41" i="2"/>
  <c r="Q41" i="2" s="1"/>
  <c r="W69" i="2"/>
  <c r="X69" i="2" s="1"/>
  <c r="U69" i="2"/>
  <c r="V69" i="2" s="1"/>
  <c r="R69" i="2"/>
  <c r="P69" i="2"/>
  <c r="Q69" i="2" s="1"/>
  <c r="W87" i="2"/>
  <c r="X87" i="2" s="1"/>
  <c r="U87" i="2"/>
  <c r="V87" i="2" s="1"/>
  <c r="R87" i="2"/>
  <c r="P87" i="2"/>
  <c r="Q87" i="2" s="1"/>
  <c r="W51" i="2"/>
  <c r="X51" i="2" s="1"/>
  <c r="U51" i="2"/>
  <c r="V51" i="2" s="1"/>
  <c r="R51" i="2"/>
  <c r="P51" i="2"/>
  <c r="Q51" i="2" s="1"/>
  <c r="W57" i="2"/>
  <c r="X57" i="2" s="1"/>
  <c r="U57" i="2"/>
  <c r="V57" i="2" s="1"/>
  <c r="R57" i="2"/>
  <c r="P57" i="2"/>
  <c r="Q57" i="2" s="1"/>
  <c r="W55" i="2"/>
  <c r="X55" i="2" s="1"/>
  <c r="U55" i="2"/>
  <c r="V55" i="2" s="1"/>
  <c r="R55" i="2"/>
  <c r="P55" i="2"/>
  <c r="Q55" i="2" s="1"/>
  <c r="W54" i="2"/>
  <c r="X54" i="2" s="1"/>
  <c r="U54" i="2"/>
  <c r="V54" i="2" s="1"/>
  <c r="R54" i="2"/>
  <c r="P54" i="2"/>
  <c r="Q54" i="2" s="1"/>
  <c r="Y76" i="2"/>
  <c r="Z76" i="2" s="1"/>
  <c r="W76" i="2"/>
  <c r="X76" i="2" s="1"/>
  <c r="Y92" i="2"/>
  <c r="Z92" i="2" s="1"/>
  <c r="W92" i="2"/>
  <c r="X92" i="2" s="1"/>
  <c r="Y85" i="2"/>
  <c r="Z85" i="2" s="1"/>
  <c r="W85" i="2"/>
  <c r="X85" i="2" s="1"/>
  <c r="Y50" i="2"/>
  <c r="Z50" i="2" s="1"/>
  <c r="W50" i="2"/>
  <c r="X50" i="2" s="1"/>
  <c r="Y17" i="2"/>
  <c r="Z17" i="2" s="1"/>
  <c r="W17" i="2"/>
  <c r="X17" i="2" s="1"/>
  <c r="Y4" i="2"/>
  <c r="Z4" i="2" s="1"/>
  <c r="W4" i="2"/>
  <c r="X4" i="2" s="1"/>
  <c r="Y3" i="2"/>
  <c r="Z3" i="2" s="1"/>
  <c r="W3" i="2"/>
  <c r="X3" i="2" s="1"/>
  <c r="Y27" i="2"/>
  <c r="Z27" i="2" s="1"/>
  <c r="W27" i="2"/>
  <c r="X27" i="2" s="1"/>
  <c r="U27" i="2"/>
  <c r="V27" i="2" s="1"/>
  <c r="R27" i="2"/>
  <c r="P27" i="2"/>
  <c r="Q27" i="2" s="1"/>
  <c r="Y34" i="2"/>
  <c r="Z34" i="2" s="1"/>
  <c r="W34" i="2"/>
  <c r="X34" i="2" s="1"/>
  <c r="U34" i="2"/>
  <c r="V34" i="2" s="1"/>
  <c r="R34" i="2"/>
  <c r="P34" i="2"/>
  <c r="Q34" i="2" s="1"/>
  <c r="Y32" i="2"/>
  <c r="Z32" i="2" s="1"/>
  <c r="W32" i="2"/>
  <c r="X32" i="2" s="1"/>
  <c r="U32" i="2"/>
  <c r="V32" i="2" s="1"/>
  <c r="R32" i="2"/>
  <c r="P32" i="2"/>
  <c r="Q32" i="2" s="1"/>
  <c r="Y68" i="2"/>
  <c r="Z68" i="2" s="1"/>
  <c r="W68" i="2"/>
  <c r="X68" i="2" s="1"/>
  <c r="U68" i="2"/>
  <c r="V68" i="2" s="1"/>
  <c r="R68" i="2"/>
  <c r="P68" i="2"/>
  <c r="Q68" i="2" s="1"/>
  <c r="Y25" i="2"/>
  <c r="Z25" i="2" s="1"/>
  <c r="W25" i="2"/>
  <c r="X25" i="2" s="1"/>
  <c r="U25" i="2"/>
  <c r="V25" i="2" s="1"/>
  <c r="R25" i="2"/>
  <c r="P25" i="2"/>
  <c r="Q25" i="2" s="1"/>
  <c r="Y7" i="2"/>
  <c r="Z7" i="2" s="1"/>
  <c r="W7" i="2"/>
  <c r="X7" i="2" s="1"/>
  <c r="U7" i="2"/>
  <c r="V7" i="2" s="1"/>
  <c r="R7" i="2"/>
  <c r="P7" i="2"/>
  <c r="Q7" i="2" s="1"/>
  <c r="Y5" i="2"/>
  <c r="Z5" i="2" s="1"/>
  <c r="W5" i="2"/>
  <c r="X5" i="2" s="1"/>
  <c r="U5" i="2"/>
  <c r="V5" i="2" s="1"/>
  <c r="R5" i="2"/>
  <c r="P5" i="2"/>
  <c r="Q5" i="2" s="1"/>
  <c r="Y28" i="2"/>
  <c r="Z28" i="2" s="1"/>
  <c r="W28" i="2"/>
  <c r="X28" i="2" s="1"/>
  <c r="U28" i="2"/>
  <c r="V28" i="2" s="1"/>
  <c r="R28" i="2"/>
  <c r="P28" i="2"/>
  <c r="Q28" i="2" s="1"/>
  <c r="Y35" i="2"/>
  <c r="Z35" i="2" s="1"/>
  <c r="W35" i="2"/>
  <c r="X35" i="2" s="1"/>
  <c r="U35" i="2"/>
  <c r="V35" i="2" s="1"/>
  <c r="R35" i="2"/>
  <c r="P35" i="2"/>
  <c r="Q35" i="2" s="1"/>
  <c r="Y26" i="2"/>
  <c r="Z26" i="2" s="1"/>
  <c r="W26" i="2"/>
  <c r="X26" i="2" s="1"/>
  <c r="U26" i="2"/>
  <c r="V26" i="2" s="1"/>
  <c r="R26" i="2"/>
  <c r="P26" i="2"/>
  <c r="Q26" i="2" s="1"/>
  <c r="Y42" i="2"/>
  <c r="Z42" i="2" s="1"/>
  <c r="W42" i="2"/>
  <c r="X42" i="2" s="1"/>
  <c r="U42" i="2"/>
  <c r="V42" i="2" s="1"/>
  <c r="R42" i="2"/>
  <c r="P42" i="2"/>
  <c r="Q42" i="2" s="1"/>
  <c r="Y24" i="2"/>
  <c r="Z24" i="2" s="1"/>
  <c r="W24" i="2"/>
  <c r="X24" i="2" s="1"/>
  <c r="U24" i="2"/>
  <c r="V24" i="2" s="1"/>
  <c r="R24" i="2"/>
  <c r="P24" i="2"/>
  <c r="Q24" i="2" s="1"/>
  <c r="Y8" i="2"/>
  <c r="Z8" i="2" s="1"/>
  <c r="W8" i="2"/>
  <c r="X8" i="2" s="1"/>
  <c r="U8" i="2"/>
  <c r="V8" i="2" s="1"/>
  <c r="R8" i="2"/>
  <c r="P8" i="2"/>
  <c r="Q8" i="2" s="1"/>
  <c r="Y6" i="2"/>
  <c r="Z6" i="2" s="1"/>
  <c r="W6" i="2"/>
  <c r="X6" i="2" s="1"/>
  <c r="U6" i="2"/>
  <c r="V6" i="2" s="1"/>
  <c r="R6" i="2"/>
  <c r="P6" i="2"/>
  <c r="Q6" i="2" s="1"/>
  <c r="Y84" i="2"/>
  <c r="Z84" i="2" s="1"/>
  <c r="W84" i="2"/>
  <c r="X84" i="2" s="1"/>
  <c r="U84" i="2"/>
  <c r="V84" i="2" s="1"/>
  <c r="R84" i="2"/>
  <c r="P84" i="2"/>
  <c r="Q84" i="2" s="1"/>
  <c r="Y86" i="2"/>
  <c r="Z86" i="2" s="1"/>
  <c r="W86" i="2"/>
  <c r="X86" i="2" s="1"/>
  <c r="U86" i="2"/>
  <c r="V86" i="2" s="1"/>
  <c r="R86" i="2"/>
  <c r="P86" i="2"/>
  <c r="Q86" i="2" s="1"/>
  <c r="Y43" i="2"/>
  <c r="Z43" i="2" s="1"/>
  <c r="W43" i="2"/>
  <c r="X43" i="2" s="1"/>
  <c r="U43" i="2"/>
  <c r="V43" i="2" s="1"/>
  <c r="R43" i="2"/>
  <c r="P43" i="2"/>
  <c r="Q43" i="2" s="1"/>
  <c r="Y83" i="2"/>
  <c r="Z83" i="2" s="1"/>
  <c r="W83" i="2"/>
  <c r="X83" i="2" s="1"/>
  <c r="U83" i="2"/>
  <c r="V83" i="2" s="1"/>
  <c r="R83" i="2"/>
  <c r="P83" i="2"/>
  <c r="Q83" i="2" s="1"/>
  <c r="Y10" i="2"/>
  <c r="Z10" i="2" s="1"/>
  <c r="W10" i="2"/>
  <c r="X10" i="2" s="1"/>
  <c r="U10" i="2"/>
  <c r="V10" i="2" s="1"/>
  <c r="R10" i="2"/>
  <c r="P10" i="2"/>
  <c r="Q10" i="2" s="1"/>
  <c r="Y33" i="2"/>
  <c r="Z33" i="2" s="1"/>
  <c r="W33" i="2"/>
  <c r="X33" i="2" s="1"/>
  <c r="U33" i="2"/>
  <c r="V33" i="2" s="1"/>
  <c r="R33" i="2"/>
  <c r="P33" i="2"/>
  <c r="Q33" i="2" s="1"/>
  <c r="Y23" i="2"/>
  <c r="Z23" i="2" s="1"/>
  <c r="W23" i="2"/>
  <c r="X23" i="2" s="1"/>
  <c r="U23" i="2"/>
  <c r="V23" i="2" s="1"/>
  <c r="R23" i="2"/>
  <c r="P23" i="2"/>
  <c r="Q23" i="2" s="1"/>
  <c r="Y31" i="2"/>
  <c r="Z31" i="2" s="1"/>
  <c r="W31" i="2"/>
  <c r="X31" i="2" s="1"/>
  <c r="R31" i="2"/>
  <c r="P31" i="2"/>
  <c r="Q31" i="2" s="1"/>
  <c r="Y30" i="2"/>
  <c r="Z30" i="2" s="1"/>
  <c r="W30" i="2"/>
  <c r="X30" i="2" s="1"/>
  <c r="U30" i="2"/>
  <c r="V30" i="2" s="1"/>
  <c r="R30" i="2"/>
  <c r="P30" i="2"/>
  <c r="Q30" i="2" s="1"/>
  <c r="Y29" i="2"/>
  <c r="Z29" i="2" s="1"/>
  <c r="W29" i="2"/>
  <c r="X29" i="2" s="1"/>
  <c r="U29" i="2"/>
  <c r="V29" i="2" s="1"/>
  <c r="R29" i="2"/>
  <c r="P29" i="2"/>
  <c r="Q29" i="2" s="1"/>
  <c r="Y49" i="2"/>
  <c r="Z49" i="2" s="1"/>
  <c r="W49" i="2"/>
  <c r="X49" i="2" s="1"/>
  <c r="U49" i="2"/>
  <c r="V49" i="2" s="1"/>
  <c r="R49" i="2"/>
  <c r="P49" i="2"/>
  <c r="Q49" i="2" s="1"/>
  <c r="Y79" i="2"/>
  <c r="Z79" i="2" s="1"/>
  <c r="W79" i="2"/>
  <c r="X79" i="2" s="1"/>
  <c r="U79" i="2"/>
  <c r="V79" i="2" s="1"/>
  <c r="R79" i="2"/>
  <c r="P79" i="2"/>
  <c r="Q79" i="2" s="1"/>
  <c r="Y47" i="2"/>
  <c r="Z47" i="2" s="1"/>
  <c r="W47" i="2"/>
  <c r="X47" i="2" s="1"/>
  <c r="U47" i="2"/>
  <c r="V47" i="2" s="1"/>
  <c r="R47" i="2"/>
  <c r="P47" i="2"/>
  <c r="Q47" i="2" s="1"/>
  <c r="W77" i="2"/>
  <c r="X77" i="2" s="1"/>
  <c r="U77" i="2"/>
  <c r="V77" i="2" s="1"/>
  <c r="R77" i="2"/>
  <c r="P77" i="2"/>
  <c r="Q77" i="2" s="1"/>
  <c r="Y75" i="2"/>
  <c r="Z75" i="2" s="1"/>
  <c r="W75" i="2"/>
  <c r="X75" i="2" s="1"/>
  <c r="U75" i="2"/>
  <c r="V75" i="2" s="1"/>
  <c r="R75" i="2"/>
  <c r="P75" i="2"/>
  <c r="Q75" i="2" s="1"/>
  <c r="W73" i="2"/>
  <c r="X73" i="2" s="1"/>
  <c r="U73" i="2"/>
  <c r="V73" i="2" s="1"/>
  <c r="R73" i="2"/>
  <c r="P73" i="2"/>
  <c r="Q73" i="2" s="1"/>
  <c r="Y21" i="2"/>
  <c r="Z21" i="2" s="1"/>
  <c r="W21" i="2"/>
  <c r="X21" i="2" s="1"/>
  <c r="U21" i="2"/>
  <c r="V21" i="2" s="1"/>
  <c r="R21" i="2"/>
  <c r="P21" i="2"/>
  <c r="Q21" i="2" s="1"/>
  <c r="Y19" i="2"/>
  <c r="Z19" i="2" s="1"/>
  <c r="W19" i="2"/>
  <c r="X19" i="2" s="1"/>
  <c r="U19" i="2"/>
  <c r="V19" i="2" s="1"/>
  <c r="R19" i="2"/>
  <c r="P19" i="2"/>
  <c r="Q19" i="2" s="1"/>
  <c r="Y16" i="2"/>
  <c r="Z16" i="2" s="1"/>
  <c r="W16" i="2"/>
  <c r="X16" i="2" s="1"/>
  <c r="R16" i="2"/>
  <c r="P16" i="2"/>
  <c r="Q16" i="2" s="1"/>
  <c r="W13" i="2"/>
  <c r="X13" i="2" s="1"/>
  <c r="U13" i="2"/>
  <c r="V13" i="2" s="1"/>
  <c r="R13" i="2"/>
  <c r="P13" i="2"/>
  <c r="Q13" i="2" s="1"/>
  <c r="Y14" i="2"/>
  <c r="Z14" i="2" s="1"/>
  <c r="W14" i="2"/>
  <c r="X14" i="2" s="1"/>
  <c r="R14" i="2"/>
  <c r="P14" i="2"/>
  <c r="Q14" i="2" s="1"/>
  <c r="Y11" i="2"/>
  <c r="Z11" i="2" s="1"/>
  <c r="W11" i="2"/>
  <c r="X11" i="2" s="1"/>
  <c r="U11" i="2"/>
  <c r="V11" i="2" s="1"/>
  <c r="R11" i="2"/>
  <c r="P11" i="2"/>
  <c r="Q11" i="2" s="1"/>
  <c r="Y82" i="2"/>
  <c r="Z82" i="2" s="1"/>
  <c r="W82" i="2"/>
  <c r="X82" i="2" s="1"/>
  <c r="R82" i="2"/>
  <c r="P82" i="2"/>
  <c r="Q82" i="2" s="1"/>
  <c r="Y81" i="2"/>
  <c r="Z81" i="2" s="1"/>
  <c r="W81" i="2"/>
  <c r="X81" i="2" s="1"/>
  <c r="U81" i="2"/>
  <c r="V81" i="2" s="1"/>
  <c r="R81" i="2"/>
  <c r="P81" i="2"/>
  <c r="Q81" i="2" s="1"/>
  <c r="Y80" i="2"/>
  <c r="Z80" i="2" s="1"/>
  <c r="W80" i="2"/>
  <c r="X80" i="2" s="1"/>
  <c r="U80" i="2"/>
  <c r="V80" i="2" s="1"/>
  <c r="R80" i="2"/>
  <c r="P80" i="2"/>
  <c r="Q80" i="2" s="1"/>
  <c r="Y48" i="2"/>
  <c r="Z48" i="2" s="1"/>
  <c r="W48" i="2"/>
  <c r="X48" i="2" s="1"/>
  <c r="U48" i="2"/>
  <c r="V48" i="2" s="1"/>
  <c r="R48" i="2"/>
  <c r="P48" i="2"/>
  <c r="Q48" i="2" s="1"/>
  <c r="Y46" i="2"/>
  <c r="Z46" i="2" s="1"/>
  <c r="W46" i="2"/>
  <c r="X46" i="2" s="1"/>
  <c r="U46" i="2"/>
  <c r="V46" i="2" s="1"/>
  <c r="R46" i="2"/>
  <c r="P46" i="2"/>
  <c r="Q46" i="2" s="1"/>
  <c r="Y78" i="2"/>
  <c r="Z78" i="2" s="1"/>
  <c r="W78" i="2"/>
  <c r="X78" i="2" s="1"/>
  <c r="U78" i="2"/>
  <c r="V78" i="2" s="1"/>
  <c r="R78" i="2"/>
  <c r="P78" i="2"/>
  <c r="Q78" i="2" s="1"/>
  <c r="Y45" i="2"/>
  <c r="Z45" i="2" s="1"/>
  <c r="W45" i="2"/>
  <c r="X45" i="2" s="1"/>
  <c r="U45" i="2"/>
  <c r="V45" i="2" s="1"/>
  <c r="R45" i="2"/>
  <c r="P45" i="2"/>
  <c r="Q45" i="2" s="1"/>
  <c r="Y74" i="2"/>
  <c r="Z74" i="2" s="1"/>
  <c r="W74" i="2"/>
  <c r="X74" i="2" s="1"/>
  <c r="U74" i="2"/>
  <c r="V74" i="2" s="1"/>
  <c r="R74" i="2"/>
  <c r="P74" i="2"/>
  <c r="Q74" i="2" s="1"/>
  <c r="Y72" i="2"/>
  <c r="Z72" i="2" s="1"/>
  <c r="W72" i="2"/>
  <c r="X72" i="2" s="1"/>
  <c r="U72" i="2"/>
  <c r="V72" i="2" s="1"/>
  <c r="R72" i="2"/>
  <c r="P72" i="2"/>
  <c r="Q72" i="2" s="1"/>
  <c r="Y20" i="2"/>
  <c r="Z20" i="2" s="1"/>
  <c r="W20" i="2"/>
  <c r="X20" i="2" s="1"/>
  <c r="U20" i="2"/>
  <c r="V20" i="2" s="1"/>
  <c r="R20" i="2"/>
  <c r="P20" i="2"/>
  <c r="Q20" i="2" s="1"/>
  <c r="Y18" i="2"/>
  <c r="Z18" i="2" s="1"/>
  <c r="W18" i="2"/>
  <c r="X18" i="2" s="1"/>
  <c r="U18" i="2"/>
  <c r="V18" i="2" s="1"/>
  <c r="R18" i="2"/>
  <c r="P18" i="2"/>
  <c r="Q18" i="2" s="1"/>
  <c r="Y15" i="2"/>
  <c r="Z15" i="2" s="1"/>
  <c r="W15" i="2"/>
  <c r="X15" i="2" s="1"/>
  <c r="R15" i="2"/>
  <c r="P15" i="2"/>
  <c r="Q15" i="2" s="1"/>
  <c r="Y39" i="2"/>
  <c r="Z39" i="2" s="1"/>
  <c r="W39" i="2"/>
  <c r="X39" i="2" s="1"/>
  <c r="U39" i="2"/>
  <c r="V39" i="2" s="1"/>
  <c r="R39" i="2"/>
  <c r="P39" i="2"/>
  <c r="Q39" i="2" s="1"/>
  <c r="Y12" i="2"/>
  <c r="Z12" i="2" s="1"/>
  <c r="W12" i="2"/>
  <c r="X12" i="2" s="1"/>
  <c r="R12" i="2"/>
  <c r="P12" i="2"/>
  <c r="Q12" i="2" s="1"/>
  <c r="Y38" i="2"/>
  <c r="Z38" i="2" s="1"/>
  <c r="W38" i="2"/>
  <c r="X38" i="2" s="1"/>
  <c r="U38" i="2"/>
  <c r="V38" i="2" s="1"/>
  <c r="R38" i="2"/>
  <c r="P38" i="2"/>
  <c r="Q38" i="2" s="1"/>
  <c r="Y44" i="2"/>
  <c r="Z44" i="2" s="1"/>
  <c r="W44" i="2"/>
  <c r="X44" i="2" s="1"/>
  <c r="U44" i="2"/>
  <c r="V44" i="2" s="1"/>
  <c r="R44" i="2"/>
  <c r="P44" i="2"/>
  <c r="Q44" i="2" s="1"/>
  <c r="Y91" i="2"/>
  <c r="Z91" i="2" s="1"/>
  <c r="W91" i="2"/>
  <c r="X91" i="2" s="1"/>
  <c r="U91" i="2"/>
  <c r="V91" i="2" s="1"/>
  <c r="R91" i="2"/>
  <c r="P91" i="2"/>
  <c r="Q91" i="2" s="1"/>
  <c r="Y89" i="2"/>
  <c r="Z89" i="2" s="1"/>
  <c r="W89" i="2"/>
  <c r="X89" i="2" s="1"/>
  <c r="U89" i="2"/>
  <c r="V89" i="2" s="1"/>
  <c r="R89" i="2"/>
  <c r="P89" i="2"/>
  <c r="Q89" i="2" s="1"/>
  <c r="Y88" i="2"/>
  <c r="Z88" i="2" s="1"/>
  <c r="W88" i="2"/>
  <c r="X88" i="2" s="1"/>
  <c r="U88" i="2"/>
  <c r="V88" i="2" s="1"/>
  <c r="R88" i="2"/>
  <c r="P88" i="2"/>
  <c r="Q88" i="2" s="1"/>
  <c r="Y56" i="2"/>
  <c r="Z56" i="2" s="1"/>
  <c r="W56" i="2"/>
  <c r="X56" i="2" s="1"/>
  <c r="U56" i="2"/>
  <c r="V56" i="2" s="1"/>
  <c r="R56" i="2"/>
  <c r="P56" i="2"/>
  <c r="Q56" i="2" s="1"/>
  <c r="Y52" i="2"/>
  <c r="Z52" i="2" s="1"/>
  <c r="W52" i="2"/>
  <c r="X52" i="2" s="1"/>
  <c r="U52" i="2"/>
  <c r="V52" i="2" s="1"/>
  <c r="R52" i="2"/>
  <c r="P52" i="2"/>
  <c r="Q52" i="2" s="1"/>
  <c r="Y40" i="2"/>
  <c r="Z40" i="2" s="1"/>
  <c r="W40" i="2"/>
  <c r="X40" i="2" s="1"/>
  <c r="U40" i="2"/>
  <c r="V40" i="2" s="1"/>
  <c r="R40" i="2"/>
  <c r="P40" i="2"/>
  <c r="Q40" i="2" s="1"/>
  <c r="Y67" i="2"/>
  <c r="U67" i="2"/>
  <c r="V67" i="2" s="1"/>
  <c r="R67" i="2"/>
  <c r="P67" i="2"/>
  <c r="Q67" i="2" s="1"/>
  <c r="Y66" i="2"/>
  <c r="U66" i="2"/>
  <c r="V66" i="2" s="1"/>
  <c r="R66" i="2"/>
  <c r="P66" i="2"/>
  <c r="Q66" i="2" s="1"/>
  <c r="Y36" i="2"/>
  <c r="U36" i="2"/>
  <c r="V36" i="2" s="1"/>
  <c r="R36" i="2"/>
  <c r="P36" i="2"/>
  <c r="Q36" i="2" s="1"/>
  <c r="Y65" i="2"/>
  <c r="U65" i="2"/>
  <c r="V65" i="2" s="1"/>
  <c r="R65" i="2"/>
  <c r="P65" i="2"/>
  <c r="Q65" i="2" s="1"/>
  <c r="Y9" i="2"/>
  <c r="U9" i="2"/>
  <c r="V9" i="2" s="1"/>
  <c r="R9" i="2"/>
  <c r="P9" i="2"/>
  <c r="Q9" i="2" s="1"/>
  <c r="Y64" i="2"/>
  <c r="U64" i="2"/>
  <c r="V64" i="2" s="1"/>
  <c r="R64" i="2"/>
  <c r="P64" i="2"/>
  <c r="Q64" i="2" s="1"/>
  <c r="Y63" i="2"/>
  <c r="U63" i="2"/>
  <c r="V63" i="2" s="1"/>
  <c r="R63" i="2"/>
  <c r="P63" i="2"/>
  <c r="Q63" i="2" s="1"/>
  <c r="AA83" i="2" l="1"/>
  <c r="AB6" i="2"/>
  <c r="AB89" i="2"/>
  <c r="AB7" i="2"/>
  <c r="P94" i="2"/>
  <c r="Q94" i="2" s="1"/>
  <c r="Y99" i="2"/>
  <c r="Z99" i="2" s="1"/>
  <c r="AB46" i="2"/>
  <c r="AB82" i="2"/>
  <c r="AB15" i="2"/>
  <c r="AB83" i="2"/>
  <c r="P61" i="2"/>
  <c r="Q61" i="2" s="1"/>
  <c r="AB24" i="2"/>
  <c r="AB68" i="2"/>
  <c r="P60" i="2"/>
  <c r="Q60" i="2" s="1"/>
  <c r="AB44" i="2"/>
  <c r="AB19" i="2"/>
  <c r="AA20" i="2"/>
  <c r="AB20" i="2"/>
  <c r="AB21" i="2"/>
  <c r="AA21" i="2"/>
  <c r="AA40" i="2"/>
  <c r="AB40" i="2"/>
  <c r="AB74" i="2"/>
  <c r="AA74" i="2"/>
  <c r="AB33" i="2"/>
  <c r="AA33" i="2"/>
  <c r="AA26" i="2"/>
  <c r="AB26" i="2"/>
  <c r="AA34" i="2"/>
  <c r="AB34" i="2"/>
  <c r="AB3" i="2"/>
  <c r="AA3" i="2"/>
  <c r="AB85" i="2"/>
  <c r="AA85" i="2"/>
  <c r="AB12" i="2"/>
  <c r="AA12" i="2"/>
  <c r="AB72" i="2"/>
  <c r="AA72" i="2"/>
  <c r="AB80" i="2"/>
  <c r="AA80" i="2"/>
  <c r="AB11" i="2"/>
  <c r="AA11" i="2"/>
  <c r="AB29" i="2"/>
  <c r="AA29" i="2"/>
  <c r="AA42" i="2"/>
  <c r="AB42" i="2"/>
  <c r="AB32" i="2"/>
  <c r="AA32" i="2"/>
  <c r="AB4" i="2"/>
  <c r="AA4" i="2"/>
  <c r="AB92" i="2"/>
  <c r="AA92" i="2"/>
  <c r="AB10" i="2"/>
  <c r="AA10" i="2"/>
  <c r="AB56" i="2"/>
  <c r="AA56" i="2"/>
  <c r="AA44" i="2"/>
  <c r="AA15" i="2"/>
  <c r="AB45" i="2"/>
  <c r="AA45" i="2"/>
  <c r="AA19" i="2"/>
  <c r="AB84" i="2"/>
  <c r="AA84" i="2"/>
  <c r="AA24" i="2"/>
  <c r="AB28" i="2"/>
  <c r="AA28" i="2"/>
  <c r="AA68" i="2"/>
  <c r="AB38" i="2"/>
  <c r="AA38" i="2"/>
  <c r="AB18" i="2"/>
  <c r="AA18" i="2"/>
  <c r="AB75" i="2"/>
  <c r="AA75" i="2"/>
  <c r="AB17" i="2"/>
  <c r="AA17" i="2"/>
  <c r="AB52" i="2"/>
  <c r="AA52" i="2"/>
  <c r="AB39" i="2"/>
  <c r="AA39" i="2"/>
  <c r="AB14" i="2"/>
  <c r="AA14" i="2"/>
  <c r="AB79" i="2"/>
  <c r="AA79" i="2"/>
  <c r="AA31" i="2"/>
  <c r="AB31" i="2"/>
  <c r="AB35" i="2"/>
  <c r="AA35" i="2"/>
  <c r="AB27" i="2"/>
  <c r="AA27" i="2"/>
  <c r="AB50" i="2"/>
  <c r="AA50" i="2"/>
  <c r="AB88" i="2"/>
  <c r="AA88" i="2"/>
  <c r="AB5" i="2"/>
  <c r="AA5" i="2"/>
  <c r="AB76" i="2"/>
  <c r="AA76" i="2"/>
  <c r="AB91" i="2"/>
  <c r="AA91" i="2"/>
  <c r="AB16" i="2"/>
  <c r="AA16" i="2"/>
  <c r="AB43" i="2"/>
  <c r="AA43" i="2"/>
  <c r="AB8" i="2"/>
  <c r="AA8" i="2"/>
  <c r="AB25" i="2"/>
  <c r="AA25" i="2"/>
  <c r="AA82" i="2"/>
  <c r="AA89" i="2"/>
  <c r="AA7" i="2"/>
  <c r="AA6" i="2"/>
  <c r="AA46" i="2"/>
  <c r="I31" i="3"/>
  <c r="I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tc={A298A490-683B-1B48-BFD1-5D8DE6519D50}</author>
    <author>tc={6A987814-7B7F-4E43-BC7D-61FAEBEFD0EA}</author>
  </authors>
  <commentList>
    <comment ref="Y11" authorId="0" shapeId="0" xr:uid="{A298A490-683B-1B48-BFD1-5D8DE6519D5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For total DNA values too low for Qubit to read, I Calculated this as 0.099 ng </t>
      </text>
    </comment>
    <comment ref="Y38" authorId="1" shapeId="0" xr:uid="{6A987814-7B7F-4E43-BC7D-61FAEBEFD0E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For total DNA values too low for Qubit to read, I Calculated this as 0.099 ng </t>
      </text>
    </comment>
  </commentList>
</comments>
</file>

<file path=xl/sharedStrings.xml><?xml version="1.0" encoding="utf-8"?>
<sst xmlns="http://schemas.openxmlformats.org/spreadsheetml/2006/main" count="15155" uniqueCount="1072">
  <si>
    <t>EN-FST005</t>
  </si>
  <si>
    <t>EN-FST009</t>
  </si>
  <si>
    <t>EN-FST012</t>
  </si>
  <si>
    <t>EN-FST015</t>
  </si>
  <si>
    <t>EN-FST016</t>
  </si>
  <si>
    <t>EN-FST018</t>
  </si>
  <si>
    <t>EN-FST022</t>
  </si>
  <si>
    <t>EN-FST036</t>
  </si>
  <si>
    <t>EN-FST038</t>
  </si>
  <si>
    <t>EN-FST039</t>
  </si>
  <si>
    <t>EN-FST007</t>
  </si>
  <si>
    <t>EN-FST017</t>
  </si>
  <si>
    <t>ROR-UNH-2019-2-11</t>
  </si>
  <si>
    <t>CT-19-0536</t>
  </si>
  <si>
    <t>LH22-2019-2-11</t>
  </si>
  <si>
    <t>CT-19-0449</t>
  </si>
  <si>
    <t>NH-19-060</t>
  </si>
  <si>
    <t>ME-19-581</t>
  </si>
  <si>
    <t>CT-19-0516</t>
  </si>
  <si>
    <t>HS-UNH-2019-1-6</t>
  </si>
  <si>
    <t>NH-19-026</t>
  </si>
  <si>
    <t>ME-19-507</t>
  </si>
  <si>
    <t>Qiagen</t>
  </si>
  <si>
    <t>y</t>
  </si>
  <si>
    <t>Quigen</t>
  </si>
  <si>
    <t>n</t>
  </si>
  <si>
    <t>Enriched_sample_number</t>
  </si>
  <si>
    <t>pellet_vial</t>
  </si>
  <si>
    <t>Extraction_notes</t>
  </si>
  <si>
    <t>Extraction_protocol</t>
  </si>
  <si>
    <t xml:space="preserve">Drive  </t>
  </si>
  <si>
    <t>Cut</t>
  </si>
  <si>
    <t>Weight</t>
  </si>
  <si>
    <t>Overnight</t>
  </si>
  <si>
    <t>Isolation of DNA from Larger Volumes of Stool Protocol</t>
  </si>
  <si>
    <t>Standard Protocol, but shaken manual for 5 minutes instead of vortexing for 1 min with Inhibit X</t>
  </si>
  <si>
    <t>Standard Protocol, but pellet cut in half before  vortexing for 1 min with Inhibit X</t>
  </si>
  <si>
    <t>Standard Protocol, but pellet placed on shaker overnight with Inhibit X</t>
  </si>
  <si>
    <t>EN-ME-21-066-OVN</t>
  </si>
  <si>
    <t>ME-21-066</t>
  </si>
  <si>
    <t>EN-ME-21-314-1H</t>
  </si>
  <si>
    <t>ME-21-314</t>
  </si>
  <si>
    <t>EN-NH-21-080-1H</t>
  </si>
  <si>
    <t>NH-21-080</t>
  </si>
  <si>
    <t>EN-NH-21-080-OVN</t>
  </si>
  <si>
    <t>EN-NH-21-085-1H</t>
  </si>
  <si>
    <t>NH-21-085</t>
  </si>
  <si>
    <t>EN-NH-21-085-OVN-1H</t>
  </si>
  <si>
    <t>EN-NH-21-085-OVN-4H</t>
  </si>
  <si>
    <t>EN-NH-21-085-OVN-R</t>
  </si>
  <si>
    <t>EN-NH-21-122-1H</t>
  </si>
  <si>
    <t>NH-21-122</t>
  </si>
  <si>
    <t>EN-NH-21-126-1H</t>
  </si>
  <si>
    <t>NH-21-126</t>
  </si>
  <si>
    <t>EN-NH-21-126-OVN</t>
  </si>
  <si>
    <t>EN-NH-21-151-1H</t>
  </si>
  <si>
    <t>NH-21-151</t>
  </si>
  <si>
    <t>EN-NH-21-151-OVN</t>
  </si>
  <si>
    <t>NH-21-163</t>
  </si>
  <si>
    <t>EN-NH-21-163-5H</t>
  </si>
  <si>
    <t>EN-NH-21-289-5h</t>
  </si>
  <si>
    <t>NH-21-289</t>
  </si>
  <si>
    <t>EN-NH-21-311-1H</t>
  </si>
  <si>
    <t>NH-21-311</t>
  </si>
  <si>
    <t>EN-NH-21-311-OVN</t>
  </si>
  <si>
    <t>EN-NH-21-379-1H</t>
  </si>
  <si>
    <t>NH-21-379</t>
  </si>
  <si>
    <t>EN-NH-21-379-OVN</t>
  </si>
  <si>
    <t>EN-NH-21-396-3h-D</t>
  </si>
  <si>
    <t>NH-21-396</t>
  </si>
  <si>
    <t>EN-NH-21-396-5h-1H</t>
  </si>
  <si>
    <t>EN-NH-21-396-5h-4H</t>
  </si>
  <si>
    <t>EN-NH-21-396-5h-R</t>
  </si>
  <si>
    <t>Standard Protocol, incubation overnight</t>
  </si>
  <si>
    <t>Standard Prtocol, 5 hour incubation</t>
  </si>
  <si>
    <t>Standard Prtocol, 1 hour incubation</t>
  </si>
  <si>
    <t>EN-ME-21-016-50</t>
  </si>
  <si>
    <t>ME-21-016</t>
  </si>
  <si>
    <t>EN-ME-21-034-2P</t>
  </si>
  <si>
    <t>ME-21-034</t>
  </si>
  <si>
    <t>EN-ME-21-036-V30</t>
  </si>
  <si>
    <t>ME-21-036</t>
  </si>
  <si>
    <t>EN-ME-21-036-V60</t>
  </si>
  <si>
    <t>EN-ME-21-047-E5</t>
  </si>
  <si>
    <t>ME-21-047</t>
  </si>
  <si>
    <t>EN-ME-21-071-LTE</t>
  </si>
  <si>
    <t>ME-21-071</t>
  </si>
  <si>
    <t>ME-21-083</t>
  </si>
  <si>
    <t>EN-ME-21-120-50</t>
  </si>
  <si>
    <t>ME-21-120</t>
  </si>
  <si>
    <t>EN-ME-21-249-V10</t>
  </si>
  <si>
    <t>ME-21-249</t>
  </si>
  <si>
    <t>EN-ME-21-249-V15</t>
  </si>
  <si>
    <t>EN-ME-21-249-V5-1</t>
  </si>
  <si>
    <t>EN-ME-21-258-100</t>
  </si>
  <si>
    <t>ME-21-258</t>
  </si>
  <si>
    <t>EN-ME-21-258-50</t>
  </si>
  <si>
    <t>EN-ME-21-263-5</t>
  </si>
  <si>
    <t>ME-21-263</t>
  </si>
  <si>
    <t>EN-ME-21-302-V15</t>
  </si>
  <si>
    <t>ME-21-302</t>
  </si>
  <si>
    <t>EN-ME-21-306-2P</t>
  </si>
  <si>
    <t>ME-21-306</t>
  </si>
  <si>
    <t>EN-ME-21-310-5</t>
  </si>
  <si>
    <t>ME-21-310</t>
  </si>
  <si>
    <t>EN-ME-21-315-1P</t>
  </si>
  <si>
    <t>ME-21-315</t>
  </si>
  <si>
    <t>EN-ME-21-326-LTE</t>
  </si>
  <si>
    <t>ME-21-326</t>
  </si>
  <si>
    <t>EN-ME-21-326-LTE2</t>
  </si>
  <si>
    <t>EN-ME-21-330-V10</t>
  </si>
  <si>
    <t>ME-21-330</t>
  </si>
  <si>
    <t>EN-ME-21-330-V15</t>
  </si>
  <si>
    <t>EN-ME-21-330-V5-1</t>
  </si>
  <si>
    <t>EN-ME-21-330-V5-2</t>
  </si>
  <si>
    <t>EN-ME-21-342-5</t>
  </si>
  <si>
    <t>ME-21-342</t>
  </si>
  <si>
    <t>EN-ME-21-342-50</t>
  </si>
  <si>
    <t>EN-ME-21-366-E5</t>
  </si>
  <si>
    <t>ME-21-366</t>
  </si>
  <si>
    <t>EN-ME-21-375-V30</t>
  </si>
  <si>
    <t>ME-21-375</t>
  </si>
  <si>
    <t>EN-NH-21-088-LTE</t>
  </si>
  <si>
    <t>NH-21-088</t>
  </si>
  <si>
    <t>EN-NH-21-123-LTE</t>
  </si>
  <si>
    <t>NH-21-123</t>
  </si>
  <si>
    <t>EN-NH-21-126-2x</t>
  </si>
  <si>
    <t>EN-NH-21-131-E5</t>
  </si>
  <si>
    <t>NH-21-131</t>
  </si>
  <si>
    <t>EN-NH-21-141-50</t>
  </si>
  <si>
    <t>NH-21-141</t>
  </si>
  <si>
    <t>EN-NH-21-163-V10</t>
  </si>
  <si>
    <t>EN-NH-21-163-V5-1</t>
  </si>
  <si>
    <t>EN-NH-21-163-V5-2</t>
  </si>
  <si>
    <t>EN-NH-21-179-100</t>
  </si>
  <si>
    <t>NH-21-179</t>
  </si>
  <si>
    <t>EN-NH-21-179-50</t>
  </si>
  <si>
    <t>EN-NH-21-183-V30</t>
  </si>
  <si>
    <t>NH-21-183</t>
  </si>
  <si>
    <t>EN-NH-21-183-V5</t>
  </si>
  <si>
    <t>EN-NH-21-183-V60</t>
  </si>
  <si>
    <t>NH-21-184</t>
  </si>
  <si>
    <t>EN-NH-21-187-2x</t>
  </si>
  <si>
    <t>NH-21-187</t>
  </si>
  <si>
    <t>EN-NH-21-270-2P</t>
  </si>
  <si>
    <t>NH-21-270</t>
  </si>
  <si>
    <t>EN-NH-21-277-50</t>
  </si>
  <si>
    <t>NH-21-277</t>
  </si>
  <si>
    <t>EN-NH-21-281-V10</t>
  </si>
  <si>
    <t>NH-21-281</t>
  </si>
  <si>
    <t>EN-NH-21-281-V15</t>
  </si>
  <si>
    <t>EN-NH-21-281-V5-1</t>
  </si>
  <si>
    <t>EN-NH-21-281-V5-2</t>
  </si>
  <si>
    <t>NH-21-293</t>
  </si>
  <si>
    <t>EN-NH-21-293-5</t>
  </si>
  <si>
    <t>EN-NH-21-311-1P</t>
  </si>
  <si>
    <t>EN-NH-21-340-E5</t>
  </si>
  <si>
    <t>NH-21-340</t>
  </si>
  <si>
    <t>EN-NH-21-345-2x</t>
  </si>
  <si>
    <t>NH-21-345</t>
  </si>
  <si>
    <t>EN-NH-21-345-V30</t>
  </si>
  <si>
    <t>EN-NH-21-345-V5</t>
  </si>
  <si>
    <t>EN-NH-21-345-V60</t>
  </si>
  <si>
    <t>EN-NH-21-353-100</t>
  </si>
  <si>
    <t>NH-21-353</t>
  </si>
  <si>
    <t>EN-NH-21-353-50</t>
  </si>
  <si>
    <t>EN-NH-21-374-E15</t>
  </si>
  <si>
    <t>NH-21-374</t>
  </si>
  <si>
    <t>EN-NH-21-375-V30</t>
  </si>
  <si>
    <t>NH-21-375</t>
  </si>
  <si>
    <t>EN-NH-21-375-V60</t>
  </si>
  <si>
    <t>EN-NH-21-383-2P</t>
  </si>
  <si>
    <t>NH-21-383</t>
  </si>
  <si>
    <t>EN-NH-21-386-E15</t>
  </si>
  <si>
    <t>NH-21-386</t>
  </si>
  <si>
    <t>Zymo</t>
  </si>
  <si>
    <t xml:space="preserve">Macherey-Nagel </t>
  </si>
  <si>
    <t>Incubation trials</t>
  </si>
  <si>
    <t>vortex time trial</t>
  </si>
  <si>
    <t>incubation time trial</t>
  </si>
  <si>
    <t>Half pellet, 5 min vortex, 5 min elution incubation</t>
  </si>
  <si>
    <t>elution buffer trial</t>
  </si>
  <si>
    <t xml:space="preserve">Half pellet, 5 min vortex, low EDTA TE buffer </t>
  </si>
  <si>
    <t xml:space="preserve">elution trial </t>
  </si>
  <si>
    <t>Half pellet, 5 min vortex, 15 min elution incubation</t>
  </si>
  <si>
    <t>EN-NH-21-088-RE</t>
  </si>
  <si>
    <t>EN-NH-21-088-RE2</t>
  </si>
  <si>
    <t>EN-NH-21-088-REL</t>
  </si>
  <si>
    <t>EN-NH-21-088-TE</t>
  </si>
  <si>
    <t>EN-NH-21-088-TE2</t>
  </si>
  <si>
    <t>EN-NH-21-123-RE-L</t>
  </si>
  <si>
    <t>EN-NH-21-127-RE</t>
  </si>
  <si>
    <t>NH-21-127</t>
  </si>
  <si>
    <t>EN-NH-21-127-TE</t>
  </si>
  <si>
    <t xml:space="preserve">Half pellet, 5 min vortex, kit  buffer </t>
  </si>
  <si>
    <t xml:space="preserve">Half pellet, 5 min vortex, TE buffer </t>
  </si>
  <si>
    <t>Digestion</t>
  </si>
  <si>
    <t>Reagent</t>
  </si>
  <si>
    <t>Concentration</t>
  </si>
  <si>
    <t>1 x Reaction (uL)</t>
  </si>
  <si>
    <t>NEB 10x Cutsmart Buffer</t>
  </si>
  <si>
    <t>10x</t>
  </si>
  <si>
    <t>dH2O</t>
  </si>
  <si>
    <t>EcoRI-HF</t>
  </si>
  <si>
    <t>XbaI-HF</t>
  </si>
  <si>
    <t>NheI-HF</t>
  </si>
  <si>
    <t>Volume (mm)</t>
  </si>
  <si>
    <t>iTru NheI adapter</t>
  </si>
  <si>
    <t>5 uM</t>
  </si>
  <si>
    <t>iTru EcoRi adapter</t>
  </si>
  <si>
    <t>(Adapters are well specific, should be added separately )</t>
  </si>
  <si>
    <t>gDNA</t>
  </si>
  <si>
    <t>100 ng/uL</t>
  </si>
  <si>
    <t>Total Volume</t>
  </si>
  <si>
    <t># Samples</t>
  </si>
  <si>
    <t>Cycling Conditions</t>
  </si>
  <si>
    <t>1 hr</t>
  </si>
  <si>
    <t>Ligation</t>
  </si>
  <si>
    <t>10x Ligase Buffer</t>
  </si>
  <si>
    <t>DNA Ligase</t>
  </si>
  <si>
    <t>100 units</t>
  </si>
  <si>
    <t>20 min</t>
  </si>
  <si>
    <t>10 min</t>
  </si>
  <si>
    <t>10 forever</t>
  </si>
  <si>
    <t>? ng</t>
  </si>
  <si>
    <t>Sample</t>
  </si>
  <si>
    <t xml:space="preserve">Enrichment_date </t>
  </si>
  <si>
    <t>Extraction_kit</t>
  </si>
  <si>
    <t>Concentrated</t>
  </si>
  <si>
    <t>Rotation_time</t>
  </si>
  <si>
    <t>Elution_buffer</t>
  </si>
  <si>
    <t>SPRI_cleanup</t>
  </si>
  <si>
    <t>tDNA_40uL_ng</t>
  </si>
  <si>
    <t>hDNA_40uL_ng</t>
  </si>
  <si>
    <t>MBD_uL</t>
  </si>
  <si>
    <t>hDNA_prior_pg_uL</t>
  </si>
  <si>
    <t>hDNA_post_pg_uL</t>
  </si>
  <si>
    <t>hDNA_percent_retained</t>
  </si>
  <si>
    <t>tDNA_prior_ng_uL</t>
  </si>
  <si>
    <t>tDNA_post_ng_uL</t>
  </si>
  <si>
    <t>propDNA_prior</t>
  </si>
  <si>
    <t>propDNA_post</t>
  </si>
  <si>
    <t>perc_increase_propDNA</t>
  </si>
  <si>
    <t xml:space="preserve">fold_increase_propDNA </t>
  </si>
  <si>
    <t>FST007</t>
  </si>
  <si>
    <t>Quigen_buffer</t>
  </si>
  <si>
    <t>immediate</t>
  </si>
  <si>
    <t>FST017</t>
  </si>
  <si>
    <t>Zymo_buffer</t>
  </si>
  <si>
    <t>ME-21-090</t>
  </si>
  <si>
    <t>8days</t>
  </si>
  <si>
    <t>NH-21-170</t>
  </si>
  <si>
    <t>NH-21-341</t>
  </si>
  <si>
    <t>NH-21-372</t>
  </si>
  <si>
    <t>NH-21-387</t>
  </si>
  <si>
    <t>ME-21-071-LTE</t>
  </si>
  <si>
    <t>LowEDTA_TE</t>
  </si>
  <si>
    <t>ME-21-071-RE</t>
  </si>
  <si>
    <t>&lt;2</t>
  </si>
  <si>
    <t>ME-21-071-RE-L</t>
  </si>
  <si>
    <t>ME-21-071-TE</t>
  </si>
  <si>
    <t>TE</t>
  </si>
  <si>
    <t>ME-21-263-RE</t>
  </si>
  <si>
    <t>ME-21-263-TE</t>
  </si>
  <si>
    <t>NH-21-088-LTE</t>
  </si>
  <si>
    <t>NH-21-088-RE</t>
  </si>
  <si>
    <t>NH-21-088-TE</t>
  </si>
  <si>
    <t>NH-21-123-LTE</t>
  </si>
  <si>
    <t>NH-21-123-RE-L</t>
  </si>
  <si>
    <t>NH-21-123-TE</t>
  </si>
  <si>
    <t>ME-21-322-3h-D</t>
  </si>
  <si>
    <t>MN</t>
  </si>
  <si>
    <t>MN_buffer</t>
  </si>
  <si>
    <t>4hours</t>
  </si>
  <si>
    <t>NH-21-379-5h</t>
  </si>
  <si>
    <t>ME-21-038-3h-D</t>
  </si>
  <si>
    <t>NH-21-126-OVN</t>
  </si>
  <si>
    <t>FST020</t>
  </si>
  <si>
    <t>4days</t>
  </si>
  <si>
    <t>FST021</t>
  </si>
  <si>
    <t>ME-21-382</t>
  </si>
  <si>
    <t>NH-21-085-OVN</t>
  </si>
  <si>
    <t>ME-21-390</t>
  </si>
  <si>
    <t>EN-FST-020-4h</t>
  </si>
  <si>
    <t>EN-FST-021-4h</t>
  </si>
  <si>
    <t>EN-ME-21-078-4h</t>
  </si>
  <si>
    <t>EN-NH-21-133-4h</t>
  </si>
  <si>
    <t>EN-NH-21-151-4h</t>
  </si>
  <si>
    <t>EN-NH-21-396-5H-4h</t>
  </si>
  <si>
    <t>EN-NH-21-085-OVN-4h</t>
  </si>
  <si>
    <t xml:space="preserve">Table S3. Original Graham et al. 2015 protocol </t>
  </si>
  <si>
    <t>Table S4. Modified for lower DNA input</t>
  </si>
  <si>
    <t>Kit</t>
  </si>
  <si>
    <t>Extraction_type</t>
  </si>
  <si>
    <t>total DNA (ng/uL)</t>
  </si>
  <si>
    <t>Zymo_other</t>
  </si>
  <si>
    <t>ideal</t>
  </si>
  <si>
    <t>melty_snow</t>
  </si>
  <si>
    <t>-</t>
  </si>
  <si>
    <t>rain</t>
  </si>
  <si>
    <t>Yes</t>
  </si>
  <si>
    <t>No</t>
  </si>
  <si>
    <t>&gt;4</t>
  </si>
  <si>
    <t>1 to 3</t>
  </si>
  <si>
    <t xml:space="preserve">1 to 3 </t>
  </si>
  <si>
    <t>none</t>
  </si>
  <si>
    <t xml:space="preserve">  &gt;4</t>
  </si>
  <si>
    <t xml:space="preserve">  1-3</t>
  </si>
  <si>
    <t xml:space="preserve">  none</t>
  </si>
  <si>
    <t>Lab_ID_pellet</t>
  </si>
  <si>
    <t>MDB_bead_age</t>
  </si>
  <si>
    <t>hDNA_lost_pg_uL</t>
  </si>
  <si>
    <t>hDNA_percent_lost</t>
  </si>
  <si>
    <t>tDNA_lost_ng_uL</t>
  </si>
  <si>
    <t>tDNA_percent_lost</t>
  </si>
  <si>
    <t>propDNA_prior_percent</t>
  </si>
  <si>
    <t>propDNA_post_percent</t>
  </si>
  <si>
    <t>Sequenced?</t>
  </si>
  <si>
    <t>EN-FST030</t>
  </si>
  <si>
    <t>NA</t>
  </si>
  <si>
    <t>EN-FST031</t>
  </si>
  <si>
    <t>EN-FST033</t>
  </si>
  <si>
    <t>ROR-UNH-2-19-2-11</t>
  </si>
  <si>
    <t>EN-FST034</t>
  </si>
  <si>
    <t>LH39-2019-1-1</t>
  </si>
  <si>
    <t>EN-ME-21-090</t>
  </si>
  <si>
    <t>EN-NH-21-170</t>
  </si>
  <si>
    <t>EN-ME-21-071-RE-L</t>
  </si>
  <si>
    <t>freshly_prepared</t>
  </si>
  <si>
    <t>EN-ME-21-362-LTE</t>
  </si>
  <si>
    <t>EN-NH-21-080-1h</t>
  </si>
  <si>
    <t>EN-ME-21-083</t>
  </si>
  <si>
    <t>Zymo (high yeild)</t>
  </si>
  <si>
    <t>pre- and post- enrichment comparison</t>
  </si>
  <si>
    <t>note</t>
  </si>
  <si>
    <t>EN-FST029</t>
  </si>
  <si>
    <t>EN-NH-21-341</t>
  </si>
  <si>
    <t>EN-NH-21-345</t>
  </si>
  <si>
    <t>EN-NH-21-372</t>
  </si>
  <si>
    <t>EN-NH-21-387</t>
  </si>
  <si>
    <t>EN-NH-21-085</t>
  </si>
  <si>
    <t>EN-ME-21-071-RE</t>
  </si>
  <si>
    <t>EN-ME-21-071-TE</t>
  </si>
  <si>
    <t>EN-ME-21-263-RE</t>
  </si>
  <si>
    <t>EN-ME-21-263-TE</t>
  </si>
  <si>
    <t>called EN-ME-21-326-LTE in sequencing file</t>
  </si>
  <si>
    <t>EN-ME-21-362-RE</t>
  </si>
  <si>
    <t>called EN-ME-21-326-RE  in sequencing file</t>
  </si>
  <si>
    <t>EN-NH-21-088-RE-L</t>
  </si>
  <si>
    <t>EN-NH-21-123-TE</t>
  </si>
  <si>
    <t>EN-ME-21-071-LTE2</t>
  </si>
  <si>
    <t>6daysold</t>
  </si>
  <si>
    <t>EN-ME-21-071-RE2</t>
  </si>
  <si>
    <t>EN-ME-21-071-RE-L2</t>
  </si>
  <si>
    <t>EN-ME-21-071-TE2</t>
  </si>
  <si>
    <t>EN-ME-21-263-RE2</t>
  </si>
  <si>
    <t>EN-ME-21-263-TE2</t>
  </si>
  <si>
    <t>EN-ME-21-362-LTE2</t>
  </si>
  <si>
    <t>called EN-ME-21-326-LTE2  in sequencing file</t>
  </si>
  <si>
    <t>EN-ME-21-362-RE2</t>
  </si>
  <si>
    <t>called EN-ME-21-326-RE2  in sequencing file</t>
  </si>
  <si>
    <t>EN-NH-21-088-LTE2</t>
  </si>
  <si>
    <t>EN-NH-21-088-RE-L2</t>
  </si>
  <si>
    <t>EN-NH-21-123-LTE2</t>
  </si>
  <si>
    <t>EN-NH-21-123-RE-L2</t>
  </si>
  <si>
    <t>EN-NH-21-123-TE2</t>
  </si>
  <si>
    <t>EN-ME-21-322-3h-D</t>
  </si>
  <si>
    <t>ME-21-322</t>
  </si>
  <si>
    <t>EN-NH-21-379-5h</t>
  </si>
  <si>
    <t>EN-ME-21-038-3h-D</t>
  </si>
  <si>
    <t>ME-21-038</t>
  </si>
  <si>
    <t>EN-NH-21-163-5h</t>
  </si>
  <si>
    <t>EN-NH-21-151-1h</t>
  </si>
  <si>
    <t>EN-ME-21-382</t>
  </si>
  <si>
    <t>ME-21-078</t>
  </si>
  <si>
    <t>NH-21-133</t>
  </si>
  <si>
    <t>unknown</t>
  </si>
  <si>
    <t>EN2-FST034</t>
  </si>
  <si>
    <t>EN2-ME-21-362-LTE</t>
  </si>
  <si>
    <t>EN2-FST030</t>
  </si>
  <si>
    <t>EN2-ME-21-366</t>
  </si>
  <si>
    <t>FST001</t>
  </si>
  <si>
    <t>FST002</t>
  </si>
  <si>
    <t>FST003</t>
  </si>
  <si>
    <t>FST004</t>
  </si>
  <si>
    <t>FST005</t>
  </si>
  <si>
    <t>FST006</t>
  </si>
  <si>
    <t>FST008</t>
  </si>
  <si>
    <t>FST009</t>
  </si>
  <si>
    <t>FST010</t>
  </si>
  <si>
    <t>FST011</t>
  </si>
  <si>
    <t>FST012</t>
  </si>
  <si>
    <t>FST013</t>
  </si>
  <si>
    <t>FST014</t>
  </si>
  <si>
    <t>FST015</t>
  </si>
  <si>
    <t>FST016</t>
  </si>
  <si>
    <t>FST018</t>
  </si>
  <si>
    <t>FST019</t>
  </si>
  <si>
    <t>FST022</t>
  </si>
  <si>
    <t>FST023</t>
  </si>
  <si>
    <t>FST024</t>
  </si>
  <si>
    <t>FST025</t>
  </si>
  <si>
    <t>FST026</t>
  </si>
  <si>
    <t>FST027</t>
  </si>
  <si>
    <t>FST028</t>
  </si>
  <si>
    <t>FST036</t>
  </si>
  <si>
    <t>FST037</t>
  </si>
  <si>
    <t>FST038</t>
  </si>
  <si>
    <t>FST039</t>
  </si>
  <si>
    <t>FST040</t>
  </si>
  <si>
    <t>FST041</t>
  </si>
  <si>
    <t>FST042</t>
  </si>
  <si>
    <t>ME-19-389</t>
  </si>
  <si>
    <t>ME-19-122</t>
  </si>
  <si>
    <t>ME-19-109</t>
  </si>
  <si>
    <t>CT-19-0542</t>
  </si>
  <si>
    <t>ME-19-195</t>
  </si>
  <si>
    <t>NH-19-033</t>
  </si>
  <si>
    <t xml:space="preserve"> rabbit DNA (pg/uL)</t>
  </si>
  <si>
    <t>too.low</t>
  </si>
  <si>
    <t>too low for High Sensitivity Qubit Assay to read</t>
  </si>
  <si>
    <t>Standard Prtocol, 3 hour incubation, double elution</t>
  </si>
  <si>
    <t>ME-21-038-3h-1</t>
  </si>
  <si>
    <t>ME-21-038-5h</t>
  </si>
  <si>
    <t>ME-21-066-1H</t>
  </si>
  <si>
    <t>ME-21-277-3h-1</t>
  </si>
  <si>
    <t>ME-21-277-3h-D</t>
  </si>
  <si>
    <t>ME-21-277-5h</t>
  </si>
  <si>
    <t>ME-21-281-3h-1</t>
  </si>
  <si>
    <t>ME-21-281-3h-D</t>
  </si>
  <si>
    <t>ME-21-281-5h</t>
  </si>
  <si>
    <t>ME-21-314-1H</t>
  </si>
  <si>
    <t>ME-21-322-5h</t>
  </si>
  <si>
    <t>ME-21-358-3h-D</t>
  </si>
  <si>
    <t>ME-21-358-5h</t>
  </si>
  <si>
    <t>NH-21-122-OVN</t>
  </si>
  <si>
    <t>NH-21-163-3h-D</t>
  </si>
  <si>
    <t>NH-21-289-3h-1</t>
  </si>
  <si>
    <t>NH-21-289-3h-D</t>
  </si>
  <si>
    <t>NH-21-379-3h-1</t>
  </si>
  <si>
    <t>NH-21-379-3h-D</t>
  </si>
  <si>
    <t>NH-21-379-OVN</t>
  </si>
  <si>
    <t>NH-21-396-3h-1</t>
  </si>
  <si>
    <t>Elution trials</t>
  </si>
  <si>
    <t>ME-21-358</t>
  </si>
  <si>
    <t>ME-21-281</t>
  </si>
  <si>
    <t>ME-21-277</t>
  </si>
  <si>
    <t>Standard Prtocol, 3 hour incubation, single elution</t>
  </si>
  <si>
    <t>Standard Prtocol, incubation overnight</t>
  </si>
  <si>
    <t>ME-21-066-OVN</t>
  </si>
  <si>
    <t>ME-22-034</t>
  </si>
  <si>
    <t>ME-22-174</t>
  </si>
  <si>
    <t>ME-22-175</t>
  </si>
  <si>
    <t>ME-22-176</t>
  </si>
  <si>
    <t>ME-22-177</t>
  </si>
  <si>
    <t>ME-22-034-02</t>
  </si>
  <si>
    <t>ME-22-174-02</t>
  </si>
  <si>
    <t>ME-22-174-03</t>
  </si>
  <si>
    <t>ME-22-175-02</t>
  </si>
  <si>
    <t>ME-22-176-02</t>
  </si>
  <si>
    <t>ME-22-176-03</t>
  </si>
  <si>
    <t>ME-22-176-04</t>
  </si>
  <si>
    <t>ME-22-177-02</t>
  </si>
  <si>
    <t>ME-22-177-03</t>
  </si>
  <si>
    <t>ME-22-177-04</t>
  </si>
  <si>
    <t>normal</t>
  </si>
  <si>
    <t>100 uL of Elution buffer at room temp, 5 minute incubation time</t>
  </si>
  <si>
    <t>65 uL of Elution buffer at room temp, 1 min incubation time, spin; 35 uLs of Elution buffer at room temp, 1 min incubation time, spin</t>
  </si>
  <si>
    <t>100 uL of Elution buffer at 55C, 1 min incubation time</t>
  </si>
  <si>
    <t>100 uL of Elution buffer at room temp, 1 min incubation time, spin, Re-elute 100 uL eluate through spin column again, 1 min incubation time, spin</t>
  </si>
  <si>
    <t>100 uL of Elution buffer at 55C, 3 min incubation time, spin, Re-elute 100 uL eluate through spin column again, 3 min incubation time, spin</t>
  </si>
  <si>
    <t>65 uL of Elution buffer at 55C, 3 min incubation time, spin; 35 uLs of Elution buffer at room temp, 3 min incubation time, spin</t>
  </si>
  <si>
    <t>5 min vortex, 100 uL of Elution buffer at room temp, 1 min incubation time,</t>
  </si>
  <si>
    <t>ME-21-310-50</t>
  </si>
  <si>
    <t>NH-21-316-50</t>
  </si>
  <si>
    <t>ME-21-016-100</t>
  </si>
  <si>
    <t>ME-21-120-100</t>
  </si>
  <si>
    <t>ME-21-310-100</t>
  </si>
  <si>
    <t>ME-21-342-100</t>
  </si>
  <si>
    <t>NH-21-141-100</t>
  </si>
  <si>
    <t>NH-21-277-100</t>
  </si>
  <si>
    <t>NH-21-316-100</t>
  </si>
  <si>
    <t>too low for high sensitivity Qubit to read</t>
  </si>
  <si>
    <t>ME-21-078-5</t>
  </si>
  <si>
    <t>ME-21-120-5</t>
  </si>
  <si>
    <t>NH-21-094-5</t>
  </si>
  <si>
    <t xml:space="preserve">NH-21-179-5 </t>
  </si>
  <si>
    <t xml:space="preserve">NH-21-277-5 </t>
  </si>
  <si>
    <t xml:space="preserve">NH-21-316-5 </t>
  </si>
  <si>
    <t>too low for High Sensitivity Qubit to detect</t>
  </si>
  <si>
    <t>Half pellet, 5 min vortex, 10 min elution incubation</t>
  </si>
  <si>
    <t>ME-21-078-10</t>
  </si>
  <si>
    <t>ME-21-310-10</t>
  </si>
  <si>
    <t>ME-21-342-10</t>
  </si>
  <si>
    <t>NH-21-094-10</t>
  </si>
  <si>
    <t xml:space="preserve">NH-21-179-10 </t>
  </si>
  <si>
    <t xml:space="preserve">NH-21-277-10 </t>
  </si>
  <si>
    <t xml:space="preserve">NH-21-293-10 </t>
  </si>
  <si>
    <t xml:space="preserve">NH-21-316-10 </t>
  </si>
  <si>
    <t>Half pellet, 10 min vortex, 10 min elution incubation</t>
  </si>
  <si>
    <t>Half pellet, 10 min vortex, 5 min elution incubation</t>
  </si>
  <si>
    <t>NH-21-123-RE</t>
  </si>
  <si>
    <t>ME-21-326-RE</t>
  </si>
  <si>
    <t>NH-21-277-RE</t>
  </si>
  <si>
    <t>NH-21-277-LTE</t>
  </si>
  <si>
    <t>ME-21-302-V5-1</t>
  </si>
  <si>
    <t>ME-21-302-V10</t>
  </si>
  <si>
    <t>ME-21-036-V5</t>
  </si>
  <si>
    <t>ME-21-375-V5</t>
  </si>
  <si>
    <t>NH-21-375-V5</t>
  </si>
  <si>
    <t>ME-21-249-V5-2</t>
  </si>
  <si>
    <t>ME-21-302-V5-2</t>
  </si>
  <si>
    <t>ME-21-036-V5-2</t>
  </si>
  <si>
    <t>ME-21-372-V5-2</t>
  </si>
  <si>
    <t>NH-21-183-V5-2</t>
  </si>
  <si>
    <t>NH-21-345-V5-2</t>
  </si>
  <si>
    <t>NH-21-375-V5-2</t>
  </si>
  <si>
    <t>ME-21-375-V60</t>
  </si>
  <si>
    <t>ME-21-034-1x</t>
  </si>
  <si>
    <t>ME-21-038-1x</t>
  </si>
  <si>
    <t>ME-21-294-1x</t>
  </si>
  <si>
    <t>ME-21-345-1x</t>
  </si>
  <si>
    <t>NH-21-126-1x</t>
  </si>
  <si>
    <t>NH-21-187-1x</t>
  </si>
  <si>
    <t>NH-21-345-1x</t>
  </si>
  <si>
    <t>NH-21-363-1x</t>
  </si>
  <si>
    <t>NH-21-375-1x</t>
  </si>
  <si>
    <t>ME-21-034-2x</t>
  </si>
  <si>
    <t>ME-21-038-2x</t>
  </si>
  <si>
    <t>ME-21-294-2x</t>
  </si>
  <si>
    <t>ME-21-345-2x</t>
  </si>
  <si>
    <t>NH-21-363-2x</t>
  </si>
  <si>
    <t>NH-21-375-2x</t>
  </si>
  <si>
    <t>Whole pellet, 5 min vortex, 5 min elution incubation</t>
  </si>
  <si>
    <t>ME-21-034-1P</t>
  </si>
  <si>
    <t>ME-21-306-1P</t>
  </si>
  <si>
    <t>ME-21-375-1P</t>
  </si>
  <si>
    <t>NH-21-270-1P</t>
  </si>
  <si>
    <t>NH-21-363-1P</t>
  </si>
  <si>
    <t>NH-21-383-1P</t>
  </si>
  <si>
    <t>NH-21-396-1P</t>
  </si>
  <si>
    <t>ME-21-315-2P</t>
  </si>
  <si>
    <t>ME-21-375-2P</t>
  </si>
  <si>
    <t>NH-21-311-2P</t>
  </si>
  <si>
    <t>NH-21-363-2P</t>
  </si>
  <si>
    <t>NH-21-396-2P</t>
  </si>
  <si>
    <t>ME-21-257-E5</t>
  </si>
  <si>
    <t>ME-21-316-E5</t>
  </si>
  <si>
    <t>ME-21-345-E5</t>
  </si>
  <si>
    <t>NH-21-311-E5</t>
  </si>
  <si>
    <t>NH-21-374-E5</t>
  </si>
  <si>
    <t>NH-21-386-E5</t>
  </si>
  <si>
    <t>ME-21-047-E15</t>
  </si>
  <si>
    <t>ME-21-257-E15</t>
  </si>
  <si>
    <t>ME-21-316-E15</t>
  </si>
  <si>
    <t>ME-21-345-E15</t>
  </si>
  <si>
    <t>ME-21-366-E15</t>
  </si>
  <si>
    <t>NH-21-131-E15</t>
  </si>
  <si>
    <t>NH-21-311-E15</t>
  </si>
  <si>
    <t>NH-21-340-E15</t>
  </si>
  <si>
    <t>Extract_number</t>
  </si>
  <si>
    <t>ME-21-016-50</t>
  </si>
  <si>
    <t>ME-21-034-2P</t>
  </si>
  <si>
    <t>ME-21-036-V30</t>
  </si>
  <si>
    <t>ME-21-036-V60</t>
  </si>
  <si>
    <t>ME-21-047-E5</t>
  </si>
  <si>
    <t>NH-21-363</t>
  </si>
  <si>
    <t>NH-21-094</t>
  </si>
  <si>
    <t>NH-21-316</t>
  </si>
  <si>
    <t>ME-21-257</t>
  </si>
  <si>
    <t>ME-21-316</t>
  </si>
  <si>
    <t>ME-21-345</t>
  </si>
  <si>
    <t>ME-21-372</t>
  </si>
  <si>
    <t>ME-21-120-50</t>
  </si>
  <si>
    <t>ME-21-249-V10</t>
  </si>
  <si>
    <t>ME-21-249-V15</t>
  </si>
  <si>
    <t>ME-21-249-V5-1</t>
  </si>
  <si>
    <t>ME-21-258-100</t>
  </si>
  <si>
    <t>ME-21-258-50</t>
  </si>
  <si>
    <t>ME-21-263-5</t>
  </si>
  <si>
    <t>ME-21-302-V15</t>
  </si>
  <si>
    <t>ME-21-306-2P</t>
  </si>
  <si>
    <t>ME-21-310-5</t>
  </si>
  <si>
    <t>ME-21-315-1P</t>
  </si>
  <si>
    <t>ME-21-326-LTE</t>
  </si>
  <si>
    <t>ME-21-330-V10</t>
  </si>
  <si>
    <t>ME-21-330-V15</t>
  </si>
  <si>
    <t>ME-21-330-V5-1</t>
  </si>
  <si>
    <t>ME-21-330-V5-2</t>
  </si>
  <si>
    <t>ME-21-342-5</t>
  </si>
  <si>
    <t>ME-21-342-50</t>
  </si>
  <si>
    <t>ME-21-366-E5</t>
  </si>
  <si>
    <t>ME-21-375-V30</t>
  </si>
  <si>
    <t>NH-21-080-1H</t>
  </si>
  <si>
    <t>NH-21-080-OVN</t>
  </si>
  <si>
    <t>NH-21-085-1H</t>
  </si>
  <si>
    <t>NH-21-088-REL</t>
  </si>
  <si>
    <t>NH-21-122-1H</t>
  </si>
  <si>
    <t>NH-21-126-1H</t>
  </si>
  <si>
    <t>NH-21-126-2x</t>
  </si>
  <si>
    <t>NH-21-127-RE</t>
  </si>
  <si>
    <t>NH-21-127-TE</t>
  </si>
  <si>
    <t>NH-21-131-E5</t>
  </si>
  <si>
    <t>NH-21-141-50</t>
  </si>
  <si>
    <t>NH-21-151-1H</t>
  </si>
  <si>
    <t>NH-21-151-OVN</t>
  </si>
  <si>
    <t>NH-21-163-5H</t>
  </si>
  <si>
    <t>NH-21-163-V10</t>
  </si>
  <si>
    <t>NH-21-163-V5-1</t>
  </si>
  <si>
    <t>NH-21-163-V5-2</t>
  </si>
  <si>
    <t>NH-21-179-100</t>
  </si>
  <si>
    <t>NH-21-179-50</t>
  </si>
  <si>
    <t>NH-21-183-V30</t>
  </si>
  <si>
    <t>NH-21-183-V5</t>
  </si>
  <si>
    <t>NH-21-183-V60</t>
  </si>
  <si>
    <t>NH-21-187-2x</t>
  </si>
  <si>
    <t>NH-21-270-2P</t>
  </si>
  <si>
    <t>NH-21-277-50</t>
  </si>
  <si>
    <t>NH-21-281-V10</t>
  </si>
  <si>
    <t>NH-21-281-V15</t>
  </si>
  <si>
    <t>NH-21-281-V5-1</t>
  </si>
  <si>
    <t>NH-21-281-V5-2</t>
  </si>
  <si>
    <t>NH-21-289-5h</t>
  </si>
  <si>
    <t>NH-21-293-5</t>
  </si>
  <si>
    <t>NH-21-311-1H</t>
  </si>
  <si>
    <t>NH-21-311-1P</t>
  </si>
  <si>
    <t>NH-21-311-OVN</t>
  </si>
  <si>
    <t>NH-21-340-E5</t>
  </si>
  <si>
    <t>NH-21-345-2x</t>
  </si>
  <si>
    <t>NH-21-345-V30</t>
  </si>
  <si>
    <t>NH-21-345-V5</t>
  </si>
  <si>
    <t>NH-21-345-V60</t>
  </si>
  <si>
    <t>NH-21-353-100</t>
  </si>
  <si>
    <t>NH-21-353-50</t>
  </si>
  <si>
    <t>NH-21-374-E15</t>
  </si>
  <si>
    <t>NH-21-375-V30</t>
  </si>
  <si>
    <t>NH-21-375-V60</t>
  </si>
  <si>
    <t>NH-21-379-1H</t>
  </si>
  <si>
    <t>NH-21-383-2P</t>
  </si>
  <si>
    <t>NH-21-386-E15</t>
  </si>
  <si>
    <t>NH-21-396-3h-D</t>
  </si>
  <si>
    <t>NH-21-396-5h-1H</t>
  </si>
  <si>
    <t>ME-21-322-3h-2</t>
  </si>
  <si>
    <t>ME-21-342-102</t>
  </si>
  <si>
    <t>ME-21-358-3h-2</t>
  </si>
  <si>
    <t>NH-21-141-102</t>
  </si>
  <si>
    <t>NH-21-163-3h-2</t>
  </si>
  <si>
    <t xml:space="preserve">NH-21-375-V5 </t>
  </si>
  <si>
    <t>passed filtering?</t>
  </si>
  <si>
    <t xml:space="preserve">Table S2- enrichment optimization. See Table S1 for more extraction details </t>
  </si>
  <si>
    <t xml:space="preserve">Extraction </t>
  </si>
  <si>
    <t>Concentrate</t>
  </si>
  <si>
    <t>missing_loci</t>
  </si>
  <si>
    <t>species</t>
  </si>
  <si>
    <t>quantified</t>
  </si>
  <si>
    <t>tDNAng/uL</t>
  </si>
  <si>
    <t>experimental_condition</t>
  </si>
  <si>
    <t>Experiment</t>
  </si>
  <si>
    <t>Weather</t>
  </si>
  <si>
    <t>snow</t>
  </si>
  <si>
    <t>ground</t>
  </si>
  <si>
    <t>meltysnow</t>
  </si>
  <si>
    <t>Microsat_failures</t>
  </si>
  <si>
    <t>more4loci</t>
  </si>
  <si>
    <t>enrichment_date</t>
  </si>
  <si>
    <t>beadcleanup_date</t>
  </si>
  <si>
    <t>DigestionPlate</t>
  </si>
  <si>
    <t>reads_passed</t>
  </si>
  <si>
    <t>Reads_failed</t>
  </si>
  <si>
    <t>reads_aligned</t>
  </si>
  <si>
    <t>Percent_aligned</t>
  </si>
  <si>
    <t>Percent_proper_alilgned</t>
  </si>
  <si>
    <t>EN-NH-21-283</t>
  </si>
  <si>
    <t>NH-21-283</t>
  </si>
  <si>
    <t>NEC</t>
  </si>
  <si>
    <t>weather</t>
  </si>
  <si>
    <t>PLATE2</t>
  </si>
  <si>
    <t>EN-NH-21-277</t>
  </si>
  <si>
    <t>C_F_4</t>
  </si>
  <si>
    <t>EN-NH-21-261</t>
  </si>
  <si>
    <t>NH-21-261</t>
  </si>
  <si>
    <t>EN-NH-21-270</t>
  </si>
  <si>
    <t>EN2-NH-21-125</t>
  </si>
  <si>
    <t>EN-NH-21-125</t>
  </si>
  <si>
    <t>second_enrichment</t>
  </si>
  <si>
    <t xml:space="preserve">Double enrich </t>
  </si>
  <si>
    <t>PLATE3</t>
  </si>
  <si>
    <t>EN2-NH-21-164</t>
  </si>
  <si>
    <t>EN-NH-21-164</t>
  </si>
  <si>
    <t>EN2-ME-21-375-v30</t>
  </si>
  <si>
    <t>EN-ME-21-375-v30</t>
  </si>
  <si>
    <t>EN2-ME-21-036-V30</t>
  </si>
  <si>
    <t>PLATE1</t>
  </si>
  <si>
    <t>EN2-NH-21-281-V15</t>
  </si>
  <si>
    <t>EN2-NH-21-128</t>
  </si>
  <si>
    <t>EN-NH-21-128</t>
  </si>
  <si>
    <t>EN2-NH-21-288</t>
  </si>
  <si>
    <t>EN-NH-21-288</t>
  </si>
  <si>
    <t>EN2-NH-21-293</t>
  </si>
  <si>
    <t>EN-NH-21-293</t>
  </si>
  <si>
    <t>EN2-ME-21-017</t>
  </si>
  <si>
    <t>EN-ME-21-017</t>
  </si>
  <si>
    <t>EN-ME-21-347</t>
  </si>
  <si>
    <t>ME-21-347</t>
  </si>
  <si>
    <t>ideal_weather</t>
  </si>
  <si>
    <t>EN2-ME-21-384</t>
  </si>
  <si>
    <t>EN-ME-21-384</t>
  </si>
  <si>
    <t>EN2-ME-21-385</t>
  </si>
  <si>
    <t>EN-ME-21-385</t>
  </si>
  <si>
    <t>EN2-NH-21-345-V30</t>
  </si>
  <si>
    <t>EN2-NH-21-285</t>
  </si>
  <si>
    <t>EN-NH-21-285</t>
  </si>
  <si>
    <t>EN2-NH-21-183-V60</t>
  </si>
  <si>
    <t>EN2-ME-21-326-LTE</t>
  </si>
  <si>
    <t>EN2-ME-21-260</t>
  </si>
  <si>
    <t>EN-ME-21-260</t>
  </si>
  <si>
    <t>EN2-ME-21-326-RE2</t>
  </si>
  <si>
    <t>EN2-NH-21-163-V10</t>
  </si>
  <si>
    <t>EN2-NH-21-088-RE-L2</t>
  </si>
  <si>
    <t>EN2-ME-21-249-V15</t>
  </si>
  <si>
    <t>EN2-NH-21-088-LTE2</t>
  </si>
  <si>
    <t>EN-ME-21-249</t>
  </si>
  <si>
    <t>multiple</t>
  </si>
  <si>
    <t>EN-ME-21-346</t>
  </si>
  <si>
    <t>ME-21-346</t>
  </si>
  <si>
    <t>EN-ME-21-276</t>
  </si>
  <si>
    <t>ME-21-276</t>
  </si>
  <si>
    <t>EN-ME-21-046</t>
  </si>
  <si>
    <t>ME-21-046</t>
  </si>
  <si>
    <t>EN2-NH-21-183-V30</t>
  </si>
  <si>
    <t>EN-ME-21-120</t>
  </si>
  <si>
    <t>EN-ME-21-353</t>
  </si>
  <si>
    <t>ME-21-353</t>
  </si>
  <si>
    <t>EN-ME-21-311</t>
  </si>
  <si>
    <t>ME-21-311</t>
  </si>
  <si>
    <t>EN-ME-21-355</t>
  </si>
  <si>
    <t>ME-21-355</t>
  </si>
  <si>
    <t>EN-ME-21-348</t>
  </si>
  <si>
    <t>ME-21-348</t>
  </si>
  <si>
    <t>EN-ME-21-051</t>
  </si>
  <si>
    <t>ME-21-051</t>
  </si>
  <si>
    <t>EN-ME-21-274</t>
  </si>
  <si>
    <t>ME-21-274</t>
  </si>
  <si>
    <t>EN-ME-21-294</t>
  </si>
  <si>
    <t>ME-21-294</t>
  </si>
  <si>
    <t>EN-ME-21-316</t>
  </si>
  <si>
    <t>EN-ME-21-306</t>
  </si>
  <si>
    <t>EN-NH-21-356</t>
  </si>
  <si>
    <t>NH-21-356</t>
  </si>
  <si>
    <t>EN-NH-21-389</t>
  </si>
  <si>
    <t>NH-21-389</t>
  </si>
  <si>
    <t>&gt;3loci_missing</t>
  </si>
  <si>
    <t>EN-ME-21-267</t>
  </si>
  <si>
    <t>ME-21-267</t>
  </si>
  <si>
    <t>&lt;3loci_missing</t>
  </si>
  <si>
    <t>EN-ME-21-381</t>
  </si>
  <si>
    <t>ME-21-381</t>
  </si>
  <si>
    <t>EN-ME-21-047-RE</t>
  </si>
  <si>
    <t>ME-21-047-RE</t>
  </si>
  <si>
    <t>EN-ME-21-048</t>
  </si>
  <si>
    <t>ME-21-048</t>
  </si>
  <si>
    <t>EN-NH-21-376</t>
  </si>
  <si>
    <t>NH-21-376</t>
  </si>
  <si>
    <t>EN-NH-21-137</t>
  </si>
  <si>
    <t>NH-21-137</t>
  </si>
  <si>
    <t>EN-NH-21-344</t>
  </si>
  <si>
    <t>NH-21-344</t>
  </si>
  <si>
    <t>EN-ME-21-290</t>
  </si>
  <si>
    <t>ME-21-290</t>
  </si>
  <si>
    <t>EN-ME-21-258</t>
  </si>
  <si>
    <t>EN-NH-21-375</t>
  </si>
  <si>
    <t>EN-ME-21-049</t>
  </si>
  <si>
    <t>ME-21-049</t>
  </si>
  <si>
    <t>EN-ME-21-283</t>
  </si>
  <si>
    <t>ME-21-283</t>
  </si>
  <si>
    <t>EN-ME-21-050</t>
  </si>
  <si>
    <t>ME-21-050</t>
  </si>
  <si>
    <t>EN-ME-21-349</t>
  </si>
  <si>
    <t>ME-21-349</t>
  </si>
  <si>
    <t>EN-ME-21-380</t>
  </si>
  <si>
    <t>ME-21-380</t>
  </si>
  <si>
    <t>EN-ME-21-121</t>
  </si>
  <si>
    <t>ME-21-121</t>
  </si>
  <si>
    <t>EN-NH-21-367</t>
  </si>
  <si>
    <t>NH-21-367</t>
  </si>
  <si>
    <t>EN-NH-21-392</t>
  </si>
  <si>
    <t>NH-21-392</t>
  </si>
  <si>
    <t>wet-melty_snow</t>
  </si>
  <si>
    <t>EN-ME-21-374</t>
  </si>
  <si>
    <t>ME-21-374</t>
  </si>
  <si>
    <t>EN-ME-21-273</t>
  </si>
  <si>
    <t>ME-21-273</t>
  </si>
  <si>
    <t>EN-NH-21-390</t>
  </si>
  <si>
    <t>NH-21-390</t>
  </si>
  <si>
    <t>EN-ME-21-277</t>
  </si>
  <si>
    <t>EN-ME-21-016</t>
  </si>
  <si>
    <t>EN-NH-21-299</t>
  </si>
  <si>
    <t>NH-21-299</t>
  </si>
  <si>
    <t>D_F_4</t>
  </si>
  <si>
    <t>EN-ME-21-272</t>
  </si>
  <si>
    <t>ME-21-272</t>
  </si>
  <si>
    <t>EN-ME-21-096</t>
  </si>
  <si>
    <t>ME-21-096</t>
  </si>
  <si>
    <t>EN-ME-21-250</t>
  </si>
  <si>
    <t>ME-21-250</t>
  </si>
  <si>
    <t>EN-ME-21-122</t>
  </si>
  <si>
    <t>ME-21-122</t>
  </si>
  <si>
    <t>EN-ME-21-257</t>
  </si>
  <si>
    <t>EN-ME-21-302</t>
  </si>
  <si>
    <t>EN-ME-21-119</t>
  </si>
  <si>
    <t>ME-21-119</t>
  </si>
  <si>
    <t>EN-ME-21-256</t>
  </si>
  <si>
    <t>ME-21-256</t>
  </si>
  <si>
    <t>high_yield</t>
  </si>
  <si>
    <t>tDNA content</t>
  </si>
  <si>
    <t>EN-ME-21-334</t>
  </si>
  <si>
    <t>ME-21-334</t>
  </si>
  <si>
    <t>EN-NH-21-146</t>
  </si>
  <si>
    <t>NH-21-146</t>
  </si>
  <si>
    <t>V_F_1</t>
  </si>
  <si>
    <t>EN-ME-21-315</t>
  </si>
  <si>
    <t>EN-NH-21-284</t>
  </si>
  <si>
    <t>NH-21-284</t>
  </si>
  <si>
    <t>BC_M4</t>
  </si>
  <si>
    <t>EN-NH-21-397</t>
  </si>
  <si>
    <t>NH-21-397</t>
  </si>
  <si>
    <t>EN-NH-21-310</t>
  </si>
  <si>
    <t>NH-21-310</t>
  </si>
  <si>
    <t>EN-NH-21-354</t>
  </si>
  <si>
    <t>NH-21-354</t>
  </si>
  <si>
    <t>EN-NH-21-286</t>
  </si>
  <si>
    <t>NH-21-286</t>
  </si>
  <si>
    <t>BC_F1</t>
  </si>
  <si>
    <t>EN-ME-21-360</t>
  </si>
  <si>
    <t>ME-21-360</t>
  </si>
  <si>
    <t>ME-21-017</t>
  </si>
  <si>
    <t>EN-NH-21-175</t>
  </si>
  <si>
    <t>NH-21-175</t>
  </si>
  <si>
    <t>EN-NH-21-398</t>
  </si>
  <si>
    <t>NH-21-398</t>
  </si>
  <si>
    <t>EN-NH-21-349</t>
  </si>
  <si>
    <t>NH-21-349</t>
  </si>
  <si>
    <t>EN-NH-21-294</t>
  </si>
  <si>
    <t>NH-21-294</t>
  </si>
  <si>
    <t>BC_M5</t>
  </si>
  <si>
    <t>EN-ME-21-281</t>
  </si>
  <si>
    <t>EN-NH-21-382</t>
  </si>
  <si>
    <t>NH-21-382</t>
  </si>
  <si>
    <t>EN-NH-21-254</t>
  </si>
  <si>
    <t>NH-21-254</t>
  </si>
  <si>
    <t>Machery-Nagel</t>
  </si>
  <si>
    <t>EN-ME-21-247</t>
  </si>
  <si>
    <t>ME-21-247</t>
  </si>
  <si>
    <t>EN-ME-21-262</t>
  </si>
  <si>
    <t>ME-21-262</t>
  </si>
  <si>
    <t>EN-NH-21-396</t>
  </si>
  <si>
    <t>EN-NH-21-362</t>
  </si>
  <si>
    <t>NH-21-362</t>
  </si>
  <si>
    <t>EN-ME-21-383</t>
  </si>
  <si>
    <t>ME-21-383</t>
  </si>
  <si>
    <t>EN-NH-21-363</t>
  </si>
  <si>
    <t>EN-NH-21-364</t>
  </si>
  <si>
    <t>NH-21-364</t>
  </si>
  <si>
    <t>EN-NH-21-388</t>
  </si>
  <si>
    <t>NH-21-388</t>
  </si>
  <si>
    <t>EN-NH-21-381</t>
  </si>
  <si>
    <t>NH-21-381</t>
  </si>
  <si>
    <t>EN-ME-21-330</t>
  </si>
  <si>
    <t>EN-ME-21-271</t>
  </si>
  <si>
    <t>ME-21-271</t>
  </si>
  <si>
    <t>EN-NH-21-385</t>
  </si>
  <si>
    <t>NH-21-385</t>
  </si>
  <si>
    <t>EN-NH-21-348</t>
  </si>
  <si>
    <t>NH-21-348</t>
  </si>
  <si>
    <t>EN-NH-21-386</t>
  </si>
  <si>
    <t>EN-ME-21-047</t>
  </si>
  <si>
    <t>EN-ME-21-277-5H</t>
  </si>
  <si>
    <t>NH-21-285</t>
  </si>
  <si>
    <t>EN-NH-21-379</t>
  </si>
  <si>
    <t>BC_M1</t>
  </si>
  <si>
    <t>EN-NH-21-361</t>
  </si>
  <si>
    <t>NH-21-361</t>
  </si>
  <si>
    <t>EN-NH-21-311</t>
  </si>
  <si>
    <t>D_F_5</t>
  </si>
  <si>
    <t>EN-NH-21-393</t>
  </si>
  <si>
    <t>NH-21-393</t>
  </si>
  <si>
    <t>BC_M3</t>
  </si>
  <si>
    <t>EN-ME-21-386</t>
  </si>
  <si>
    <t>ME-21-386</t>
  </si>
  <si>
    <t>EN-NH-21-282</t>
  </si>
  <si>
    <t>NH-21-282</t>
  </si>
  <si>
    <t>EN-ME-21-322-5H</t>
  </si>
  <si>
    <t>EN-ME-21-286</t>
  </si>
  <si>
    <t>ME-21-286</t>
  </si>
  <si>
    <t>EN-NH-21-094</t>
  </si>
  <si>
    <t>EN-NH-21-281</t>
  </si>
  <si>
    <t>EN-NH-21-289</t>
  </si>
  <si>
    <t>EN-NH-21-126</t>
  </si>
  <si>
    <t>EN-NH-21-357</t>
  </si>
  <si>
    <t>NH-21-357</t>
  </si>
  <si>
    <t>EN-NH-21-161</t>
  </si>
  <si>
    <t>NH-21-161</t>
  </si>
  <si>
    <t>C_F_2</t>
  </si>
  <si>
    <t>EN-ME-21-020</t>
  </si>
  <si>
    <t>ME-21-020</t>
  </si>
  <si>
    <t>EN-NH-21-165</t>
  </si>
  <si>
    <t>NH-21-165</t>
  </si>
  <si>
    <t>EN-NH-21-316</t>
  </si>
  <si>
    <t>PLATEX</t>
  </si>
  <si>
    <t>EN-NH-21-387B</t>
  </si>
  <si>
    <t>EN-ME-21-382-R</t>
  </si>
  <si>
    <t>EN-NH-21-295</t>
  </si>
  <si>
    <t>NH-21-295</t>
  </si>
  <si>
    <t>EN-ME-21-390-1</t>
  </si>
  <si>
    <t>EN-NH-21-163</t>
  </si>
  <si>
    <t>ME-21-384</t>
  </si>
  <si>
    <t>ME-21-385</t>
  </si>
  <si>
    <t>EN-NH-21-287</t>
  </si>
  <si>
    <t>NH-21-287</t>
  </si>
  <si>
    <t>EN-NH-21-340</t>
  </si>
  <si>
    <t>BR_M5</t>
  </si>
  <si>
    <t>EN-NH-21-162</t>
  </si>
  <si>
    <t>NH-21-162</t>
  </si>
  <si>
    <t>EN-NH-21-291</t>
  </si>
  <si>
    <t>NH-21-291</t>
  </si>
  <si>
    <t>ME-21-260</t>
  </si>
  <si>
    <t>NH-21-288</t>
  </si>
  <si>
    <t>EN-NH-21-290</t>
  </si>
  <si>
    <t>NH-21-290</t>
  </si>
  <si>
    <t>first_enrichment</t>
  </si>
  <si>
    <t>EN-NH-21-163-3H-D</t>
  </si>
  <si>
    <t>EN-NH-21-298</t>
  </si>
  <si>
    <t>NH-21-298</t>
  </si>
  <si>
    <t>EN-ME-21-326-RE</t>
  </si>
  <si>
    <t>EN-NH-21-292</t>
  </si>
  <si>
    <t>NH-21-292</t>
  </si>
  <si>
    <t>EN-NH-21-174</t>
  </si>
  <si>
    <t>NH-21-174</t>
  </si>
  <si>
    <t>EN-NH-21-088</t>
  </si>
  <si>
    <t>NH-21-128</t>
  </si>
  <si>
    <t>EN_NH-21-125</t>
  </si>
  <si>
    <t>NH-21-125</t>
  </si>
  <si>
    <t>NH-21-164</t>
  </si>
  <si>
    <t>EN-NH-21-154</t>
  </si>
  <si>
    <t>NH-21-154</t>
  </si>
  <si>
    <t>EN-NH-21-151-4H</t>
  </si>
  <si>
    <t>EN-NH-21-131-1</t>
  </si>
  <si>
    <t>EN-NH-21-133-4H</t>
  </si>
  <si>
    <t xml:space="preserve">EN-NH-21-293-10 </t>
  </si>
  <si>
    <t>EN-ME-21-330-v10B</t>
  </si>
  <si>
    <t>EN-NH-21-080-R</t>
  </si>
  <si>
    <t>EN-NH-21-363-1x-2x</t>
  </si>
  <si>
    <t xml:space="preserve"> </t>
  </si>
  <si>
    <t>hDNApg/uL</t>
  </si>
  <si>
    <t>Passed_filtering</t>
  </si>
  <si>
    <t>bonferoni correction for 3 comparisions: P&lt;0.0167</t>
  </si>
  <si>
    <t>Enriched?</t>
  </si>
  <si>
    <t>mislabeled as ME-21-362-RE elsewhwere</t>
  </si>
  <si>
    <t>sheet S3 49 that I looked at failures--</t>
  </si>
  <si>
    <t>double enriched, enriched the enriched product</t>
  </si>
  <si>
    <t>EN-FST020-R</t>
  </si>
  <si>
    <t>EN-FST021-R</t>
  </si>
  <si>
    <t>EN-ME-21-366-R</t>
  </si>
  <si>
    <t>EN-FST020-1h</t>
  </si>
  <si>
    <t>EN-FST021-1h</t>
  </si>
  <si>
    <t>EN-ME-21-390-1h</t>
  </si>
  <si>
    <t>EN-NH-21-131-1h</t>
  </si>
  <si>
    <t>EN-NH-21-396-5h-1h</t>
  </si>
  <si>
    <t>EN-NH-21-085-OVN-1h</t>
  </si>
  <si>
    <t>EN-ME-21-083-1h</t>
  </si>
  <si>
    <t>Lab_extract_ID (table S1)</t>
  </si>
  <si>
    <t>FST029</t>
  </si>
  <si>
    <t>FST030</t>
  </si>
  <si>
    <t>FST031</t>
  </si>
  <si>
    <t>FST032</t>
  </si>
  <si>
    <t>FST033</t>
  </si>
  <si>
    <t>FST034</t>
  </si>
  <si>
    <t>FST035</t>
  </si>
  <si>
    <t>ME-21-362-LTE</t>
  </si>
  <si>
    <t>ME-21-362-RE</t>
  </si>
  <si>
    <t>NH-21-088-RE-L</t>
  </si>
  <si>
    <t>ME-21-071-RE2</t>
  </si>
  <si>
    <t>NH-21-080-1h</t>
  </si>
  <si>
    <t>NH-21-163-5h</t>
  </si>
  <si>
    <t>NH-21-151-1h</t>
  </si>
  <si>
    <t>EN2-NH-21-088-LTE</t>
  </si>
  <si>
    <t>EN2-NH-21-088-RE-L</t>
  </si>
  <si>
    <t>EN2-ME-21-362-RE</t>
  </si>
  <si>
    <t>NH-21-396-5h</t>
  </si>
  <si>
    <t>NH-21-396-5H</t>
  </si>
  <si>
    <r>
      <t>EN2-NH-21-163</t>
    </r>
    <r>
      <rPr>
        <sz val="12"/>
        <color rgb="FF000000"/>
        <rFont val="Times New Roman"/>
        <family val="1"/>
      </rPr>
      <t>-V10</t>
    </r>
  </si>
  <si>
    <t>EN2-ME-21-375-V30</t>
  </si>
  <si>
    <t>test extraction  optimization</t>
  </si>
  <si>
    <t>Enriched sample number</t>
  </si>
  <si>
    <t>Zymo_normal</t>
  </si>
  <si>
    <t>Standard Protocol</t>
  </si>
  <si>
    <t>ROR-UNH-19-2-11</t>
  </si>
  <si>
    <t>LH-22-2019-2-11</t>
  </si>
  <si>
    <t>EN-FST032</t>
  </si>
  <si>
    <t>Zymo_high_yield</t>
  </si>
  <si>
    <t>Half pellet, 30 min vortex, 5  min elution incubation</t>
  </si>
  <si>
    <t>Half pellet, 10 min vortex, 5  min elution incubation</t>
  </si>
  <si>
    <t>Half pellet, 15 min vortex, 5  min elution incubation</t>
  </si>
  <si>
    <t>Half pellet, 60 min vortex, 5  min elution incubation</t>
  </si>
  <si>
    <t xml:space="preserve">Whole pellet, re-elute 80% of first elution, 5  min elution incubation </t>
  </si>
  <si>
    <t>Half pellet, 5 min vortex, elution normal 100 uL, 5  min elution incubation</t>
  </si>
  <si>
    <t>Half pellet, 5 min vortex, elution divided into 2 steps of 50 uL each, 5  min elution incubation</t>
  </si>
  <si>
    <t>Whole pellet, re-elute 80% of first elution , 5  min elution incubation</t>
  </si>
  <si>
    <t>Whole pellet, re-elute 80% of first elution, 5  min elution incubation</t>
  </si>
  <si>
    <t>Half pellet, 5 minute vortex, eluted into 100 uLs, 5  min elution incubation</t>
  </si>
  <si>
    <t>Half pellet, 5 min vortex, 5  min elution incubation</t>
  </si>
  <si>
    <t>Half pellet, 5 minute vortex eluted into 50 uLs, 5  min elution incubation</t>
  </si>
  <si>
    <t>Half pellet, 5 minute vortex, eluted into 50 uLs, 5  min elution incubation</t>
  </si>
  <si>
    <t>EN-ME-21-277-5h</t>
  </si>
  <si>
    <t>EN-ME-21-322-5h</t>
  </si>
  <si>
    <t>enriched more than once</t>
  </si>
  <si>
    <t>mislabeled as ME-21-362-LTE elsewhwere; enriched more than once</t>
  </si>
  <si>
    <t>combined with EN-NH-21-363-2x for enrichement</t>
  </si>
  <si>
    <t>combined with EN-NH-21-363-1x for enrichement</t>
  </si>
  <si>
    <t>EN-ME-21-358-3h-D</t>
  </si>
  <si>
    <t>Table S1. All extractions performed for optimization of extraction and enrichment protocol as well as library prep and sequencing. This table also contains metadata about each sample</t>
  </si>
  <si>
    <t>Table S3. Metadata for all samples that were sequenced, including the experimental conditions they fit into</t>
  </si>
  <si>
    <t xml:space="preserve">Table S6. Posthoc Nemenyi's Pairwise Comparison Test for Number of Aligned Reads across Environmental Conditions </t>
  </si>
  <si>
    <t xml:space="preserve">Table S7. Fisher's Exact Test Data for  Samples that Passed Filter across Environmental Conditions </t>
  </si>
  <si>
    <t xml:space="preserve">Table S8. Posthoc Nemenyi's Pairwise Comparison Test for Number of Aligned Reads across Microsatellite Failure Conditions </t>
  </si>
  <si>
    <t xml:space="preserve">Table S9. Fisher's Exact Test Data for  Samples that Passed Filter across Microsatellite Failure Conditions </t>
  </si>
  <si>
    <t>rabbitID</t>
  </si>
  <si>
    <t>Pair</t>
  </si>
  <si>
    <t>ER1_best</t>
  </si>
  <si>
    <t>ER1_Pair</t>
  </si>
  <si>
    <t>ER2_best</t>
  </si>
  <si>
    <t>ER2_Pair</t>
  </si>
  <si>
    <t>ER3_best</t>
  </si>
  <si>
    <t>ER3_Pair</t>
  </si>
  <si>
    <t>Used_in_PCA</t>
  </si>
  <si>
    <t>CT1</t>
  </si>
  <si>
    <t>Y</t>
  </si>
  <si>
    <t>T</t>
  </si>
  <si>
    <t>NH1</t>
  </si>
  <si>
    <t>X</t>
  </si>
  <si>
    <t>N</t>
  </si>
  <si>
    <t>ME_1</t>
  </si>
  <si>
    <t>ME_2</t>
  </si>
  <si>
    <t>ME_3</t>
  </si>
  <si>
    <t>A_F_3</t>
  </si>
  <si>
    <t>A_F_5</t>
  </si>
  <si>
    <t>A_M_3</t>
  </si>
  <si>
    <t>A_F_4</t>
  </si>
  <si>
    <t>D_F_2</t>
  </si>
  <si>
    <t>V_M_2</t>
  </si>
  <si>
    <t>EN-NH-21-163-3h-D</t>
  </si>
  <si>
    <t>A_F_2</t>
  </si>
  <si>
    <t>EN-NH-21-248</t>
  </si>
  <si>
    <t>NH-21-248</t>
  </si>
  <si>
    <t>BR_F1</t>
  </si>
  <si>
    <t>EN-NH-21-363-1x&amp;2x</t>
  </si>
  <si>
    <t>poor sample</t>
  </si>
  <si>
    <t>Table S10 Samples used for Individual Identification and Population Structure (duplicate analysis)</t>
  </si>
  <si>
    <t>W_F2</t>
  </si>
  <si>
    <t>W_F8</t>
  </si>
  <si>
    <t>W_F1</t>
  </si>
  <si>
    <t>W_M2</t>
  </si>
  <si>
    <t>W_M11</t>
  </si>
  <si>
    <t>W_F13</t>
  </si>
  <si>
    <t>W_M8</t>
  </si>
  <si>
    <t>W_F4</t>
  </si>
  <si>
    <t>W_M10</t>
  </si>
  <si>
    <t>W_F7</t>
  </si>
  <si>
    <t>C_M1</t>
  </si>
  <si>
    <t>C_M2</t>
  </si>
  <si>
    <t>C_F1</t>
  </si>
  <si>
    <t>Enriched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</si>
</sst>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wrapText="1"/>
    </xf>
    <xf numFmtId="0" fontId="0" fillId="0" borderId="8" xfId="0" applyBorder="1"/>
    <xf numFmtId="0" fontId="2" fillId="0" borderId="8" xfId="0" applyFont="1" applyBorder="1"/>
    <xf numFmtId="0" fontId="4" fillId="0" borderId="7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4" fillId="0" borderId="4" xfId="0" applyFont="1" applyBorder="1" applyAlignment="1">
      <alignment horizontal="center"/>
    </xf>
    <xf numFmtId="0" fontId="2" fillId="0" borderId="7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2" fillId="0" borderId="13" xfId="0" applyFont="1" applyBorder="1"/>
    <xf numFmtId="0" fontId="0" fillId="0" borderId="13" xfId="0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3" fillId="0" borderId="15" xfId="0" applyFont="1" applyBorder="1"/>
    <xf numFmtId="0" fontId="4" fillId="0" borderId="7" xfId="0" applyFont="1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16" xfId="0" applyFont="1" applyBorder="1"/>
    <xf numFmtId="0" fontId="5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0" fillId="0" borderId="9" xfId="0" applyBorder="1"/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/>
    <xf numFmtId="0" fontId="0" fillId="0" borderId="12" xfId="0" applyBorder="1"/>
    <xf numFmtId="14" fontId="0" fillId="0" borderId="0" xfId="0" applyNumberForma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16" fontId="0" fillId="0" borderId="24" xfId="0" applyNumberFormat="1" applyBorder="1"/>
    <xf numFmtId="16" fontId="0" fillId="0" borderId="23" xfId="0" applyNumberForma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4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0" fontId="11" fillId="0" borderId="0" xfId="0" applyFont="1"/>
    <xf numFmtId="0" fontId="13" fillId="0" borderId="0" xfId="0" applyFont="1"/>
    <xf numFmtId="0" fontId="14" fillId="0" borderId="0" xfId="0" applyFont="1" applyAlignment="1">
      <alignment vertical="center" wrapText="1"/>
    </xf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25" xfId="0" applyFont="1" applyBorder="1"/>
    <xf numFmtId="0" fontId="8" fillId="0" borderId="27" xfId="0" applyFont="1" applyBorder="1"/>
    <xf numFmtId="0" fontId="8" fillId="0" borderId="26" xfId="0" applyFont="1" applyBorder="1"/>
    <xf numFmtId="0" fontId="8" fillId="0" borderId="0" xfId="0" quotePrefix="1" applyFont="1"/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y Scott" id="{517C7E44-A38E-2548-845D-0F52165407E3}" userId="S::ams1534@usnh.edu::8fc89d5d-d68a-4ef6-a75b-a88eece2055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11" dT="2022-04-28T18:41:20.07" personId="{517C7E44-A38E-2548-845D-0F52165407E3}" id="{A298A490-683B-1B48-BFD1-5D8DE6519D50}">
    <text xml:space="preserve">For total DNA values too low for Qubit to read, I Calculated this as 0.099 ng </text>
  </threadedComment>
  <threadedComment ref="Y38" dT="2022-04-28T18:41:20.07" personId="{517C7E44-A38E-2548-845D-0F52165407E3}" id="{6A987814-7B7F-4E43-BC7D-61FAEBEFD0EA}">
    <text xml:space="preserve">For total DNA values too low for Qubit to read, I Calculated this as 0.099 ng 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9F1A9-F80F-C44D-A1CD-19C53184A65B}">
  <dimension ref="A1:U411"/>
  <sheetViews>
    <sheetView zoomScaleNormal="100" workbookViewId="0"/>
  </sheetViews>
  <sheetFormatPr baseColWidth="10" defaultColWidth="11" defaultRowHeight="16" x14ac:dyDescent="0.2"/>
  <cols>
    <col min="1" max="1" width="18.5" style="54" bestFit="1" customWidth="1"/>
    <col min="2" max="2" width="22.83203125" style="54" customWidth="1"/>
    <col min="3" max="3" width="21.83203125" style="54" bestFit="1" customWidth="1"/>
    <col min="4" max="4" width="14.83203125" style="54" bestFit="1" customWidth="1"/>
    <col min="5" max="5" width="15.1640625" style="54" bestFit="1" customWidth="1"/>
    <col min="6" max="6" width="17.1640625" style="54" bestFit="1" customWidth="1"/>
    <col min="7" max="7" width="55" style="58" customWidth="1"/>
    <col min="8" max="8" width="17.33203125" style="54" bestFit="1" customWidth="1"/>
    <col min="9" max="9" width="15.6640625" style="54" bestFit="1" customWidth="1"/>
    <col min="10" max="12" width="15.6640625" style="54" customWidth="1"/>
    <col min="13" max="13" width="17.83203125" style="54" customWidth="1"/>
    <col min="14" max="16384" width="11" style="54"/>
  </cols>
  <sheetData>
    <row r="1" spans="1:14" x14ac:dyDescent="0.2">
      <c r="A1" s="54" t="s">
        <v>1020</v>
      </c>
    </row>
    <row r="2" spans="1:14" ht="17" x14ac:dyDescent="0.2">
      <c r="A2" s="54" t="s">
        <v>27</v>
      </c>
      <c r="B2" s="54" t="s">
        <v>560</v>
      </c>
      <c r="C2" s="54" t="s">
        <v>993</v>
      </c>
      <c r="D2" s="54" t="s">
        <v>292</v>
      </c>
      <c r="E2" s="54" t="s">
        <v>293</v>
      </c>
      <c r="F2" s="54" t="s">
        <v>29</v>
      </c>
      <c r="G2" s="58" t="s">
        <v>28</v>
      </c>
      <c r="H2" s="54" t="s">
        <v>418</v>
      </c>
      <c r="I2" s="54" t="s">
        <v>294</v>
      </c>
      <c r="J2" s="54" t="s">
        <v>992</v>
      </c>
      <c r="K2" s="54" t="s">
        <v>956</v>
      </c>
      <c r="L2" s="54" t="s">
        <v>317</v>
      </c>
      <c r="M2" s="54" t="s">
        <v>648</v>
      </c>
      <c r="N2" s="54" t="s">
        <v>334</v>
      </c>
    </row>
    <row r="3" spans="1:14" ht="17" x14ac:dyDescent="0.2">
      <c r="A3" s="59" t="s">
        <v>15</v>
      </c>
      <c r="B3" s="54" t="s">
        <v>387</v>
      </c>
      <c r="C3" s="54" t="str">
        <f>"EN-"&amp;B3</f>
        <v>EN-FST008</v>
      </c>
      <c r="D3" s="54" t="s">
        <v>22</v>
      </c>
      <c r="E3" s="54" t="s">
        <v>22</v>
      </c>
      <c r="F3" s="54" t="s">
        <v>32</v>
      </c>
      <c r="G3" s="58" t="s">
        <v>34</v>
      </c>
      <c r="H3" s="54">
        <v>72.778801496639772</v>
      </c>
      <c r="I3" s="54">
        <v>0.224</v>
      </c>
      <c r="J3" s="54" t="s">
        <v>23</v>
      </c>
      <c r="K3" s="54" t="s">
        <v>25</v>
      </c>
      <c r="L3" s="54" t="s">
        <v>319</v>
      </c>
      <c r="M3" s="54" t="s">
        <v>319</v>
      </c>
    </row>
    <row r="4" spans="1:14" ht="34" x14ac:dyDescent="0.2">
      <c r="A4" s="59" t="s">
        <v>15</v>
      </c>
      <c r="B4" s="54" t="s">
        <v>394</v>
      </c>
      <c r="C4" s="54" t="str">
        <f>"EN-"&amp;B4</f>
        <v>EN-FST015</v>
      </c>
      <c r="D4" s="54" t="s">
        <v>22</v>
      </c>
      <c r="E4" s="54" t="s">
        <v>22</v>
      </c>
      <c r="F4" s="54" t="s">
        <v>31</v>
      </c>
      <c r="G4" s="58" t="s">
        <v>36</v>
      </c>
      <c r="H4" s="60">
        <v>214.6347830054774</v>
      </c>
      <c r="I4" s="54">
        <v>0.60199999999999998</v>
      </c>
      <c r="J4" s="54" t="s">
        <v>23</v>
      </c>
      <c r="K4" s="54" t="s">
        <v>23</v>
      </c>
      <c r="L4" s="54" t="s">
        <v>23</v>
      </c>
      <c r="M4" s="54" t="s">
        <v>25</v>
      </c>
    </row>
    <row r="5" spans="1:14" ht="17" x14ac:dyDescent="0.2">
      <c r="A5" s="54" t="s">
        <v>15</v>
      </c>
      <c r="B5" s="59" t="s">
        <v>971</v>
      </c>
      <c r="C5" s="54" t="s">
        <v>335</v>
      </c>
      <c r="D5" s="54" t="s">
        <v>175</v>
      </c>
      <c r="E5" s="54" t="s">
        <v>994</v>
      </c>
      <c r="F5" s="54" t="s">
        <v>994</v>
      </c>
      <c r="G5" s="58" t="s">
        <v>995</v>
      </c>
      <c r="H5" s="54">
        <v>230.07328694507913</v>
      </c>
      <c r="I5" s="54">
        <v>5.48</v>
      </c>
      <c r="J5" s="54" t="s">
        <v>23</v>
      </c>
      <c r="K5" s="54" t="s">
        <v>23</v>
      </c>
      <c r="L5" s="54" t="s">
        <v>23</v>
      </c>
      <c r="M5" s="54" t="s">
        <v>23</v>
      </c>
    </row>
    <row r="6" spans="1:14" ht="34" x14ac:dyDescent="0.2">
      <c r="A6" s="59" t="s">
        <v>18</v>
      </c>
      <c r="B6" s="60" t="s">
        <v>405</v>
      </c>
      <c r="C6" s="54" t="str">
        <f>"EN-"&amp;B6</f>
        <v>EN-FST036</v>
      </c>
      <c r="D6" s="54" t="s">
        <v>22</v>
      </c>
      <c r="E6" s="54" t="s">
        <v>22</v>
      </c>
      <c r="F6" s="54" t="s">
        <v>30</v>
      </c>
      <c r="G6" s="58" t="s">
        <v>35</v>
      </c>
      <c r="H6" s="54">
        <v>22.285576186066876</v>
      </c>
      <c r="I6" s="54">
        <v>1.04</v>
      </c>
      <c r="J6" s="54" t="s">
        <v>23</v>
      </c>
      <c r="K6" s="54" t="s">
        <v>23</v>
      </c>
      <c r="L6" s="54" t="s">
        <v>23</v>
      </c>
      <c r="M6" s="54" t="s">
        <v>25</v>
      </c>
    </row>
    <row r="7" spans="1:14" ht="34" x14ac:dyDescent="0.2">
      <c r="A7" s="59" t="s">
        <v>13</v>
      </c>
      <c r="B7" s="54" t="s">
        <v>381</v>
      </c>
      <c r="C7" s="54" t="s">
        <v>319</v>
      </c>
      <c r="D7" s="54" t="s">
        <v>22</v>
      </c>
      <c r="E7" s="54" t="s">
        <v>22</v>
      </c>
      <c r="F7" s="54" t="s">
        <v>30</v>
      </c>
      <c r="G7" s="58" t="s">
        <v>35</v>
      </c>
      <c r="H7" s="54">
        <v>7.8609492660908504</v>
      </c>
      <c r="I7" s="54">
        <v>2</v>
      </c>
      <c r="J7" s="54" t="s">
        <v>23</v>
      </c>
      <c r="K7" s="54" t="s">
        <v>25</v>
      </c>
      <c r="L7" s="54" t="s">
        <v>25</v>
      </c>
      <c r="M7" s="54" t="s">
        <v>319</v>
      </c>
    </row>
    <row r="8" spans="1:14" ht="17" x14ac:dyDescent="0.2">
      <c r="A8" s="59" t="s">
        <v>13</v>
      </c>
      <c r="B8" s="54" t="s">
        <v>388</v>
      </c>
      <c r="C8" s="54" t="s">
        <v>1</v>
      </c>
      <c r="D8" s="54" t="s">
        <v>22</v>
      </c>
      <c r="E8" s="54" t="s">
        <v>22</v>
      </c>
      <c r="F8" s="54" t="s">
        <v>32</v>
      </c>
      <c r="G8" s="58" t="s">
        <v>34</v>
      </c>
      <c r="H8" s="54">
        <v>5.1100346579149134</v>
      </c>
      <c r="I8" s="54">
        <v>0.432</v>
      </c>
      <c r="J8" s="54" t="s">
        <v>23</v>
      </c>
      <c r="K8" s="54" t="s">
        <v>23</v>
      </c>
      <c r="L8" s="54" t="s">
        <v>23</v>
      </c>
      <c r="M8" s="54" t="s">
        <v>25</v>
      </c>
    </row>
    <row r="9" spans="1:14" ht="34" x14ac:dyDescent="0.2">
      <c r="A9" s="59" t="s">
        <v>13</v>
      </c>
      <c r="B9" s="60" t="s">
        <v>398</v>
      </c>
      <c r="C9" s="54" t="str">
        <f>"EN-"&amp;B9</f>
        <v>EN-FST022</v>
      </c>
      <c r="D9" s="54" t="s">
        <v>22</v>
      </c>
      <c r="E9" s="54" t="s">
        <v>22</v>
      </c>
      <c r="F9" s="54" t="s">
        <v>33</v>
      </c>
      <c r="G9" s="58" t="s">
        <v>37</v>
      </c>
      <c r="H9" s="54">
        <v>0</v>
      </c>
      <c r="I9" s="54">
        <v>0.70599999999999996</v>
      </c>
      <c r="J9" s="54" t="s">
        <v>23</v>
      </c>
      <c r="K9" s="54" t="s">
        <v>23</v>
      </c>
      <c r="L9" s="54" t="s">
        <v>23</v>
      </c>
      <c r="M9" s="54" t="s">
        <v>25</v>
      </c>
    </row>
    <row r="10" spans="1:14" ht="34" x14ac:dyDescent="0.2">
      <c r="A10" s="59" t="s">
        <v>415</v>
      </c>
      <c r="B10" s="60" t="s">
        <v>406</v>
      </c>
      <c r="C10" s="54" t="s">
        <v>319</v>
      </c>
      <c r="D10" s="54" t="s">
        <v>22</v>
      </c>
      <c r="E10" s="54" t="s">
        <v>22</v>
      </c>
      <c r="F10" s="54" t="s">
        <v>30</v>
      </c>
      <c r="G10" s="58" t="s">
        <v>35</v>
      </c>
      <c r="H10" s="54">
        <v>1.47</v>
      </c>
      <c r="I10" s="54">
        <v>0.2</v>
      </c>
      <c r="J10" s="54" t="s">
        <v>23</v>
      </c>
      <c r="K10" s="54" t="s">
        <v>25</v>
      </c>
      <c r="L10" s="54" t="s">
        <v>25</v>
      </c>
      <c r="M10" s="54" t="s">
        <v>319</v>
      </c>
    </row>
    <row r="11" spans="1:14" ht="34" x14ac:dyDescent="0.2">
      <c r="A11" s="59" t="s">
        <v>19</v>
      </c>
      <c r="B11" s="54" t="s">
        <v>383</v>
      </c>
      <c r="C11" s="54" t="s">
        <v>319</v>
      </c>
      <c r="D11" s="54" t="s">
        <v>22</v>
      </c>
      <c r="E11" s="54" t="s">
        <v>22</v>
      </c>
      <c r="F11" s="54" t="s">
        <v>30</v>
      </c>
      <c r="G11" s="58" t="s">
        <v>35</v>
      </c>
      <c r="H11" s="54">
        <v>380.5755174301749</v>
      </c>
      <c r="I11" s="54">
        <v>2.48</v>
      </c>
      <c r="J11" s="54" t="s">
        <v>23</v>
      </c>
      <c r="K11" s="54" t="s">
        <v>25</v>
      </c>
      <c r="L11" s="54" t="s">
        <v>25</v>
      </c>
      <c r="M11" s="54" t="s">
        <v>319</v>
      </c>
    </row>
    <row r="12" spans="1:14" ht="34" x14ac:dyDescent="0.2">
      <c r="A12" s="59" t="s">
        <v>19</v>
      </c>
      <c r="B12" s="60" t="s">
        <v>400</v>
      </c>
      <c r="C12" s="54" t="s">
        <v>319</v>
      </c>
      <c r="D12" s="54" t="s">
        <v>22</v>
      </c>
      <c r="E12" s="54" t="s">
        <v>22</v>
      </c>
      <c r="F12" s="54" t="s">
        <v>33</v>
      </c>
      <c r="G12" s="58" t="s">
        <v>37</v>
      </c>
      <c r="H12" s="54">
        <v>546.75202075940672</v>
      </c>
      <c r="I12" s="54">
        <v>2.58</v>
      </c>
      <c r="J12" s="54" t="s">
        <v>23</v>
      </c>
      <c r="K12" s="54" t="s">
        <v>25</v>
      </c>
      <c r="L12" s="54" t="s">
        <v>25</v>
      </c>
      <c r="M12" s="54" t="s">
        <v>319</v>
      </c>
    </row>
    <row r="13" spans="1:14" ht="17" x14ac:dyDescent="0.2">
      <c r="A13" s="54" t="s">
        <v>19</v>
      </c>
      <c r="B13" s="59" t="s">
        <v>973</v>
      </c>
      <c r="C13" s="54" t="s">
        <v>320</v>
      </c>
      <c r="D13" s="54" t="s">
        <v>175</v>
      </c>
      <c r="E13" s="54" t="s">
        <v>994</v>
      </c>
      <c r="F13" s="54" t="s">
        <v>994</v>
      </c>
      <c r="G13" s="58" t="s">
        <v>995</v>
      </c>
      <c r="H13" s="54">
        <v>196.18690618140482</v>
      </c>
      <c r="I13" s="54">
        <v>6.1</v>
      </c>
      <c r="J13" s="54" t="s">
        <v>23</v>
      </c>
      <c r="K13" s="54" t="s">
        <v>23</v>
      </c>
      <c r="L13" s="54" t="s">
        <v>23</v>
      </c>
      <c r="M13" s="54" t="s">
        <v>23</v>
      </c>
    </row>
    <row r="14" spans="1:14" ht="34" x14ac:dyDescent="0.2">
      <c r="A14" s="59" t="s">
        <v>19</v>
      </c>
      <c r="B14" s="60" t="s">
        <v>407</v>
      </c>
      <c r="C14" s="54" t="str">
        <f>"EN-"&amp;B14</f>
        <v>EN-FST038</v>
      </c>
      <c r="D14" s="54" t="s">
        <v>22</v>
      </c>
      <c r="E14" s="54" t="s">
        <v>22</v>
      </c>
      <c r="F14" s="54" t="s">
        <v>30</v>
      </c>
      <c r="G14" s="58" t="s">
        <v>35</v>
      </c>
      <c r="H14" s="54">
        <v>90.51</v>
      </c>
      <c r="I14" s="54">
        <v>0.52600000000000002</v>
      </c>
      <c r="J14" s="54" t="s">
        <v>23</v>
      </c>
      <c r="K14" s="54" t="s">
        <v>23</v>
      </c>
      <c r="L14" s="54" t="s">
        <v>23</v>
      </c>
      <c r="M14" s="54" t="s">
        <v>25</v>
      </c>
    </row>
    <row r="15" spans="1:14" ht="17" x14ac:dyDescent="0.2">
      <c r="A15" s="54" t="s">
        <v>997</v>
      </c>
      <c r="B15" s="59" t="s">
        <v>976</v>
      </c>
      <c r="C15" s="54" t="s">
        <v>323</v>
      </c>
      <c r="D15" s="54" t="s">
        <v>175</v>
      </c>
      <c r="E15" s="54" t="s">
        <v>994</v>
      </c>
      <c r="F15" s="54" t="s">
        <v>994</v>
      </c>
      <c r="G15" s="58" t="s">
        <v>995</v>
      </c>
      <c r="H15" s="54">
        <v>12.380089300843</v>
      </c>
      <c r="I15" s="54">
        <v>0.64400000000000002</v>
      </c>
      <c r="J15" s="54" t="s">
        <v>23</v>
      </c>
      <c r="K15" s="54" t="s">
        <v>23</v>
      </c>
      <c r="L15" s="54" t="s">
        <v>25</v>
      </c>
      <c r="M15" s="54" t="s">
        <v>319</v>
      </c>
    </row>
    <row r="16" spans="1:14" ht="34" x14ac:dyDescent="0.2">
      <c r="A16" s="59" t="s">
        <v>14</v>
      </c>
      <c r="B16" s="54" t="s">
        <v>386</v>
      </c>
      <c r="C16" s="54" t="s">
        <v>319</v>
      </c>
      <c r="D16" s="54" t="s">
        <v>22</v>
      </c>
      <c r="E16" s="54" t="s">
        <v>22</v>
      </c>
      <c r="F16" s="54" t="s">
        <v>30</v>
      </c>
      <c r="G16" s="58" t="s">
        <v>35</v>
      </c>
      <c r="H16" s="54">
        <v>157.87236402896974</v>
      </c>
      <c r="I16" s="54">
        <v>2.12</v>
      </c>
      <c r="J16" s="54" t="s">
        <v>23</v>
      </c>
      <c r="K16" s="54" t="s">
        <v>25</v>
      </c>
      <c r="L16" s="54" t="s">
        <v>25</v>
      </c>
      <c r="M16" s="54" t="s">
        <v>319</v>
      </c>
    </row>
    <row r="17" spans="1:14" ht="17" x14ac:dyDescent="0.2">
      <c r="A17" s="59" t="s">
        <v>14</v>
      </c>
      <c r="B17" s="54" t="s">
        <v>391</v>
      </c>
      <c r="C17" s="54" t="str">
        <f>"EN-"&amp;B17</f>
        <v>EN-FST012</v>
      </c>
      <c r="D17" s="54" t="s">
        <v>22</v>
      </c>
      <c r="E17" s="54" t="s">
        <v>22</v>
      </c>
      <c r="F17" s="54" t="s">
        <v>32</v>
      </c>
      <c r="G17" s="58" t="s">
        <v>34</v>
      </c>
      <c r="H17" s="54">
        <v>205.12115856146875</v>
      </c>
      <c r="I17" s="54">
        <v>0.58599999999999997</v>
      </c>
      <c r="J17" s="54" t="s">
        <v>23</v>
      </c>
      <c r="K17" s="54" t="s">
        <v>23</v>
      </c>
      <c r="L17" s="54" t="s">
        <v>23</v>
      </c>
      <c r="M17" s="54" t="s">
        <v>25</v>
      </c>
    </row>
    <row r="18" spans="1:14" ht="34" x14ac:dyDescent="0.2">
      <c r="A18" s="59" t="s">
        <v>14</v>
      </c>
      <c r="B18" s="60" t="s">
        <v>409</v>
      </c>
      <c r="C18" s="54" t="s">
        <v>319</v>
      </c>
      <c r="D18" s="54" t="s">
        <v>22</v>
      </c>
      <c r="E18" s="54" t="s">
        <v>22</v>
      </c>
      <c r="F18" s="54" t="s">
        <v>30</v>
      </c>
      <c r="G18" s="58" t="s">
        <v>35</v>
      </c>
      <c r="H18" s="54">
        <v>85.1</v>
      </c>
      <c r="I18" s="54">
        <v>0.24199999999999999</v>
      </c>
      <c r="J18" s="54" t="s">
        <v>23</v>
      </c>
      <c r="K18" s="54" t="s">
        <v>25</v>
      </c>
      <c r="L18" s="54" t="s">
        <v>25</v>
      </c>
      <c r="M18" s="54" t="s">
        <v>319</v>
      </c>
    </row>
    <row r="19" spans="1:14" ht="34" x14ac:dyDescent="0.2">
      <c r="A19" s="60" t="s">
        <v>414</v>
      </c>
      <c r="B19" s="60" t="s">
        <v>279</v>
      </c>
      <c r="C19" s="54" t="str">
        <f>"EN-"&amp;B19</f>
        <v>EN-FST021</v>
      </c>
      <c r="D19" s="54" t="s">
        <v>22</v>
      </c>
      <c r="E19" s="54" t="s">
        <v>22</v>
      </c>
      <c r="F19" s="54" t="s">
        <v>31</v>
      </c>
      <c r="G19" s="58" t="s">
        <v>36</v>
      </c>
      <c r="H19" s="54">
        <v>83.160096844471269</v>
      </c>
      <c r="I19" s="54">
        <v>1.28</v>
      </c>
      <c r="J19" s="54" t="s">
        <v>23</v>
      </c>
      <c r="K19" s="54" t="s">
        <v>23</v>
      </c>
      <c r="L19" s="54" t="s">
        <v>25</v>
      </c>
      <c r="M19" s="54" t="s">
        <v>319</v>
      </c>
    </row>
    <row r="20" spans="1:14" ht="34" x14ac:dyDescent="0.2">
      <c r="A20" s="60" t="s">
        <v>414</v>
      </c>
      <c r="B20" s="60" t="s">
        <v>404</v>
      </c>
      <c r="C20" s="54" t="s">
        <v>319</v>
      </c>
      <c r="D20" s="54" t="s">
        <v>22</v>
      </c>
      <c r="E20" s="54" t="s">
        <v>22</v>
      </c>
      <c r="F20" s="54" t="s">
        <v>33</v>
      </c>
      <c r="G20" s="58" t="s">
        <v>37</v>
      </c>
      <c r="H20" s="54">
        <v>121.50516887367479</v>
      </c>
      <c r="I20" s="54">
        <v>0.186</v>
      </c>
      <c r="J20" s="54" t="s">
        <v>23</v>
      </c>
      <c r="K20" s="54" t="s">
        <v>25</v>
      </c>
      <c r="L20" s="54" t="s">
        <v>25</v>
      </c>
      <c r="M20" s="54" t="s">
        <v>319</v>
      </c>
    </row>
    <row r="21" spans="1:14" ht="17" x14ac:dyDescent="0.2">
      <c r="A21" s="60" t="s">
        <v>413</v>
      </c>
      <c r="B21" s="54" t="s">
        <v>393</v>
      </c>
      <c r="C21" s="54" t="s">
        <v>319</v>
      </c>
      <c r="D21" s="54" t="s">
        <v>22</v>
      </c>
      <c r="E21" s="54" t="s">
        <v>22</v>
      </c>
      <c r="F21" s="54" t="s">
        <v>32</v>
      </c>
      <c r="G21" s="58" t="s">
        <v>34</v>
      </c>
      <c r="H21" s="54">
        <v>0</v>
      </c>
      <c r="I21" s="54">
        <v>0</v>
      </c>
      <c r="J21" s="54" t="s">
        <v>23</v>
      </c>
      <c r="K21" s="54" t="s">
        <v>25</v>
      </c>
      <c r="L21" s="54" t="s">
        <v>25</v>
      </c>
      <c r="M21" s="54" t="s">
        <v>319</v>
      </c>
      <c r="N21" s="54" t="s">
        <v>420</v>
      </c>
    </row>
    <row r="22" spans="1:14" ht="34" x14ac:dyDescent="0.2">
      <c r="A22" s="60" t="s">
        <v>416</v>
      </c>
      <c r="B22" s="60" t="s">
        <v>410</v>
      </c>
      <c r="C22" s="54" t="s">
        <v>319</v>
      </c>
      <c r="D22" s="54" t="s">
        <v>22</v>
      </c>
      <c r="E22" s="54" t="s">
        <v>22</v>
      </c>
      <c r="F22" s="54" t="s">
        <v>30</v>
      </c>
      <c r="G22" s="58" t="s">
        <v>35</v>
      </c>
      <c r="H22" s="54">
        <v>44.314872768077464</v>
      </c>
      <c r="I22" s="54">
        <v>0</v>
      </c>
      <c r="J22" s="54" t="s">
        <v>23</v>
      </c>
      <c r="K22" s="54" t="s">
        <v>25</v>
      </c>
      <c r="L22" s="54" t="s">
        <v>25</v>
      </c>
      <c r="M22" s="54" t="s">
        <v>319</v>
      </c>
      <c r="N22" s="54" t="s">
        <v>420</v>
      </c>
    </row>
    <row r="23" spans="1:14" ht="17" x14ac:dyDescent="0.2">
      <c r="A23" s="60" t="s">
        <v>412</v>
      </c>
      <c r="B23" s="54" t="s">
        <v>389</v>
      </c>
      <c r="C23" s="54" t="s">
        <v>319</v>
      </c>
      <c r="D23" s="54" t="s">
        <v>22</v>
      </c>
      <c r="E23" s="54" t="s">
        <v>22</v>
      </c>
      <c r="F23" s="54" t="s">
        <v>32</v>
      </c>
      <c r="G23" s="58" t="s">
        <v>34</v>
      </c>
      <c r="H23" s="54">
        <v>8.1006162721955661</v>
      </c>
      <c r="I23" s="54">
        <v>0</v>
      </c>
      <c r="J23" s="54" t="s">
        <v>23</v>
      </c>
      <c r="K23" s="54" t="s">
        <v>25</v>
      </c>
      <c r="L23" s="54" t="s">
        <v>25</v>
      </c>
      <c r="M23" s="54" t="s">
        <v>319</v>
      </c>
      <c r="N23" s="54" t="s">
        <v>420</v>
      </c>
    </row>
    <row r="24" spans="1:14" ht="17" x14ac:dyDescent="0.2">
      <c r="A24" s="54" t="s">
        <v>412</v>
      </c>
      <c r="B24" s="59" t="s">
        <v>974</v>
      </c>
      <c r="C24" s="54" t="s">
        <v>998</v>
      </c>
      <c r="D24" s="54" t="s">
        <v>175</v>
      </c>
      <c r="E24" s="54" t="s">
        <v>994</v>
      </c>
      <c r="F24" s="54" t="s">
        <v>994</v>
      </c>
      <c r="G24" s="58" t="s">
        <v>995</v>
      </c>
      <c r="H24" s="54">
        <v>67.007400000000004</v>
      </c>
      <c r="I24" s="54">
        <v>2.1800000000000002</v>
      </c>
      <c r="J24" s="54" t="s">
        <v>23</v>
      </c>
      <c r="K24" s="54" t="s">
        <v>25</v>
      </c>
      <c r="L24" s="54" t="s">
        <v>25</v>
      </c>
      <c r="M24" s="54" t="s">
        <v>319</v>
      </c>
    </row>
    <row r="25" spans="1:14" ht="34" x14ac:dyDescent="0.2">
      <c r="A25" s="60" t="s">
        <v>21</v>
      </c>
      <c r="B25" s="60" t="s">
        <v>384</v>
      </c>
      <c r="C25" s="54" t="s">
        <v>319</v>
      </c>
      <c r="D25" s="54" t="s">
        <v>22</v>
      </c>
      <c r="E25" s="54" t="s">
        <v>22</v>
      </c>
      <c r="F25" s="54" t="s">
        <v>30</v>
      </c>
      <c r="G25" s="58" t="s">
        <v>35</v>
      </c>
      <c r="H25" s="54">
        <v>22.382158219143932</v>
      </c>
      <c r="I25" s="54">
        <v>2.04</v>
      </c>
      <c r="J25" s="54" t="s">
        <v>23</v>
      </c>
      <c r="K25" s="54" t="s">
        <v>25</v>
      </c>
      <c r="L25" s="54" t="s">
        <v>25</v>
      </c>
      <c r="M25" s="54" t="s">
        <v>319</v>
      </c>
    </row>
    <row r="26" spans="1:14" ht="17" x14ac:dyDescent="0.2">
      <c r="A26" s="60" t="s">
        <v>21</v>
      </c>
      <c r="B26" s="54" t="s">
        <v>390</v>
      </c>
      <c r="C26" s="54" t="s">
        <v>319</v>
      </c>
      <c r="D26" s="54" t="s">
        <v>22</v>
      </c>
      <c r="E26" s="54" t="s">
        <v>22</v>
      </c>
      <c r="F26" s="54" t="s">
        <v>32</v>
      </c>
      <c r="G26" s="58" t="s">
        <v>34</v>
      </c>
      <c r="H26" s="54">
        <v>5.3761122353068842</v>
      </c>
      <c r="I26" s="54">
        <v>0</v>
      </c>
      <c r="J26" s="54" t="s">
        <v>23</v>
      </c>
      <c r="K26" s="54" t="s">
        <v>25</v>
      </c>
      <c r="L26" s="54" t="s">
        <v>25</v>
      </c>
      <c r="M26" s="54" t="s">
        <v>319</v>
      </c>
      <c r="N26" s="54" t="s">
        <v>420</v>
      </c>
    </row>
    <row r="27" spans="1:14" ht="34" x14ac:dyDescent="0.2">
      <c r="A27" s="60" t="s">
        <v>21</v>
      </c>
      <c r="B27" s="60" t="s">
        <v>247</v>
      </c>
      <c r="C27" s="54" t="str">
        <f>"EN-"&amp;B27</f>
        <v>EN-FST017</v>
      </c>
      <c r="D27" s="54" t="s">
        <v>22</v>
      </c>
      <c r="E27" s="54" t="s">
        <v>22</v>
      </c>
      <c r="F27" s="54" t="s">
        <v>31</v>
      </c>
      <c r="G27" s="58" t="s">
        <v>36</v>
      </c>
      <c r="H27" s="60">
        <v>39.778938423069008</v>
      </c>
      <c r="I27" s="54">
        <v>3.78</v>
      </c>
      <c r="J27" s="54" t="s">
        <v>23</v>
      </c>
      <c r="K27" s="54" t="s">
        <v>23</v>
      </c>
      <c r="L27" s="54" t="s">
        <v>23</v>
      </c>
      <c r="M27" s="54" t="s">
        <v>25</v>
      </c>
    </row>
    <row r="28" spans="1:14" ht="34" x14ac:dyDescent="0.2">
      <c r="A28" s="60" t="s">
        <v>17</v>
      </c>
      <c r="B28" s="60" t="s">
        <v>396</v>
      </c>
      <c r="C28" s="54" t="str">
        <f>"EN-"&amp;B28</f>
        <v>EN-FST018</v>
      </c>
      <c r="D28" s="54" t="s">
        <v>22</v>
      </c>
      <c r="E28" s="54" t="s">
        <v>22</v>
      </c>
      <c r="F28" s="54" t="s">
        <v>31</v>
      </c>
      <c r="G28" s="58" t="s">
        <v>36</v>
      </c>
      <c r="H28" s="60">
        <v>0</v>
      </c>
      <c r="I28" s="54">
        <v>0.35</v>
      </c>
      <c r="J28" s="54" t="s">
        <v>23</v>
      </c>
      <c r="K28" s="54" t="s">
        <v>23</v>
      </c>
      <c r="L28" s="54" t="s">
        <v>23</v>
      </c>
      <c r="M28" s="54" t="s">
        <v>25</v>
      </c>
    </row>
    <row r="29" spans="1:14" ht="34" x14ac:dyDescent="0.2">
      <c r="A29" s="60" t="s">
        <v>17</v>
      </c>
      <c r="B29" s="60" t="s">
        <v>401</v>
      </c>
      <c r="C29" s="54" t="s">
        <v>319</v>
      </c>
      <c r="D29" s="54" t="s">
        <v>22</v>
      </c>
      <c r="E29" s="54" t="s">
        <v>22</v>
      </c>
      <c r="F29" s="54" t="s">
        <v>33</v>
      </c>
      <c r="G29" s="58" t="s">
        <v>37</v>
      </c>
      <c r="H29" s="54">
        <v>0</v>
      </c>
      <c r="I29" s="54">
        <v>0</v>
      </c>
      <c r="J29" s="54" t="s">
        <v>23</v>
      </c>
      <c r="K29" s="54" t="s">
        <v>25</v>
      </c>
      <c r="L29" s="54" t="s">
        <v>25</v>
      </c>
      <c r="M29" s="54" t="s">
        <v>319</v>
      </c>
      <c r="N29" s="54" t="s">
        <v>420</v>
      </c>
    </row>
    <row r="30" spans="1:14" ht="34" x14ac:dyDescent="0.2">
      <c r="A30" s="60" t="s">
        <v>17</v>
      </c>
      <c r="B30" s="60" t="s">
        <v>408</v>
      </c>
      <c r="C30" s="54" t="str">
        <f>"EN-"&amp;B30</f>
        <v>EN-FST039</v>
      </c>
      <c r="D30" s="54" t="s">
        <v>22</v>
      </c>
      <c r="E30" s="54" t="s">
        <v>22</v>
      </c>
      <c r="F30" s="54" t="s">
        <v>30</v>
      </c>
      <c r="G30" s="58" t="s">
        <v>35</v>
      </c>
      <c r="H30" s="54">
        <v>22.285576186066876</v>
      </c>
      <c r="I30" s="54">
        <v>0.38800000000000001</v>
      </c>
      <c r="J30" s="54" t="s">
        <v>23</v>
      </c>
      <c r="K30" s="54" t="s">
        <v>23</v>
      </c>
      <c r="L30" s="54" t="s">
        <v>23</v>
      </c>
      <c r="M30" s="54" t="s">
        <v>25</v>
      </c>
    </row>
    <row r="31" spans="1:14" ht="17" x14ac:dyDescent="0.2">
      <c r="A31" s="61" t="s">
        <v>77</v>
      </c>
      <c r="B31" s="61" t="s">
        <v>77</v>
      </c>
      <c r="C31" s="54" t="s">
        <v>795</v>
      </c>
      <c r="D31" s="54" t="s">
        <v>175</v>
      </c>
      <c r="E31" s="54" t="s">
        <v>994</v>
      </c>
      <c r="F31" s="54" t="s">
        <v>994</v>
      </c>
      <c r="G31" s="58" t="s">
        <v>995</v>
      </c>
      <c r="H31" s="54">
        <v>78.633524890000004</v>
      </c>
      <c r="I31" s="54">
        <v>3.56</v>
      </c>
      <c r="J31" s="54" t="s">
        <v>25</v>
      </c>
      <c r="K31" s="54" t="s">
        <v>23</v>
      </c>
      <c r="L31" s="54" t="s">
        <v>23</v>
      </c>
      <c r="M31" s="54" t="s">
        <v>23</v>
      </c>
    </row>
    <row r="32" spans="1:14" ht="34" x14ac:dyDescent="0.2">
      <c r="A32" s="54" t="s">
        <v>77</v>
      </c>
      <c r="B32" s="54" t="s">
        <v>561</v>
      </c>
      <c r="C32" s="54" t="str">
        <f>"EN-"&amp;B32</f>
        <v>EN-ME-21-016-50</v>
      </c>
      <c r="D32" s="54" t="s">
        <v>175</v>
      </c>
      <c r="E32" s="54" t="s">
        <v>999</v>
      </c>
      <c r="F32" s="54" t="s">
        <v>183</v>
      </c>
      <c r="G32" s="58" t="s">
        <v>1011</v>
      </c>
      <c r="H32" s="54">
        <v>337.30139459999998</v>
      </c>
      <c r="I32" s="54">
        <v>14.3</v>
      </c>
      <c r="J32" s="54" t="s">
        <v>23</v>
      </c>
      <c r="K32" s="54" t="s">
        <v>23</v>
      </c>
      <c r="L32" s="54" t="s">
        <v>23</v>
      </c>
      <c r="M32" s="54" t="s">
        <v>23</v>
      </c>
    </row>
    <row r="33" spans="1:14" ht="34" x14ac:dyDescent="0.2">
      <c r="A33" s="59" t="s">
        <v>475</v>
      </c>
      <c r="B33" s="59" t="s">
        <v>475</v>
      </c>
      <c r="C33" s="54" t="s">
        <v>319</v>
      </c>
      <c r="D33" s="54" t="s">
        <v>175</v>
      </c>
      <c r="E33" s="54" t="s">
        <v>999</v>
      </c>
      <c r="F33" s="54" t="s">
        <v>183</v>
      </c>
      <c r="G33" s="58" t="s">
        <v>1009</v>
      </c>
      <c r="H33" s="54">
        <v>150.05266603990299</v>
      </c>
      <c r="I33" s="54">
        <v>6.44</v>
      </c>
      <c r="J33" s="54" t="s">
        <v>23</v>
      </c>
      <c r="K33" s="54" t="s">
        <v>25</v>
      </c>
      <c r="L33" s="54" t="s">
        <v>25</v>
      </c>
      <c r="M33" s="54" t="s">
        <v>319</v>
      </c>
    </row>
    <row r="34" spans="1:14" ht="17" x14ac:dyDescent="0.2">
      <c r="A34" s="61" t="s">
        <v>835</v>
      </c>
      <c r="B34" s="61" t="s">
        <v>835</v>
      </c>
      <c r="C34" s="54" t="s">
        <v>701</v>
      </c>
      <c r="D34" s="54" t="s">
        <v>175</v>
      </c>
      <c r="E34" s="54" t="s">
        <v>994</v>
      </c>
      <c r="F34" s="54" t="s">
        <v>994</v>
      </c>
      <c r="G34" s="58" t="s">
        <v>995</v>
      </c>
      <c r="H34" s="54">
        <v>234.92126260000001</v>
      </c>
      <c r="I34" s="54">
        <v>4.82</v>
      </c>
      <c r="J34" s="54" t="s">
        <v>25</v>
      </c>
      <c r="K34" s="54" t="s">
        <v>23</v>
      </c>
      <c r="L34" s="54" t="s">
        <v>23</v>
      </c>
      <c r="M34" s="54" t="s">
        <v>23</v>
      </c>
    </row>
    <row r="35" spans="1:14" ht="17" x14ac:dyDescent="0.2">
      <c r="A35" s="61" t="s">
        <v>904</v>
      </c>
      <c r="B35" s="61" t="s">
        <v>904</v>
      </c>
      <c r="C35" s="54" t="s">
        <v>903</v>
      </c>
      <c r="D35" s="54" t="s">
        <v>175</v>
      </c>
      <c r="E35" s="54" t="s">
        <v>994</v>
      </c>
      <c r="F35" s="54" t="s">
        <v>994</v>
      </c>
      <c r="G35" s="58" t="s">
        <v>995</v>
      </c>
      <c r="H35" s="54">
        <v>105.5117159</v>
      </c>
      <c r="I35" s="54">
        <v>10.6</v>
      </c>
      <c r="J35" s="54" t="s">
        <v>25</v>
      </c>
      <c r="K35" s="54" t="s">
        <v>23</v>
      </c>
      <c r="L35" s="54" t="s">
        <v>23</v>
      </c>
      <c r="M35" s="54" t="s">
        <v>25</v>
      </c>
    </row>
    <row r="36" spans="1:14" ht="34" x14ac:dyDescent="0.2">
      <c r="A36" s="61" t="s">
        <v>79</v>
      </c>
      <c r="B36" s="61" t="s">
        <v>534</v>
      </c>
      <c r="C36" s="54" t="s">
        <v>319</v>
      </c>
      <c r="D36" s="54" t="s">
        <v>175</v>
      </c>
      <c r="E36" s="54" t="s">
        <v>999</v>
      </c>
      <c r="F36" s="54" t="s">
        <v>183</v>
      </c>
      <c r="G36" s="58" t="s">
        <v>1005</v>
      </c>
      <c r="H36" s="54">
        <v>19.902422518468477</v>
      </c>
      <c r="I36" s="54">
        <v>2.06</v>
      </c>
      <c r="J36" s="54" t="s">
        <v>23</v>
      </c>
      <c r="K36" s="54" t="s">
        <v>25</v>
      </c>
      <c r="L36" s="54" t="s">
        <v>25</v>
      </c>
      <c r="M36" s="54" t="s">
        <v>319</v>
      </c>
    </row>
    <row r="37" spans="1:14" ht="34" x14ac:dyDescent="0.2">
      <c r="A37" s="54" t="s">
        <v>79</v>
      </c>
      <c r="B37" s="54" t="s">
        <v>562</v>
      </c>
      <c r="C37" s="54" t="str">
        <f>"EN-"&amp;B37</f>
        <v>EN-ME-21-034-2P</v>
      </c>
      <c r="D37" s="54" t="s">
        <v>175</v>
      </c>
      <c r="E37" s="54" t="s">
        <v>999</v>
      </c>
      <c r="F37" s="54" t="s">
        <v>183</v>
      </c>
      <c r="G37" s="58" t="s">
        <v>1006</v>
      </c>
      <c r="H37" s="54">
        <v>89.531253109999994</v>
      </c>
      <c r="I37" s="54">
        <v>6.82</v>
      </c>
      <c r="J37" s="54" t="s">
        <v>23</v>
      </c>
      <c r="K37" s="54" t="s">
        <v>23</v>
      </c>
      <c r="L37" s="54" t="s">
        <v>23</v>
      </c>
      <c r="M37" s="54" t="s">
        <v>25</v>
      </c>
    </row>
    <row r="38" spans="1:14" ht="17" x14ac:dyDescent="0.2">
      <c r="A38" s="61" t="s">
        <v>518</v>
      </c>
      <c r="B38" s="61" t="s">
        <v>518</v>
      </c>
      <c r="C38" s="54" t="s">
        <v>319</v>
      </c>
      <c r="D38" s="54" t="s">
        <v>175</v>
      </c>
      <c r="E38" s="54" t="s">
        <v>999</v>
      </c>
      <c r="F38" s="54" t="s">
        <v>183</v>
      </c>
      <c r="G38" s="58" t="s">
        <v>533</v>
      </c>
      <c r="H38" s="54">
        <v>23.291743120309341</v>
      </c>
      <c r="I38" s="54">
        <v>0</v>
      </c>
      <c r="J38" s="54" t="s">
        <v>23</v>
      </c>
      <c r="K38" s="54" t="s">
        <v>25</v>
      </c>
      <c r="L38" s="54" t="s">
        <v>25</v>
      </c>
      <c r="M38" s="54" t="s">
        <v>319</v>
      </c>
      <c r="N38" s="54" t="s">
        <v>482</v>
      </c>
    </row>
    <row r="39" spans="1:14" ht="34" x14ac:dyDescent="0.2">
      <c r="A39" s="61" t="s">
        <v>527</v>
      </c>
      <c r="B39" s="61" t="s">
        <v>527</v>
      </c>
      <c r="C39" s="54" t="s">
        <v>319</v>
      </c>
      <c r="D39" s="54" t="s">
        <v>175</v>
      </c>
      <c r="E39" s="54" t="s">
        <v>999</v>
      </c>
      <c r="F39" s="54" t="s">
        <v>183</v>
      </c>
      <c r="G39" s="58" t="s">
        <v>1007</v>
      </c>
      <c r="H39" s="54">
        <v>25.732807848926427</v>
      </c>
      <c r="I39" s="54">
        <v>2.2200000000000002</v>
      </c>
      <c r="J39" s="54" t="s">
        <v>23</v>
      </c>
      <c r="K39" s="54" t="s">
        <v>25</v>
      </c>
      <c r="L39" s="54" t="s">
        <v>25</v>
      </c>
      <c r="M39" s="54" t="s">
        <v>319</v>
      </c>
    </row>
    <row r="40" spans="1:14" ht="17" x14ac:dyDescent="0.2">
      <c r="A40" s="54" t="s">
        <v>81</v>
      </c>
      <c r="B40" s="54" t="s">
        <v>563</v>
      </c>
      <c r="C40" s="54" t="str">
        <f>"EN-"&amp;B40</f>
        <v>EN-ME-21-036-V30</v>
      </c>
      <c r="D40" s="54" t="s">
        <v>175</v>
      </c>
      <c r="E40" s="54" t="s">
        <v>999</v>
      </c>
      <c r="F40" s="54" t="s">
        <v>178</v>
      </c>
      <c r="G40" s="58" t="s">
        <v>1000</v>
      </c>
      <c r="H40" s="54">
        <v>91.416856940000002</v>
      </c>
      <c r="I40" s="54">
        <v>14.6</v>
      </c>
      <c r="J40" s="54" t="s">
        <v>23</v>
      </c>
      <c r="K40" s="54" t="s">
        <v>23</v>
      </c>
      <c r="L40" s="54" t="s">
        <v>23</v>
      </c>
      <c r="M40" s="54" t="s">
        <v>23</v>
      </c>
    </row>
    <row r="41" spans="1:14" ht="17" x14ac:dyDescent="0.2">
      <c r="A41" s="61" t="s">
        <v>81</v>
      </c>
      <c r="B41" s="61" t="s">
        <v>512</v>
      </c>
      <c r="C41" s="54" t="s">
        <v>319</v>
      </c>
      <c r="D41" s="54" t="s">
        <v>175</v>
      </c>
      <c r="E41" s="54" t="s">
        <v>999</v>
      </c>
      <c r="F41" s="54" t="s">
        <v>183</v>
      </c>
      <c r="G41" s="58" t="s">
        <v>1010</v>
      </c>
      <c r="H41" s="54">
        <v>221.01834294774068</v>
      </c>
      <c r="I41" s="54">
        <v>5.32</v>
      </c>
      <c r="J41" s="54" t="s">
        <v>23</v>
      </c>
      <c r="K41" s="54" t="s">
        <v>25</v>
      </c>
      <c r="L41" s="54" t="s">
        <v>25</v>
      </c>
      <c r="M41" s="54" t="s">
        <v>319</v>
      </c>
    </row>
    <row r="42" spans="1:14" ht="17" x14ac:dyDescent="0.2">
      <c r="A42" s="54" t="s">
        <v>81</v>
      </c>
      <c r="B42" s="54" t="s">
        <v>564</v>
      </c>
      <c r="C42" s="54" t="str">
        <f>"EN-"&amp;B42</f>
        <v>EN-ME-21-036-V60</v>
      </c>
      <c r="D42" s="54" t="s">
        <v>175</v>
      </c>
      <c r="E42" s="54" t="s">
        <v>999</v>
      </c>
      <c r="F42" s="54" t="s">
        <v>178</v>
      </c>
      <c r="G42" s="58" t="s">
        <v>1003</v>
      </c>
      <c r="H42" s="54">
        <v>625.7958509</v>
      </c>
      <c r="I42" s="54">
        <v>19.5</v>
      </c>
      <c r="J42" s="54" t="s">
        <v>23</v>
      </c>
      <c r="K42" s="54" t="s">
        <v>23</v>
      </c>
      <c r="L42" s="54" t="s">
        <v>23</v>
      </c>
      <c r="M42" s="54" t="s">
        <v>23</v>
      </c>
    </row>
    <row r="43" spans="1:14" ht="17" x14ac:dyDescent="0.2">
      <c r="A43" s="61" t="s">
        <v>507</v>
      </c>
      <c r="B43" s="61" t="s">
        <v>507</v>
      </c>
      <c r="C43" s="54" t="s">
        <v>319</v>
      </c>
      <c r="D43" s="54" t="s">
        <v>175</v>
      </c>
      <c r="E43" s="54" t="s">
        <v>999</v>
      </c>
      <c r="F43" s="54" t="s">
        <v>183</v>
      </c>
      <c r="G43" s="58" t="s">
        <v>1010</v>
      </c>
      <c r="H43" s="54">
        <v>85.497396850416607</v>
      </c>
      <c r="I43" s="54">
        <v>7.44</v>
      </c>
      <c r="J43" s="54" t="s">
        <v>23</v>
      </c>
      <c r="K43" s="54" t="s">
        <v>25</v>
      </c>
      <c r="L43" s="54" t="s">
        <v>25</v>
      </c>
      <c r="M43" s="54" t="s">
        <v>319</v>
      </c>
    </row>
    <row r="44" spans="1:14" ht="17" x14ac:dyDescent="0.2">
      <c r="A44" s="54" t="s">
        <v>370</v>
      </c>
      <c r="B44" s="54" t="s">
        <v>422</v>
      </c>
      <c r="C44" s="54" t="s">
        <v>319</v>
      </c>
      <c r="D44" s="54" t="s">
        <v>176</v>
      </c>
      <c r="E44" s="54" t="s">
        <v>176</v>
      </c>
      <c r="F44" s="54" t="s">
        <v>443</v>
      </c>
      <c r="G44" s="58" t="s">
        <v>447</v>
      </c>
      <c r="H44" s="54">
        <v>34.976050637119172</v>
      </c>
      <c r="I44" s="54">
        <v>3.56</v>
      </c>
      <c r="J44" s="54" t="s">
        <v>23</v>
      </c>
      <c r="K44" s="54" t="s">
        <v>25</v>
      </c>
      <c r="L44" s="54" t="s">
        <v>25</v>
      </c>
      <c r="M44" s="54" t="s">
        <v>319</v>
      </c>
    </row>
    <row r="45" spans="1:14" ht="17" x14ac:dyDescent="0.2">
      <c r="A45" s="54" t="s">
        <v>370</v>
      </c>
      <c r="B45" s="54" t="s">
        <v>275</v>
      </c>
      <c r="C45" s="54" t="str">
        <f>"EN-"&amp;B45</f>
        <v>EN-ME-21-038-3h-D</v>
      </c>
      <c r="D45" s="54" t="s">
        <v>176</v>
      </c>
      <c r="E45" s="54" t="s">
        <v>176</v>
      </c>
      <c r="F45" s="54" t="s">
        <v>443</v>
      </c>
      <c r="G45" s="58" t="s">
        <v>421</v>
      </c>
      <c r="H45" s="54">
        <v>128.80163759358641</v>
      </c>
      <c r="I45" s="54">
        <v>3.22</v>
      </c>
      <c r="J45" s="54" t="s">
        <v>23</v>
      </c>
      <c r="K45" s="54" t="s">
        <v>23</v>
      </c>
      <c r="L45" s="54" t="s">
        <v>25</v>
      </c>
      <c r="M45" s="54" t="s">
        <v>319</v>
      </c>
    </row>
    <row r="46" spans="1:14" ht="17" x14ac:dyDescent="0.2">
      <c r="A46" s="54" t="s">
        <v>370</v>
      </c>
      <c r="B46" s="54" t="s">
        <v>423</v>
      </c>
      <c r="C46" s="54" t="s">
        <v>319</v>
      </c>
      <c r="D46" s="54" t="s">
        <v>176</v>
      </c>
      <c r="E46" s="54" t="s">
        <v>176</v>
      </c>
      <c r="F46" s="54" t="s">
        <v>177</v>
      </c>
      <c r="G46" s="58" t="s">
        <v>74</v>
      </c>
      <c r="H46" s="54">
        <v>97.966662796711432</v>
      </c>
      <c r="I46" s="54">
        <v>3.1</v>
      </c>
      <c r="J46" s="54" t="s">
        <v>23</v>
      </c>
      <c r="K46" s="54" t="s">
        <v>25</v>
      </c>
      <c r="L46" s="54" t="s">
        <v>25</v>
      </c>
      <c r="M46" s="54" t="s">
        <v>319</v>
      </c>
    </row>
    <row r="47" spans="1:14" ht="17" x14ac:dyDescent="0.2">
      <c r="A47" s="61" t="s">
        <v>519</v>
      </c>
      <c r="B47" s="61" t="s">
        <v>519</v>
      </c>
      <c r="C47" s="54" t="s">
        <v>319</v>
      </c>
      <c r="D47" s="54" t="s">
        <v>175</v>
      </c>
      <c r="E47" s="54" t="s">
        <v>999</v>
      </c>
      <c r="F47" s="54" t="s">
        <v>183</v>
      </c>
      <c r="G47" s="58" t="s">
        <v>533</v>
      </c>
      <c r="H47" s="54">
        <v>40.707448824111054</v>
      </c>
      <c r="I47" s="54">
        <v>0</v>
      </c>
      <c r="J47" s="54" t="s">
        <v>23</v>
      </c>
      <c r="K47" s="54" t="s">
        <v>25</v>
      </c>
      <c r="L47" s="54" t="s">
        <v>25</v>
      </c>
      <c r="M47" s="54" t="s">
        <v>319</v>
      </c>
      <c r="N47" s="54" t="s">
        <v>482</v>
      </c>
    </row>
    <row r="48" spans="1:14" ht="34" x14ac:dyDescent="0.2">
      <c r="A48" s="61" t="s">
        <v>528</v>
      </c>
      <c r="B48" s="61" t="s">
        <v>528</v>
      </c>
      <c r="C48" s="54" t="s">
        <v>319</v>
      </c>
      <c r="D48" s="54" t="s">
        <v>175</v>
      </c>
      <c r="E48" s="54" t="s">
        <v>999</v>
      </c>
      <c r="F48" s="54" t="s">
        <v>183</v>
      </c>
      <c r="G48" s="58" t="s">
        <v>1007</v>
      </c>
      <c r="H48" s="54">
        <v>68.997516856134311</v>
      </c>
      <c r="I48" s="54">
        <v>0</v>
      </c>
      <c r="J48" s="54" t="s">
        <v>23</v>
      </c>
      <c r="K48" s="54" t="s">
        <v>25</v>
      </c>
      <c r="L48" s="54" t="s">
        <v>25</v>
      </c>
      <c r="M48" s="54" t="s">
        <v>319</v>
      </c>
      <c r="N48" s="54" t="s">
        <v>482</v>
      </c>
    </row>
    <row r="49" spans="1:14" ht="17" x14ac:dyDescent="0.2">
      <c r="A49" s="61" t="s">
        <v>728</v>
      </c>
      <c r="B49" s="61" t="s">
        <v>728</v>
      </c>
      <c r="C49" s="54" t="s">
        <v>727</v>
      </c>
      <c r="D49" s="54" t="s">
        <v>175</v>
      </c>
      <c r="E49" s="54" t="s">
        <v>994</v>
      </c>
      <c r="F49" s="54" t="s">
        <v>994</v>
      </c>
      <c r="G49" s="58" t="s">
        <v>995</v>
      </c>
      <c r="H49" s="54">
        <v>28.22321552</v>
      </c>
      <c r="I49" s="54">
        <v>0.47599999999999998</v>
      </c>
      <c r="J49" s="54" t="s">
        <v>25</v>
      </c>
      <c r="K49" s="54" t="s">
        <v>23</v>
      </c>
      <c r="L49" s="54" t="s">
        <v>23</v>
      </c>
      <c r="M49" s="54" t="s">
        <v>23</v>
      </c>
    </row>
    <row r="50" spans="1:14" ht="17" x14ac:dyDescent="0.2">
      <c r="A50" s="61" t="s">
        <v>84</v>
      </c>
      <c r="B50" s="61" t="s">
        <v>84</v>
      </c>
      <c r="C50" s="54" t="s">
        <v>875</v>
      </c>
      <c r="D50" s="54" t="s">
        <v>175</v>
      </c>
      <c r="E50" s="54" t="s">
        <v>994</v>
      </c>
      <c r="F50" s="54" t="s">
        <v>994</v>
      </c>
      <c r="G50" s="58" t="s">
        <v>995</v>
      </c>
      <c r="H50" s="54">
        <v>100.083704</v>
      </c>
      <c r="I50" s="54">
        <v>7.42</v>
      </c>
      <c r="J50" s="54" t="s">
        <v>25</v>
      </c>
      <c r="K50" s="54" t="s">
        <v>23</v>
      </c>
      <c r="L50" s="54" t="s">
        <v>23</v>
      </c>
      <c r="M50" s="54" t="s">
        <v>25</v>
      </c>
    </row>
    <row r="51" spans="1:14" ht="17" x14ac:dyDescent="0.2">
      <c r="A51" s="61" t="s">
        <v>84</v>
      </c>
      <c r="B51" s="61" t="s">
        <v>552</v>
      </c>
      <c r="C51" s="54" t="s">
        <v>319</v>
      </c>
      <c r="D51" s="54" t="s">
        <v>175</v>
      </c>
      <c r="E51" s="54" t="s">
        <v>999</v>
      </c>
      <c r="F51" s="54" t="s">
        <v>179</v>
      </c>
      <c r="G51" s="58" t="s">
        <v>184</v>
      </c>
      <c r="H51" s="54">
        <v>79.639215392028177</v>
      </c>
      <c r="I51" s="54">
        <v>0</v>
      </c>
      <c r="J51" s="54" t="s">
        <v>23</v>
      </c>
      <c r="K51" s="54" t="s">
        <v>25</v>
      </c>
      <c r="L51" s="54" t="s">
        <v>25</v>
      </c>
      <c r="M51" s="54" t="s">
        <v>319</v>
      </c>
      <c r="N51" s="54" t="s">
        <v>489</v>
      </c>
    </row>
    <row r="52" spans="1:14" ht="35" customHeight="1" x14ac:dyDescent="0.2">
      <c r="A52" s="54" t="s">
        <v>84</v>
      </c>
      <c r="B52" s="54" t="s">
        <v>565</v>
      </c>
      <c r="C52" s="54" t="str">
        <f>"EN-"&amp;B52</f>
        <v>EN-ME-21-047-E5</v>
      </c>
      <c r="D52" s="54" t="s">
        <v>175</v>
      </c>
      <c r="E52" s="54" t="s">
        <v>999</v>
      </c>
      <c r="F52" s="54" t="s">
        <v>179</v>
      </c>
      <c r="G52" s="58" t="s">
        <v>180</v>
      </c>
      <c r="H52" s="54">
        <v>167.3247465</v>
      </c>
      <c r="I52" s="54">
        <v>5.16</v>
      </c>
      <c r="J52" s="54" t="s">
        <v>23</v>
      </c>
      <c r="K52" s="54" t="s">
        <v>23</v>
      </c>
      <c r="L52" s="54" t="s">
        <v>23</v>
      </c>
      <c r="M52" s="54" t="s">
        <v>23</v>
      </c>
    </row>
    <row r="53" spans="1:14" ht="33" customHeight="1" x14ac:dyDescent="0.2">
      <c r="A53" s="61" t="s">
        <v>84</v>
      </c>
      <c r="B53" s="61" t="s">
        <v>758</v>
      </c>
      <c r="C53" s="54" t="s">
        <v>757</v>
      </c>
      <c r="D53" s="54" t="s">
        <v>175</v>
      </c>
      <c r="E53" s="54" t="s">
        <v>994</v>
      </c>
      <c r="F53" s="54" t="s">
        <v>994</v>
      </c>
      <c r="G53" s="58" t="s">
        <v>995</v>
      </c>
      <c r="H53" s="54">
        <v>100.083704</v>
      </c>
      <c r="I53" s="54">
        <v>2.2799999999999998</v>
      </c>
      <c r="J53" s="54" t="s">
        <v>25</v>
      </c>
      <c r="K53" s="54" t="s">
        <v>23</v>
      </c>
      <c r="L53" s="54" t="s">
        <v>23</v>
      </c>
      <c r="M53" s="54" t="s">
        <v>23</v>
      </c>
    </row>
    <row r="54" spans="1:14" ht="17" x14ac:dyDescent="0.2">
      <c r="A54" s="61" t="s">
        <v>760</v>
      </c>
      <c r="B54" s="61" t="s">
        <v>760</v>
      </c>
      <c r="C54" s="54" t="s">
        <v>759</v>
      </c>
      <c r="D54" s="54" t="s">
        <v>175</v>
      </c>
      <c r="E54" s="54" t="s">
        <v>994</v>
      </c>
      <c r="F54" s="54" t="s">
        <v>994</v>
      </c>
      <c r="G54" s="58" t="s">
        <v>995</v>
      </c>
      <c r="H54" s="54">
        <v>34.512855549999998</v>
      </c>
      <c r="I54" s="54">
        <v>2.36</v>
      </c>
      <c r="J54" s="54" t="s">
        <v>25</v>
      </c>
      <c r="K54" s="54" t="s">
        <v>23</v>
      </c>
      <c r="L54" s="54" t="s">
        <v>23</v>
      </c>
      <c r="M54" s="54" t="s">
        <v>25</v>
      </c>
    </row>
    <row r="55" spans="1:14" ht="17" x14ac:dyDescent="0.2">
      <c r="A55" s="61" t="s">
        <v>772</v>
      </c>
      <c r="B55" s="61" t="s">
        <v>772</v>
      </c>
      <c r="C55" s="54" t="s">
        <v>771</v>
      </c>
      <c r="D55" s="54" t="s">
        <v>175</v>
      </c>
      <c r="E55" s="54" t="s">
        <v>994</v>
      </c>
      <c r="F55" s="54" t="s">
        <v>994</v>
      </c>
      <c r="G55" s="58" t="s">
        <v>995</v>
      </c>
      <c r="H55" s="54">
        <v>33.134500009999996</v>
      </c>
      <c r="I55" s="54">
        <v>2.72</v>
      </c>
      <c r="J55" s="54" t="s">
        <v>25</v>
      </c>
      <c r="K55" s="54" t="s">
        <v>23</v>
      </c>
      <c r="L55" s="54" t="s">
        <v>23</v>
      </c>
      <c r="M55" s="54" t="s">
        <v>23</v>
      </c>
    </row>
    <row r="56" spans="1:14" ht="17" x14ac:dyDescent="0.2">
      <c r="A56" s="61" t="s">
        <v>776</v>
      </c>
      <c r="B56" s="61" t="s">
        <v>776</v>
      </c>
      <c r="C56" s="54" t="s">
        <v>775</v>
      </c>
      <c r="D56" s="54" t="s">
        <v>175</v>
      </c>
      <c r="E56" s="54" t="s">
        <v>994</v>
      </c>
      <c r="F56" s="54" t="s">
        <v>994</v>
      </c>
      <c r="G56" s="58" t="s">
        <v>995</v>
      </c>
      <c r="H56" s="54">
        <v>46.406383159999997</v>
      </c>
      <c r="I56" s="54">
        <v>2.76</v>
      </c>
      <c r="J56" s="54" t="s">
        <v>25</v>
      </c>
      <c r="K56" s="54" t="s">
        <v>23</v>
      </c>
      <c r="L56" s="54" t="s">
        <v>23</v>
      </c>
      <c r="M56" s="54" t="s">
        <v>23</v>
      </c>
    </row>
    <row r="57" spans="1:14" ht="17" x14ac:dyDescent="0.2">
      <c r="A57" s="54" t="s">
        <v>740</v>
      </c>
      <c r="B57" s="54" t="s">
        <v>740</v>
      </c>
      <c r="C57" s="54" t="s">
        <v>739</v>
      </c>
      <c r="D57" s="54" t="s">
        <v>175</v>
      </c>
      <c r="E57" s="54" t="s">
        <v>994</v>
      </c>
      <c r="F57" s="54" t="s">
        <v>994</v>
      </c>
      <c r="G57" s="58" t="s">
        <v>995</v>
      </c>
      <c r="H57" s="54">
        <v>33.284037900000001</v>
      </c>
      <c r="I57" s="54">
        <v>0.79</v>
      </c>
      <c r="J57" s="54" t="s">
        <v>25</v>
      </c>
      <c r="K57" s="54" t="s">
        <v>23</v>
      </c>
      <c r="L57" s="54" t="s">
        <v>23</v>
      </c>
      <c r="M57" s="54" t="s">
        <v>23</v>
      </c>
    </row>
    <row r="58" spans="1:14" ht="17" x14ac:dyDescent="0.2">
      <c r="A58" s="54" t="s">
        <v>39</v>
      </c>
      <c r="B58" s="54" t="s">
        <v>424</v>
      </c>
      <c r="C58" s="54" t="s">
        <v>319</v>
      </c>
      <c r="D58" s="54" t="s">
        <v>176</v>
      </c>
      <c r="E58" s="54" t="s">
        <v>176</v>
      </c>
      <c r="F58" s="54" t="s">
        <v>177</v>
      </c>
      <c r="G58" s="58" t="s">
        <v>75</v>
      </c>
      <c r="H58" s="54">
        <v>84.790454732879979</v>
      </c>
      <c r="I58" s="54">
        <v>4.5599999999999996</v>
      </c>
      <c r="J58" s="54" t="s">
        <v>23</v>
      </c>
      <c r="K58" s="54" t="s">
        <v>25</v>
      </c>
      <c r="L58" s="54" t="s">
        <v>25</v>
      </c>
      <c r="M58" s="54" t="s">
        <v>319</v>
      </c>
    </row>
    <row r="59" spans="1:14" ht="36" customHeight="1" x14ac:dyDescent="0.2">
      <c r="A59" s="54" t="s">
        <v>39</v>
      </c>
      <c r="B59" s="54" t="s">
        <v>449</v>
      </c>
      <c r="C59" s="54" t="str">
        <f>"EN-"&amp;B59</f>
        <v>EN-ME-21-066-OVN</v>
      </c>
      <c r="D59" s="54" t="s">
        <v>176</v>
      </c>
      <c r="E59" s="54" t="s">
        <v>176</v>
      </c>
      <c r="F59" s="54" t="s">
        <v>177</v>
      </c>
      <c r="G59" s="58" t="s">
        <v>73</v>
      </c>
      <c r="H59" s="54">
        <v>281.2560995</v>
      </c>
      <c r="I59" s="54">
        <v>10.6</v>
      </c>
      <c r="J59" s="54" t="s">
        <v>23</v>
      </c>
      <c r="K59" s="54" t="s">
        <v>23</v>
      </c>
      <c r="L59" s="54" t="s">
        <v>23</v>
      </c>
      <c r="M59" s="54" t="s">
        <v>25</v>
      </c>
    </row>
    <row r="60" spans="1:14" ht="36" customHeight="1" x14ac:dyDescent="0.2">
      <c r="A60" s="54" t="s">
        <v>86</v>
      </c>
      <c r="B60" s="54" t="s">
        <v>255</v>
      </c>
      <c r="C60" s="54" t="str">
        <f>"EN-"&amp;B60</f>
        <v>EN-ME-21-071-LTE</v>
      </c>
      <c r="D60" s="54" t="s">
        <v>175</v>
      </c>
      <c r="E60" s="54" t="s">
        <v>295</v>
      </c>
      <c r="F60" s="54" t="s">
        <v>181</v>
      </c>
      <c r="G60" s="58" t="s">
        <v>182</v>
      </c>
      <c r="H60" s="54">
        <v>225.46746759999999</v>
      </c>
      <c r="I60" s="54">
        <v>4.38</v>
      </c>
      <c r="J60" s="54" t="s">
        <v>23</v>
      </c>
      <c r="K60" s="54" t="s">
        <v>23</v>
      </c>
      <c r="L60" s="54" t="s">
        <v>23</v>
      </c>
      <c r="M60" s="54" t="s">
        <v>23</v>
      </c>
    </row>
    <row r="61" spans="1:14" ht="36" customHeight="1" x14ac:dyDescent="0.2">
      <c r="A61" s="59" t="s">
        <v>86</v>
      </c>
      <c r="B61" s="59" t="s">
        <v>257</v>
      </c>
      <c r="C61" s="54" t="str">
        <f>"EN-"&amp;B61</f>
        <v>EN-ME-21-071-RE</v>
      </c>
      <c r="D61" s="54" t="s">
        <v>175</v>
      </c>
      <c r="E61" s="54" t="s">
        <v>295</v>
      </c>
      <c r="F61" s="54" t="s">
        <v>181</v>
      </c>
      <c r="G61" s="58" t="s">
        <v>194</v>
      </c>
      <c r="H61" s="54">
        <v>58.401525046709594</v>
      </c>
      <c r="I61" s="54">
        <v>0</v>
      </c>
      <c r="J61" s="54" t="s">
        <v>23</v>
      </c>
      <c r="K61" s="54" t="s">
        <v>23</v>
      </c>
      <c r="L61" s="54" t="s">
        <v>25</v>
      </c>
      <c r="M61" s="54" t="s">
        <v>319</v>
      </c>
      <c r="N61" s="54" t="s">
        <v>489</v>
      </c>
    </row>
    <row r="62" spans="1:14" ht="36" customHeight="1" x14ac:dyDescent="0.2">
      <c r="A62" s="59" t="s">
        <v>86</v>
      </c>
      <c r="B62" s="59" t="s">
        <v>259</v>
      </c>
      <c r="C62" s="54" t="str">
        <f>"EN-"&amp;B62</f>
        <v>EN-ME-21-071-RE-L</v>
      </c>
      <c r="D62" s="54" t="s">
        <v>175</v>
      </c>
      <c r="E62" s="54" t="s">
        <v>295</v>
      </c>
      <c r="F62" s="54" t="s">
        <v>181</v>
      </c>
      <c r="G62" s="58" t="s">
        <v>194</v>
      </c>
      <c r="H62" s="54">
        <v>278.57169998290613</v>
      </c>
      <c r="I62" s="54">
        <v>5.0999999999999996</v>
      </c>
      <c r="J62" s="54" t="s">
        <v>23</v>
      </c>
      <c r="K62" s="54" t="s">
        <v>23</v>
      </c>
      <c r="L62" s="54" t="s">
        <v>23</v>
      </c>
      <c r="M62" s="54" t="s">
        <v>23</v>
      </c>
    </row>
    <row r="63" spans="1:14" ht="35" customHeight="1" x14ac:dyDescent="0.2">
      <c r="A63" s="59" t="s">
        <v>86</v>
      </c>
      <c r="B63" s="59" t="s">
        <v>260</v>
      </c>
      <c r="C63" s="54" t="str">
        <f>"EN-"&amp;B63</f>
        <v>EN-ME-21-071-TE</v>
      </c>
      <c r="D63" s="54" t="s">
        <v>175</v>
      </c>
      <c r="E63" s="54" t="s">
        <v>295</v>
      </c>
      <c r="F63" s="54" t="s">
        <v>181</v>
      </c>
      <c r="G63" s="58" t="s">
        <v>195</v>
      </c>
      <c r="H63" s="54">
        <v>55.126040902813486</v>
      </c>
      <c r="I63" s="54">
        <v>0</v>
      </c>
      <c r="J63" s="54" t="s">
        <v>23</v>
      </c>
      <c r="K63" s="54" t="s">
        <v>23</v>
      </c>
      <c r="L63" s="54" t="s">
        <v>25</v>
      </c>
      <c r="M63" s="54" t="s">
        <v>319</v>
      </c>
      <c r="N63" s="54" t="s">
        <v>489</v>
      </c>
    </row>
    <row r="64" spans="1:14" ht="35" customHeight="1" x14ac:dyDescent="0.2">
      <c r="A64" s="59" t="s">
        <v>374</v>
      </c>
      <c r="B64" s="59" t="s">
        <v>374</v>
      </c>
      <c r="C64" s="54" t="s">
        <v>285</v>
      </c>
      <c r="D64" s="54" t="s">
        <v>175</v>
      </c>
      <c r="E64" s="54" t="s">
        <v>994</v>
      </c>
      <c r="F64" s="54" t="s">
        <v>994</v>
      </c>
      <c r="G64" s="58" t="s">
        <v>995</v>
      </c>
      <c r="H64" s="54">
        <v>164.07132120083102</v>
      </c>
      <c r="I64" s="54">
        <v>7.82</v>
      </c>
      <c r="J64" s="54" t="s">
        <v>25</v>
      </c>
      <c r="K64" s="54" t="s">
        <v>23</v>
      </c>
      <c r="L64" s="54" t="s">
        <v>25</v>
      </c>
      <c r="M64" s="54" t="s">
        <v>319</v>
      </c>
    </row>
    <row r="65" spans="1:21" ht="36" customHeight="1" x14ac:dyDescent="0.2">
      <c r="A65" s="59" t="s">
        <v>374</v>
      </c>
      <c r="B65" s="59" t="s">
        <v>491</v>
      </c>
      <c r="C65" s="54" t="s">
        <v>319</v>
      </c>
      <c r="D65" s="54" t="s">
        <v>175</v>
      </c>
      <c r="E65" s="54" t="s">
        <v>999</v>
      </c>
      <c r="F65" s="54" t="s">
        <v>179</v>
      </c>
      <c r="G65" s="58" t="s">
        <v>490</v>
      </c>
      <c r="H65" s="54">
        <v>46.909411135464069</v>
      </c>
      <c r="I65" s="54">
        <v>2.34</v>
      </c>
      <c r="J65" s="54" t="s">
        <v>23</v>
      </c>
      <c r="K65" s="54" t="s">
        <v>25</v>
      </c>
      <c r="L65" s="54" t="s">
        <v>25</v>
      </c>
      <c r="M65" s="54" t="s">
        <v>319</v>
      </c>
      <c r="U65" s="68"/>
    </row>
    <row r="66" spans="1:21" ht="36" customHeight="1" x14ac:dyDescent="0.2">
      <c r="A66" s="59" t="s">
        <v>374</v>
      </c>
      <c r="B66" s="59" t="s">
        <v>483</v>
      </c>
      <c r="C66" s="54" t="s">
        <v>319</v>
      </c>
      <c r="D66" s="54" t="s">
        <v>175</v>
      </c>
      <c r="E66" s="54" t="s">
        <v>999</v>
      </c>
      <c r="F66" s="54" t="s">
        <v>179</v>
      </c>
      <c r="G66" s="58" t="s">
        <v>180</v>
      </c>
      <c r="H66" s="54">
        <v>59.186473523824404</v>
      </c>
      <c r="I66" s="54">
        <v>2.78</v>
      </c>
      <c r="J66" s="54" t="s">
        <v>23</v>
      </c>
      <c r="K66" s="54" t="s">
        <v>25</v>
      </c>
      <c r="L66" s="54" t="s">
        <v>25</v>
      </c>
      <c r="M66" s="54" t="s">
        <v>319</v>
      </c>
    </row>
    <row r="67" spans="1:21" ht="36" customHeight="1" x14ac:dyDescent="0.2">
      <c r="A67" s="59" t="s">
        <v>87</v>
      </c>
      <c r="B67" s="59" t="s">
        <v>87</v>
      </c>
      <c r="C67" s="54" t="s">
        <v>969</v>
      </c>
      <c r="D67" s="54" t="s">
        <v>175</v>
      </c>
      <c r="E67" s="54" t="s">
        <v>994</v>
      </c>
      <c r="F67" s="54" t="s">
        <v>994</v>
      </c>
      <c r="G67" s="58" t="s">
        <v>995</v>
      </c>
      <c r="H67" s="54">
        <v>193.84082151504208</v>
      </c>
      <c r="I67" s="54">
        <v>12.7</v>
      </c>
      <c r="J67" s="54" t="s">
        <v>25</v>
      </c>
      <c r="K67" s="54" t="s">
        <v>23</v>
      </c>
      <c r="L67" s="54" t="s">
        <v>23</v>
      </c>
      <c r="M67" s="54" t="s">
        <v>23</v>
      </c>
    </row>
    <row r="68" spans="1:21" ht="35" customHeight="1" x14ac:dyDescent="0.2">
      <c r="A68" s="59" t="s">
        <v>249</v>
      </c>
      <c r="B68" s="59" t="s">
        <v>249</v>
      </c>
      <c r="C68" s="54" t="s">
        <v>325</v>
      </c>
      <c r="D68" s="54" t="s">
        <v>175</v>
      </c>
      <c r="E68" s="54" t="s">
        <v>994</v>
      </c>
      <c r="F68" s="54" t="s">
        <v>994</v>
      </c>
      <c r="G68" s="58" t="s">
        <v>995</v>
      </c>
      <c r="H68" s="54">
        <v>130.02530749242123</v>
      </c>
      <c r="I68" s="54">
        <v>15.1</v>
      </c>
      <c r="J68" s="54" t="s">
        <v>25</v>
      </c>
      <c r="K68" s="54" t="s">
        <v>23</v>
      </c>
      <c r="L68" s="54" t="s">
        <v>23</v>
      </c>
      <c r="M68" s="54" t="s">
        <v>23</v>
      </c>
    </row>
    <row r="69" spans="1:21" ht="36" customHeight="1" x14ac:dyDescent="0.2">
      <c r="A69" s="54" t="s">
        <v>802</v>
      </c>
      <c r="B69" s="54" t="s">
        <v>802</v>
      </c>
      <c r="C69" s="54" t="s">
        <v>801</v>
      </c>
      <c r="D69" s="54" t="s">
        <v>175</v>
      </c>
      <c r="E69" s="54" t="s">
        <v>994</v>
      </c>
      <c r="F69" s="54" t="s">
        <v>994</v>
      </c>
      <c r="G69" s="58" t="s">
        <v>995</v>
      </c>
      <c r="H69" s="54">
        <v>114.30564339999999</v>
      </c>
      <c r="I69" s="54">
        <v>3.9</v>
      </c>
      <c r="J69" s="54" t="s">
        <v>25</v>
      </c>
      <c r="K69" s="54" t="s">
        <v>23</v>
      </c>
      <c r="L69" s="54" t="s">
        <v>23</v>
      </c>
      <c r="M69" s="54" t="s">
        <v>25</v>
      </c>
    </row>
    <row r="70" spans="1:21" ht="36" customHeight="1" x14ac:dyDescent="0.2">
      <c r="A70" s="54" t="s">
        <v>810</v>
      </c>
      <c r="B70" s="54" t="s">
        <v>810</v>
      </c>
      <c r="C70" s="54" t="s">
        <v>809</v>
      </c>
      <c r="D70" s="54" t="s">
        <v>175</v>
      </c>
      <c r="E70" s="54" t="s">
        <v>994</v>
      </c>
      <c r="F70" s="54" t="s">
        <v>994</v>
      </c>
      <c r="G70" s="58" t="s">
        <v>995</v>
      </c>
      <c r="H70" s="54">
        <v>62.161612400000003</v>
      </c>
      <c r="I70" s="54">
        <v>4.28</v>
      </c>
      <c r="J70" s="54" t="s">
        <v>25</v>
      </c>
      <c r="K70" s="54" t="s">
        <v>23</v>
      </c>
      <c r="L70" s="54" t="s">
        <v>23</v>
      </c>
      <c r="M70" s="54" t="s">
        <v>23</v>
      </c>
    </row>
    <row r="71" spans="1:21" ht="36" customHeight="1" x14ac:dyDescent="0.2">
      <c r="A71" s="54" t="s">
        <v>89</v>
      </c>
      <c r="B71" s="54" t="s">
        <v>89</v>
      </c>
      <c r="C71" s="54" t="s">
        <v>730</v>
      </c>
      <c r="D71" s="54" t="s">
        <v>175</v>
      </c>
      <c r="E71" s="54" t="s">
        <v>994</v>
      </c>
      <c r="F71" s="54" t="s">
        <v>994</v>
      </c>
      <c r="G71" s="58" t="s">
        <v>995</v>
      </c>
      <c r="H71" s="54">
        <v>33.227069800000002</v>
      </c>
      <c r="I71" s="54">
        <v>0.52</v>
      </c>
      <c r="J71" s="54" t="s">
        <v>25</v>
      </c>
      <c r="K71" s="54" t="s">
        <v>23</v>
      </c>
      <c r="L71" s="54" t="s">
        <v>23</v>
      </c>
      <c r="M71" s="54" t="s">
        <v>25</v>
      </c>
    </row>
    <row r="72" spans="1:21" ht="36" customHeight="1" x14ac:dyDescent="0.2">
      <c r="A72" s="59" t="s">
        <v>89</v>
      </c>
      <c r="B72" s="59" t="s">
        <v>484</v>
      </c>
      <c r="C72" s="54" t="s">
        <v>319</v>
      </c>
      <c r="D72" s="54" t="s">
        <v>175</v>
      </c>
      <c r="E72" s="54" t="s">
        <v>999</v>
      </c>
      <c r="F72" s="54" t="s">
        <v>179</v>
      </c>
      <c r="G72" s="58" t="s">
        <v>180</v>
      </c>
      <c r="H72" s="54">
        <v>101.74198767496463</v>
      </c>
      <c r="I72" s="54">
        <v>3.58</v>
      </c>
      <c r="J72" s="54" t="s">
        <v>23</v>
      </c>
      <c r="K72" s="54" t="s">
        <v>25</v>
      </c>
      <c r="L72" s="54" t="s">
        <v>25</v>
      </c>
      <c r="M72" s="54" t="s">
        <v>319</v>
      </c>
    </row>
    <row r="73" spans="1:21" ht="34" x14ac:dyDescent="0.2">
      <c r="A73" s="54" t="s">
        <v>89</v>
      </c>
      <c r="B73" s="54" t="s">
        <v>573</v>
      </c>
      <c r="C73" s="54" t="str">
        <f>"EN-"&amp;B73</f>
        <v>EN-ME-21-120-50</v>
      </c>
      <c r="D73" s="54" t="s">
        <v>175</v>
      </c>
      <c r="E73" s="54" t="s">
        <v>999</v>
      </c>
      <c r="F73" s="54" t="s">
        <v>183</v>
      </c>
      <c r="G73" s="58" t="s">
        <v>1012</v>
      </c>
      <c r="H73" s="54">
        <v>143.41469280000001</v>
      </c>
      <c r="I73" s="54">
        <v>8.44</v>
      </c>
      <c r="J73" s="54" t="s">
        <v>23</v>
      </c>
      <c r="K73" s="54" t="s">
        <v>23</v>
      </c>
      <c r="L73" s="54" t="s">
        <v>23</v>
      </c>
      <c r="M73" s="54" t="s">
        <v>23</v>
      </c>
    </row>
    <row r="74" spans="1:21" ht="34" x14ac:dyDescent="0.2">
      <c r="A74" s="59" t="s">
        <v>476</v>
      </c>
      <c r="B74" s="59" t="s">
        <v>476</v>
      </c>
      <c r="C74" s="54" t="s">
        <v>319</v>
      </c>
      <c r="D74" s="54" t="s">
        <v>175</v>
      </c>
      <c r="E74" s="54" t="s">
        <v>999</v>
      </c>
      <c r="F74" s="54" t="s">
        <v>183</v>
      </c>
      <c r="G74" s="58" t="s">
        <v>1009</v>
      </c>
      <c r="H74" s="54">
        <v>191.12558269398698</v>
      </c>
      <c r="I74" s="54">
        <v>4.4400000000000004</v>
      </c>
      <c r="J74" s="54" t="s">
        <v>23</v>
      </c>
      <c r="K74" s="54" t="s">
        <v>25</v>
      </c>
      <c r="L74" s="54" t="s">
        <v>25</v>
      </c>
      <c r="M74" s="54" t="s">
        <v>319</v>
      </c>
    </row>
    <row r="75" spans="1:21" ht="17" x14ac:dyDescent="0.2">
      <c r="A75" s="54" t="s">
        <v>782</v>
      </c>
      <c r="B75" s="54" t="s">
        <v>782</v>
      </c>
      <c r="C75" s="54" t="s">
        <v>781</v>
      </c>
      <c r="D75" s="54" t="s">
        <v>175</v>
      </c>
      <c r="E75" s="54" t="s">
        <v>994</v>
      </c>
      <c r="F75" s="54" t="s">
        <v>994</v>
      </c>
      <c r="G75" s="58" t="s">
        <v>995</v>
      </c>
      <c r="H75" s="54">
        <v>42.079585870000003</v>
      </c>
      <c r="I75" s="54">
        <v>3.06</v>
      </c>
      <c r="J75" s="54" t="s">
        <v>25</v>
      </c>
      <c r="K75" s="54" t="s">
        <v>23</v>
      </c>
      <c r="L75" s="54" t="s">
        <v>23</v>
      </c>
      <c r="M75" s="54" t="s">
        <v>23</v>
      </c>
    </row>
    <row r="76" spans="1:21" ht="17" x14ac:dyDescent="0.2">
      <c r="A76" s="54" t="s">
        <v>806</v>
      </c>
      <c r="B76" s="54" t="s">
        <v>806</v>
      </c>
      <c r="C76" s="54" t="s">
        <v>805</v>
      </c>
      <c r="D76" s="54" t="s">
        <v>175</v>
      </c>
      <c r="E76" s="54" t="s">
        <v>994</v>
      </c>
      <c r="F76" s="54" t="s">
        <v>994</v>
      </c>
      <c r="G76" s="58" t="s">
        <v>995</v>
      </c>
      <c r="H76" s="54">
        <v>52.85466624</v>
      </c>
      <c r="I76" s="54">
        <v>4.0199999999999996</v>
      </c>
      <c r="J76" s="54" t="s">
        <v>25</v>
      </c>
      <c r="K76" s="54" t="s">
        <v>23</v>
      </c>
      <c r="L76" s="54" t="s">
        <v>23</v>
      </c>
      <c r="M76" s="54" t="s">
        <v>23</v>
      </c>
    </row>
    <row r="77" spans="1:21" ht="17" x14ac:dyDescent="0.2">
      <c r="A77" s="54" t="s">
        <v>852</v>
      </c>
      <c r="B77" s="54" t="s">
        <v>852</v>
      </c>
      <c r="C77" s="54" t="s">
        <v>851</v>
      </c>
      <c r="D77" s="54" t="s">
        <v>175</v>
      </c>
      <c r="E77" s="54" t="s">
        <v>994</v>
      </c>
      <c r="F77" s="54" t="s">
        <v>994</v>
      </c>
      <c r="G77" s="58" t="s">
        <v>995</v>
      </c>
      <c r="H77" s="54">
        <v>162.896128</v>
      </c>
      <c r="I77" s="54">
        <v>5.38</v>
      </c>
      <c r="J77" s="54" t="s">
        <v>25</v>
      </c>
      <c r="K77" s="54" t="s">
        <v>23</v>
      </c>
      <c r="L77" s="54" t="s">
        <v>23</v>
      </c>
      <c r="M77" s="54" t="s">
        <v>23</v>
      </c>
    </row>
    <row r="78" spans="1:21" ht="17" x14ac:dyDescent="0.2">
      <c r="A78" s="54" t="s">
        <v>91</v>
      </c>
      <c r="B78" s="54" t="s">
        <v>91</v>
      </c>
      <c r="C78" s="54" t="s">
        <v>721</v>
      </c>
      <c r="D78" s="54" t="s">
        <v>175</v>
      </c>
      <c r="E78" s="54" t="s">
        <v>994</v>
      </c>
      <c r="F78" s="54" t="s">
        <v>994</v>
      </c>
      <c r="G78" s="58" t="s">
        <v>995</v>
      </c>
      <c r="H78" s="54">
        <v>11.38457288</v>
      </c>
      <c r="I78" s="54">
        <v>0.28399999999999997</v>
      </c>
      <c r="J78" s="54" t="s">
        <v>25</v>
      </c>
      <c r="K78" s="54" t="s">
        <v>23</v>
      </c>
      <c r="L78" s="54" t="s">
        <v>23</v>
      </c>
      <c r="M78" s="54" t="s">
        <v>25</v>
      </c>
    </row>
    <row r="79" spans="1:21" ht="17" x14ac:dyDescent="0.2">
      <c r="A79" s="54" t="s">
        <v>91</v>
      </c>
      <c r="B79" s="54" t="s">
        <v>574</v>
      </c>
      <c r="C79" s="54" t="str">
        <f>"EN-"&amp;B79</f>
        <v>EN-ME-21-249-V10</v>
      </c>
      <c r="D79" s="54" t="s">
        <v>175</v>
      </c>
      <c r="E79" s="54" t="s">
        <v>999</v>
      </c>
      <c r="F79" s="54" t="s">
        <v>178</v>
      </c>
      <c r="G79" s="58" t="s">
        <v>1001</v>
      </c>
      <c r="H79" s="54">
        <v>768.36387409999998</v>
      </c>
      <c r="I79" s="54">
        <v>33.200000000000003</v>
      </c>
      <c r="J79" s="54" t="s">
        <v>23</v>
      </c>
      <c r="K79" s="54" t="s">
        <v>23</v>
      </c>
      <c r="L79" s="54" t="s">
        <v>23</v>
      </c>
      <c r="M79" s="54" t="s">
        <v>23</v>
      </c>
    </row>
    <row r="80" spans="1:21" ht="17" x14ac:dyDescent="0.2">
      <c r="A80" s="54" t="s">
        <v>91</v>
      </c>
      <c r="B80" s="54" t="s">
        <v>575</v>
      </c>
      <c r="C80" s="54" t="str">
        <f>"EN-"&amp;B80</f>
        <v>EN-ME-21-249-V15</v>
      </c>
      <c r="D80" s="54" t="s">
        <v>175</v>
      </c>
      <c r="E80" s="54" t="s">
        <v>999</v>
      </c>
      <c r="F80" s="54" t="s">
        <v>178</v>
      </c>
      <c r="G80" s="58" t="s">
        <v>1002</v>
      </c>
      <c r="H80" s="54">
        <v>1144.178549</v>
      </c>
      <c r="I80" s="54">
        <v>29.8</v>
      </c>
      <c r="J80" s="54" t="s">
        <v>23</v>
      </c>
      <c r="K80" s="54" t="s">
        <v>23</v>
      </c>
      <c r="L80" s="54" t="s">
        <v>23</v>
      </c>
      <c r="M80" s="54" t="s">
        <v>25</v>
      </c>
    </row>
    <row r="81" spans="1:21" ht="17" x14ac:dyDescent="0.2">
      <c r="A81" s="54" t="s">
        <v>91</v>
      </c>
      <c r="B81" s="54" t="s">
        <v>576</v>
      </c>
      <c r="C81" s="54" t="str">
        <f>"EN-"&amp;B81</f>
        <v>EN-ME-21-249-V5-1</v>
      </c>
      <c r="D81" s="54" t="s">
        <v>175</v>
      </c>
      <c r="E81" s="54" t="s">
        <v>999</v>
      </c>
      <c r="F81" s="54" t="s">
        <v>183</v>
      </c>
      <c r="G81" s="58" t="s">
        <v>1010</v>
      </c>
      <c r="H81" s="54">
        <v>695.76654859999996</v>
      </c>
      <c r="I81" s="54">
        <v>25.8</v>
      </c>
      <c r="J81" s="54" t="s">
        <v>23</v>
      </c>
      <c r="K81" s="54" t="s">
        <v>23</v>
      </c>
      <c r="L81" s="54" t="s">
        <v>23</v>
      </c>
      <c r="M81" s="54" t="s">
        <v>23</v>
      </c>
    </row>
    <row r="82" spans="1:21" ht="17" x14ac:dyDescent="0.2">
      <c r="A82" s="61" t="s">
        <v>91</v>
      </c>
      <c r="B82" s="61" t="s">
        <v>510</v>
      </c>
      <c r="C82" s="54" t="s">
        <v>319</v>
      </c>
      <c r="D82" s="54" t="s">
        <v>175</v>
      </c>
      <c r="E82" s="54" t="s">
        <v>999</v>
      </c>
      <c r="F82" s="54" t="s">
        <v>183</v>
      </c>
      <c r="G82" s="58" t="s">
        <v>1010</v>
      </c>
      <c r="H82" s="54">
        <v>368.03342312568259</v>
      </c>
      <c r="I82" s="54">
        <v>26</v>
      </c>
      <c r="J82" s="54" t="s">
        <v>23</v>
      </c>
      <c r="K82" s="54" t="s">
        <v>25</v>
      </c>
      <c r="L82" s="54" t="s">
        <v>25</v>
      </c>
      <c r="M82" s="54" t="s">
        <v>319</v>
      </c>
    </row>
    <row r="83" spans="1:21" ht="17" x14ac:dyDescent="0.2">
      <c r="A83" s="54" t="s">
        <v>804</v>
      </c>
      <c r="B83" s="54" t="s">
        <v>804</v>
      </c>
      <c r="C83" s="54" t="s">
        <v>803</v>
      </c>
      <c r="D83" s="54" t="s">
        <v>175</v>
      </c>
      <c r="E83" s="54" t="s">
        <v>994</v>
      </c>
      <c r="F83" s="54" t="s">
        <v>994</v>
      </c>
      <c r="G83" s="58" t="s">
        <v>995</v>
      </c>
      <c r="H83" s="54">
        <v>27.974490419999999</v>
      </c>
      <c r="I83" s="54">
        <v>3.9</v>
      </c>
      <c r="J83" s="54" t="s">
        <v>25</v>
      </c>
      <c r="K83" s="54" t="s">
        <v>23</v>
      </c>
      <c r="L83" s="54" t="s">
        <v>23</v>
      </c>
      <c r="M83" s="54" t="s">
        <v>25</v>
      </c>
    </row>
    <row r="84" spans="1:21" ht="17" x14ac:dyDescent="0.2">
      <c r="A84" s="54" t="s">
        <v>812</v>
      </c>
      <c r="B84" s="54" t="s">
        <v>812</v>
      </c>
      <c r="C84" s="54" t="s">
        <v>811</v>
      </c>
      <c r="D84" s="54" t="s">
        <v>175</v>
      </c>
      <c r="E84" s="54" t="s">
        <v>994</v>
      </c>
      <c r="F84" s="54" t="s">
        <v>994</v>
      </c>
      <c r="G84" s="58" t="s">
        <v>995</v>
      </c>
      <c r="H84" s="54">
        <v>29.411135510000001</v>
      </c>
      <c r="I84" s="54">
        <v>4.34</v>
      </c>
      <c r="J84" s="54" t="s">
        <v>25</v>
      </c>
      <c r="K84" s="54" t="s">
        <v>23</v>
      </c>
      <c r="L84" s="54" t="s">
        <v>23</v>
      </c>
      <c r="M84" s="54" t="s">
        <v>23</v>
      </c>
    </row>
    <row r="85" spans="1:21" ht="17" x14ac:dyDescent="0.2">
      <c r="A85" s="54" t="s">
        <v>569</v>
      </c>
      <c r="B85" s="54" t="s">
        <v>569</v>
      </c>
      <c r="C85" s="54" t="s">
        <v>807</v>
      </c>
      <c r="D85" s="54" t="s">
        <v>175</v>
      </c>
      <c r="E85" s="54" t="s">
        <v>994</v>
      </c>
      <c r="F85" s="54" t="s">
        <v>994</v>
      </c>
      <c r="G85" s="58" t="s">
        <v>995</v>
      </c>
      <c r="H85" s="54">
        <v>9.1567855439999999</v>
      </c>
      <c r="I85" s="54">
        <v>4.0199999999999996</v>
      </c>
      <c r="J85" s="54" t="s">
        <v>25</v>
      </c>
      <c r="K85" s="54" t="s">
        <v>23</v>
      </c>
      <c r="L85" s="54" t="s">
        <v>23</v>
      </c>
      <c r="M85" s="54" t="s">
        <v>25</v>
      </c>
      <c r="S85" s="62"/>
      <c r="T85" s="63"/>
      <c r="U85" s="64"/>
    </row>
    <row r="86" spans="1:21" ht="17" x14ac:dyDescent="0.2">
      <c r="A86" s="61" t="s">
        <v>569</v>
      </c>
      <c r="B86" s="61" t="s">
        <v>553</v>
      </c>
      <c r="C86" s="54" t="s">
        <v>319</v>
      </c>
      <c r="D86" s="54" t="s">
        <v>175</v>
      </c>
      <c r="E86" s="54" t="s">
        <v>999</v>
      </c>
      <c r="F86" s="54" t="s">
        <v>179</v>
      </c>
      <c r="G86" s="58" t="s">
        <v>184</v>
      </c>
      <c r="H86" s="54">
        <v>28.960196380173215</v>
      </c>
      <c r="I86" s="54">
        <v>0</v>
      </c>
      <c r="J86" s="54" t="s">
        <v>23</v>
      </c>
      <c r="K86" s="54" t="s">
        <v>25</v>
      </c>
      <c r="L86" s="54" t="s">
        <v>25</v>
      </c>
      <c r="M86" s="54" t="s">
        <v>319</v>
      </c>
      <c r="N86" s="54" t="s">
        <v>489</v>
      </c>
      <c r="S86" s="65"/>
      <c r="T86" s="65"/>
      <c r="U86" s="66"/>
    </row>
    <row r="87" spans="1:21" ht="17" x14ac:dyDescent="0.2">
      <c r="A87" s="61" t="s">
        <v>569</v>
      </c>
      <c r="B87" s="61" t="s">
        <v>546</v>
      </c>
      <c r="C87" s="54" t="s">
        <v>319</v>
      </c>
      <c r="D87" s="54" t="s">
        <v>175</v>
      </c>
      <c r="E87" s="54" t="s">
        <v>999</v>
      </c>
      <c r="F87" s="54" t="s">
        <v>179</v>
      </c>
      <c r="G87" s="58" t="s">
        <v>180</v>
      </c>
      <c r="H87" s="54">
        <v>4.0650376760972442</v>
      </c>
      <c r="I87" s="54">
        <v>0</v>
      </c>
      <c r="J87" s="54" t="s">
        <v>23</v>
      </c>
      <c r="K87" s="54" t="s">
        <v>25</v>
      </c>
      <c r="L87" s="54" t="s">
        <v>25</v>
      </c>
      <c r="M87" s="67" t="s">
        <v>319</v>
      </c>
      <c r="N87" s="54" t="s">
        <v>489</v>
      </c>
    </row>
    <row r="88" spans="1:21" ht="17" x14ac:dyDescent="0.2">
      <c r="A88" s="54" t="s">
        <v>95</v>
      </c>
      <c r="B88" s="54" t="s">
        <v>95</v>
      </c>
      <c r="C88" s="54" t="s">
        <v>769</v>
      </c>
      <c r="D88" s="54" t="s">
        <v>175</v>
      </c>
      <c r="E88" s="54" t="s">
        <v>994</v>
      </c>
      <c r="F88" s="54" t="s">
        <v>994</v>
      </c>
      <c r="G88" s="58" t="s">
        <v>995</v>
      </c>
      <c r="H88" s="54">
        <v>38.342632070000001</v>
      </c>
      <c r="I88" s="54">
        <v>2.64</v>
      </c>
      <c r="J88" s="54" t="s">
        <v>25</v>
      </c>
      <c r="K88" s="54" t="s">
        <v>23</v>
      </c>
      <c r="L88" s="54" t="s">
        <v>23</v>
      </c>
      <c r="M88" s="54" t="s">
        <v>25</v>
      </c>
    </row>
    <row r="89" spans="1:21" ht="34" x14ac:dyDescent="0.2">
      <c r="A89" s="54" t="s">
        <v>95</v>
      </c>
      <c r="B89" s="54" t="s">
        <v>577</v>
      </c>
      <c r="C89" s="54" t="str">
        <f>"EN-"&amp;B89</f>
        <v>EN-ME-21-258-100</v>
      </c>
      <c r="D89" s="54" t="s">
        <v>175</v>
      </c>
      <c r="E89" s="54" t="s">
        <v>999</v>
      </c>
      <c r="F89" s="54" t="s">
        <v>183</v>
      </c>
      <c r="G89" s="58" t="s">
        <v>1009</v>
      </c>
      <c r="H89" s="54">
        <v>236.763812</v>
      </c>
      <c r="I89" s="54">
        <v>17.600000000000001</v>
      </c>
      <c r="J89" s="54" t="s">
        <v>23</v>
      </c>
      <c r="K89" s="54" t="s">
        <v>23</v>
      </c>
      <c r="L89" s="54" t="s">
        <v>23</v>
      </c>
      <c r="M89" s="54" t="s">
        <v>23</v>
      </c>
    </row>
    <row r="90" spans="1:21" ht="34" x14ac:dyDescent="0.2">
      <c r="A90" s="54" t="s">
        <v>95</v>
      </c>
      <c r="B90" s="54" t="s">
        <v>578</v>
      </c>
      <c r="C90" s="54" t="str">
        <f>"EN-"&amp;B90</f>
        <v>EN-ME-21-258-50</v>
      </c>
      <c r="D90" s="54" t="s">
        <v>175</v>
      </c>
      <c r="E90" s="54" t="s">
        <v>999</v>
      </c>
      <c r="F90" s="54" t="s">
        <v>183</v>
      </c>
      <c r="G90" s="58" t="s">
        <v>1012</v>
      </c>
      <c r="H90" s="54">
        <v>55.544965169999998</v>
      </c>
      <c r="I90" s="54">
        <v>10.199999999999999</v>
      </c>
      <c r="J90" s="54" t="s">
        <v>23</v>
      </c>
      <c r="K90" s="54" t="s">
        <v>23</v>
      </c>
      <c r="L90" s="54" t="s">
        <v>23</v>
      </c>
      <c r="M90" s="54" t="s">
        <v>23</v>
      </c>
    </row>
    <row r="91" spans="1:21" ht="17" x14ac:dyDescent="0.2">
      <c r="A91" s="54" t="s">
        <v>925</v>
      </c>
      <c r="B91" s="54" t="s">
        <v>925</v>
      </c>
      <c r="C91" s="54" t="s">
        <v>715</v>
      </c>
      <c r="D91" s="54" t="s">
        <v>175</v>
      </c>
      <c r="E91" s="54" t="s">
        <v>994</v>
      </c>
      <c r="F91" s="54" t="s">
        <v>994</v>
      </c>
      <c r="G91" s="58" t="s">
        <v>995</v>
      </c>
      <c r="H91" s="54">
        <v>281.37118950000001</v>
      </c>
      <c r="I91" s="54">
        <v>14</v>
      </c>
      <c r="J91" s="54" t="s">
        <v>25</v>
      </c>
      <c r="K91" s="54" t="s">
        <v>23</v>
      </c>
      <c r="L91" s="54" t="s">
        <v>23</v>
      </c>
      <c r="M91" s="54" t="s">
        <v>25</v>
      </c>
    </row>
    <row r="92" spans="1:21" ht="17" x14ac:dyDescent="0.2">
      <c r="A92" s="54" t="s">
        <v>854</v>
      </c>
      <c r="B92" s="54" t="s">
        <v>854</v>
      </c>
      <c r="C92" s="54" t="s">
        <v>853</v>
      </c>
      <c r="D92" s="54" t="s">
        <v>175</v>
      </c>
      <c r="E92" s="54" t="s">
        <v>994</v>
      </c>
      <c r="F92" s="54" t="s">
        <v>994</v>
      </c>
      <c r="G92" s="58" t="s">
        <v>995</v>
      </c>
      <c r="H92" s="54">
        <v>72.686768029999996</v>
      </c>
      <c r="I92" s="54">
        <v>5.44</v>
      </c>
      <c r="J92" s="54" t="s">
        <v>25</v>
      </c>
      <c r="K92" s="54" t="s">
        <v>23</v>
      </c>
      <c r="L92" s="54" t="s">
        <v>23</v>
      </c>
      <c r="M92" s="54" t="s">
        <v>23</v>
      </c>
    </row>
    <row r="93" spans="1:21" ht="17" x14ac:dyDescent="0.2">
      <c r="A93" s="54" t="s">
        <v>98</v>
      </c>
      <c r="B93" s="54" t="s">
        <v>579</v>
      </c>
      <c r="C93" s="54" t="str">
        <f>"EN-"&amp;B93</f>
        <v>EN-ME-21-263-5</v>
      </c>
      <c r="D93" s="54" t="s">
        <v>175</v>
      </c>
      <c r="E93" s="54" t="s">
        <v>999</v>
      </c>
      <c r="F93" s="54" t="s">
        <v>179</v>
      </c>
      <c r="G93" s="58" t="s">
        <v>500</v>
      </c>
      <c r="H93" s="54">
        <v>230.6205267</v>
      </c>
      <c r="I93" s="54">
        <v>13.1</v>
      </c>
      <c r="J93" s="54" t="s">
        <v>23</v>
      </c>
      <c r="K93" s="54" t="s">
        <v>23</v>
      </c>
      <c r="L93" s="54" t="s">
        <v>23</v>
      </c>
      <c r="M93" s="54" t="s">
        <v>23</v>
      </c>
    </row>
    <row r="94" spans="1:21" ht="17" x14ac:dyDescent="0.2">
      <c r="A94" s="59" t="s">
        <v>98</v>
      </c>
      <c r="B94" s="59" t="s">
        <v>262</v>
      </c>
      <c r="C94" s="54" t="str">
        <f>"EN-"&amp;B94</f>
        <v>EN-ME-21-263-RE</v>
      </c>
      <c r="D94" s="54" t="s">
        <v>175</v>
      </c>
      <c r="E94" s="54" t="s">
        <v>295</v>
      </c>
      <c r="F94" s="54" t="s">
        <v>181</v>
      </c>
      <c r="G94" s="58" t="s">
        <v>194</v>
      </c>
      <c r="H94" s="54">
        <v>114.5526659865701</v>
      </c>
      <c r="I94" s="54">
        <v>5.32</v>
      </c>
      <c r="J94" s="54" t="s">
        <v>23</v>
      </c>
      <c r="K94" s="54" t="s">
        <v>23</v>
      </c>
      <c r="L94" s="54" t="s">
        <v>25</v>
      </c>
      <c r="M94" s="54" t="s">
        <v>319</v>
      </c>
    </row>
    <row r="95" spans="1:21" ht="17" x14ac:dyDescent="0.2">
      <c r="A95" s="59" t="s">
        <v>98</v>
      </c>
      <c r="B95" s="59" t="s">
        <v>263</v>
      </c>
      <c r="C95" s="54" t="str">
        <f>"EN-"&amp;B95</f>
        <v>EN-ME-21-263-TE</v>
      </c>
      <c r="D95" s="54" t="s">
        <v>175</v>
      </c>
      <c r="E95" s="54" t="s">
        <v>295</v>
      </c>
      <c r="F95" s="54" t="s">
        <v>181</v>
      </c>
      <c r="G95" s="58" t="s">
        <v>195</v>
      </c>
      <c r="H95" s="54">
        <v>56.125414765124106</v>
      </c>
      <c r="I95" s="54">
        <v>10.199999999999999</v>
      </c>
      <c r="J95" s="54" t="s">
        <v>23</v>
      </c>
      <c r="K95" s="54" t="s">
        <v>23</v>
      </c>
      <c r="L95" s="54" t="s">
        <v>25</v>
      </c>
      <c r="M95" s="54" t="s">
        <v>319</v>
      </c>
    </row>
    <row r="96" spans="1:21" ht="17" x14ac:dyDescent="0.2">
      <c r="A96" s="54" t="s">
        <v>753</v>
      </c>
      <c r="B96" s="54" t="s">
        <v>753</v>
      </c>
      <c r="C96" s="54" t="s">
        <v>752</v>
      </c>
      <c r="D96" s="54" t="s">
        <v>175</v>
      </c>
      <c r="E96" s="54" t="s">
        <v>994</v>
      </c>
      <c r="F96" s="54" t="s">
        <v>994</v>
      </c>
      <c r="G96" s="58" t="s">
        <v>995</v>
      </c>
      <c r="H96" s="54">
        <v>9.4926580000000005</v>
      </c>
      <c r="I96" s="54">
        <v>2.08</v>
      </c>
      <c r="J96" s="54" t="s">
        <v>25</v>
      </c>
      <c r="K96" s="54" t="s">
        <v>23</v>
      </c>
      <c r="L96" s="54" t="s">
        <v>23</v>
      </c>
      <c r="M96" s="54" t="s">
        <v>25</v>
      </c>
    </row>
    <row r="97" spans="1:14" ht="17" x14ac:dyDescent="0.2">
      <c r="A97" s="54" t="s">
        <v>869</v>
      </c>
      <c r="B97" s="54" t="s">
        <v>869</v>
      </c>
      <c r="C97" s="54" t="s">
        <v>868</v>
      </c>
      <c r="D97" s="54" t="s">
        <v>175</v>
      </c>
      <c r="E97" s="54" t="s">
        <v>994</v>
      </c>
      <c r="F97" s="54" t="s">
        <v>994</v>
      </c>
      <c r="G97" s="58" t="s">
        <v>995</v>
      </c>
      <c r="H97" s="54">
        <v>28.078982849999999</v>
      </c>
      <c r="I97" s="54">
        <v>6.22</v>
      </c>
      <c r="J97" s="54" t="s">
        <v>25</v>
      </c>
      <c r="K97" s="54" t="s">
        <v>23</v>
      </c>
      <c r="L97" s="54" t="s">
        <v>23</v>
      </c>
      <c r="M97" s="54" t="s">
        <v>25</v>
      </c>
    </row>
    <row r="98" spans="1:14" ht="17" x14ac:dyDescent="0.2">
      <c r="A98" s="54" t="s">
        <v>800</v>
      </c>
      <c r="B98" s="54" t="s">
        <v>800</v>
      </c>
      <c r="C98" s="54" t="s">
        <v>799</v>
      </c>
      <c r="D98" s="54" t="s">
        <v>175</v>
      </c>
      <c r="E98" s="54" t="s">
        <v>994</v>
      </c>
      <c r="F98" s="54" t="s">
        <v>994</v>
      </c>
      <c r="G98" s="58" t="s">
        <v>995</v>
      </c>
      <c r="H98" s="54">
        <v>41.884739809999999</v>
      </c>
      <c r="I98" s="54">
        <v>3.8</v>
      </c>
      <c r="J98" s="54" t="s">
        <v>25</v>
      </c>
      <c r="K98" s="54" t="s">
        <v>23</v>
      </c>
      <c r="L98" s="54" t="s">
        <v>23</v>
      </c>
      <c r="M98" s="54" t="s">
        <v>25</v>
      </c>
    </row>
    <row r="99" spans="1:14" ht="17" x14ac:dyDescent="0.2">
      <c r="A99" s="54" t="s">
        <v>791</v>
      </c>
      <c r="B99" s="54" t="s">
        <v>791</v>
      </c>
      <c r="C99" s="54" t="s">
        <v>790</v>
      </c>
      <c r="D99" s="54" t="s">
        <v>175</v>
      </c>
      <c r="E99" s="54" t="s">
        <v>994</v>
      </c>
      <c r="F99" s="54" t="s">
        <v>994</v>
      </c>
      <c r="G99" s="58" t="s">
        <v>995</v>
      </c>
      <c r="H99" s="54">
        <v>26.731832879999999</v>
      </c>
      <c r="I99" s="54">
        <v>3.14</v>
      </c>
      <c r="J99" s="54" t="s">
        <v>25</v>
      </c>
      <c r="K99" s="54" t="s">
        <v>23</v>
      </c>
      <c r="L99" s="54" t="s">
        <v>23</v>
      </c>
      <c r="M99" s="54" t="s">
        <v>25</v>
      </c>
    </row>
    <row r="100" spans="1:14" ht="17" x14ac:dyDescent="0.2">
      <c r="A100" s="54" t="s">
        <v>742</v>
      </c>
      <c r="B100" s="54" t="s">
        <v>742</v>
      </c>
      <c r="C100" s="54" t="s">
        <v>741</v>
      </c>
      <c r="D100" s="54" t="s">
        <v>175</v>
      </c>
      <c r="E100" s="54" t="s">
        <v>994</v>
      </c>
      <c r="F100" s="54" t="s">
        <v>994</v>
      </c>
      <c r="G100" s="58" t="s">
        <v>995</v>
      </c>
      <c r="H100" s="54">
        <v>31.579470789999998</v>
      </c>
      <c r="I100" s="54">
        <v>0.84</v>
      </c>
      <c r="J100" s="54" t="s">
        <v>25</v>
      </c>
      <c r="K100" s="54" t="s">
        <v>23</v>
      </c>
      <c r="L100" s="54" t="s">
        <v>23</v>
      </c>
      <c r="M100" s="54" t="s">
        <v>25</v>
      </c>
    </row>
    <row r="101" spans="1:14" ht="17" x14ac:dyDescent="0.2">
      <c r="A101" s="54" t="s">
        <v>726</v>
      </c>
      <c r="B101" s="54" t="s">
        <v>726</v>
      </c>
      <c r="C101" s="54" t="s">
        <v>725</v>
      </c>
      <c r="D101" s="54" t="s">
        <v>175</v>
      </c>
      <c r="E101" s="54" t="s">
        <v>994</v>
      </c>
      <c r="F101" s="54" t="s">
        <v>994</v>
      </c>
      <c r="G101" s="58" t="s">
        <v>995</v>
      </c>
      <c r="H101" s="54">
        <v>31.247908160000001</v>
      </c>
      <c r="I101" s="54">
        <v>0.375</v>
      </c>
      <c r="J101" s="54" t="s">
        <v>25</v>
      </c>
      <c r="K101" s="54" t="s">
        <v>23</v>
      </c>
      <c r="L101" s="54" t="s">
        <v>23</v>
      </c>
      <c r="M101" s="54" t="s">
        <v>25</v>
      </c>
    </row>
    <row r="102" spans="1:14" ht="17" x14ac:dyDescent="0.2">
      <c r="A102" s="54" t="s">
        <v>446</v>
      </c>
      <c r="B102" s="54" t="s">
        <v>446</v>
      </c>
      <c r="C102" s="54" t="s">
        <v>794</v>
      </c>
      <c r="D102" s="54" t="s">
        <v>175</v>
      </c>
      <c r="E102" s="54" t="s">
        <v>994</v>
      </c>
      <c r="F102" s="54" t="s">
        <v>994</v>
      </c>
      <c r="G102" s="58" t="s">
        <v>995</v>
      </c>
      <c r="H102" s="54">
        <v>24.216938070000001</v>
      </c>
      <c r="I102" s="54">
        <v>3.48</v>
      </c>
      <c r="J102" s="54" t="s">
        <v>25</v>
      </c>
      <c r="K102" s="54" t="s">
        <v>23</v>
      </c>
      <c r="L102" s="54" t="s">
        <v>23</v>
      </c>
      <c r="M102" s="54" t="s">
        <v>25</v>
      </c>
    </row>
    <row r="103" spans="1:14" ht="17" x14ac:dyDescent="0.2">
      <c r="A103" s="54" t="s">
        <v>446</v>
      </c>
      <c r="B103" s="54" t="s">
        <v>425</v>
      </c>
      <c r="C103" s="54" t="s">
        <v>319</v>
      </c>
      <c r="D103" s="54" t="s">
        <v>176</v>
      </c>
      <c r="E103" s="54" t="s">
        <v>176</v>
      </c>
      <c r="F103" s="54" t="s">
        <v>443</v>
      </c>
      <c r="G103" s="58" t="s">
        <v>447</v>
      </c>
      <c r="H103" s="54">
        <v>40.667502835039301</v>
      </c>
      <c r="I103" s="54">
        <v>0</v>
      </c>
      <c r="J103" s="54" t="s">
        <v>23</v>
      </c>
      <c r="K103" s="54" t="s">
        <v>25</v>
      </c>
      <c r="L103" s="54" t="s">
        <v>25</v>
      </c>
      <c r="M103" s="54" t="s">
        <v>319</v>
      </c>
      <c r="N103" s="54" t="s">
        <v>420</v>
      </c>
    </row>
    <row r="104" spans="1:14" ht="17" x14ac:dyDescent="0.2">
      <c r="A104" s="54" t="s">
        <v>446</v>
      </c>
      <c r="B104" s="54" t="s">
        <v>426</v>
      </c>
      <c r="C104" s="54" t="s">
        <v>319</v>
      </c>
      <c r="D104" s="54" t="s">
        <v>176</v>
      </c>
      <c r="E104" s="54" t="s">
        <v>176</v>
      </c>
      <c r="F104" s="54" t="s">
        <v>443</v>
      </c>
      <c r="G104" s="58" t="s">
        <v>421</v>
      </c>
      <c r="H104" s="54">
        <v>26.094020116975138</v>
      </c>
      <c r="I104" s="54">
        <v>2.64</v>
      </c>
      <c r="J104" s="54" t="s">
        <v>23</v>
      </c>
      <c r="K104" s="54" t="s">
        <v>25</v>
      </c>
      <c r="L104" s="54" t="s">
        <v>25</v>
      </c>
      <c r="M104" s="54" t="s">
        <v>319</v>
      </c>
    </row>
    <row r="105" spans="1:14" ht="17" x14ac:dyDescent="0.2">
      <c r="A105" s="54" t="s">
        <v>446</v>
      </c>
      <c r="B105" s="54" t="s">
        <v>427</v>
      </c>
      <c r="C105" s="54" t="s">
        <v>1013</v>
      </c>
      <c r="D105" s="54" t="s">
        <v>176</v>
      </c>
      <c r="E105" s="54" t="s">
        <v>176</v>
      </c>
      <c r="F105" s="54" t="s">
        <v>177</v>
      </c>
      <c r="G105" s="58" t="s">
        <v>74</v>
      </c>
      <c r="H105" s="54">
        <v>144.33088631740776</v>
      </c>
      <c r="I105" s="54">
        <v>4.0599999999999996</v>
      </c>
      <c r="J105" s="54" t="s">
        <v>23</v>
      </c>
      <c r="K105" s="54" t="s">
        <v>23</v>
      </c>
      <c r="L105" s="54" t="s">
        <v>23</v>
      </c>
      <c r="M105" s="54" t="s">
        <v>25</v>
      </c>
    </row>
    <row r="106" spans="1:14" ht="17" x14ac:dyDescent="0.2">
      <c r="A106" s="54" t="s">
        <v>445</v>
      </c>
      <c r="B106" s="54" t="s">
        <v>445</v>
      </c>
      <c r="C106" s="54" t="s">
        <v>845</v>
      </c>
      <c r="D106" s="54" t="s">
        <v>175</v>
      </c>
      <c r="E106" s="54" t="s">
        <v>994</v>
      </c>
      <c r="F106" s="54" t="s">
        <v>994</v>
      </c>
      <c r="G106" s="58" t="s">
        <v>995</v>
      </c>
      <c r="H106" s="54">
        <v>69.921165880000004</v>
      </c>
      <c r="I106" s="54">
        <v>5.16</v>
      </c>
      <c r="J106" s="54" t="s">
        <v>25</v>
      </c>
      <c r="K106" s="54" t="s">
        <v>23</v>
      </c>
      <c r="L106" s="54" t="s">
        <v>23</v>
      </c>
      <c r="M106" s="54" t="s">
        <v>25</v>
      </c>
    </row>
    <row r="107" spans="1:14" ht="17" x14ac:dyDescent="0.2">
      <c r="A107" s="54" t="s">
        <v>445</v>
      </c>
      <c r="B107" s="54" t="s">
        <v>428</v>
      </c>
      <c r="C107" s="54" t="s">
        <v>319</v>
      </c>
      <c r="D107" s="54" t="s">
        <v>176</v>
      </c>
      <c r="E107" s="54" t="s">
        <v>176</v>
      </c>
      <c r="F107" s="54" t="s">
        <v>443</v>
      </c>
      <c r="G107" s="58" t="s">
        <v>447</v>
      </c>
      <c r="H107" s="54">
        <v>43.878041479278963</v>
      </c>
      <c r="I107" s="54">
        <v>3.16</v>
      </c>
      <c r="J107" s="54" t="s">
        <v>23</v>
      </c>
      <c r="K107" s="54" t="s">
        <v>25</v>
      </c>
      <c r="L107" s="54" t="s">
        <v>25</v>
      </c>
      <c r="M107" s="54" t="s">
        <v>319</v>
      </c>
    </row>
    <row r="108" spans="1:14" ht="17" x14ac:dyDescent="0.2">
      <c r="A108" s="54" t="s">
        <v>445</v>
      </c>
      <c r="B108" s="54" t="s">
        <v>429</v>
      </c>
      <c r="C108" s="54" t="s">
        <v>319</v>
      </c>
      <c r="D108" s="54" t="s">
        <v>176</v>
      </c>
      <c r="E108" s="54" t="s">
        <v>176</v>
      </c>
      <c r="F108" s="54" t="s">
        <v>443</v>
      </c>
      <c r="G108" s="58" t="s">
        <v>421</v>
      </c>
      <c r="H108" s="54">
        <v>122.19932993058544</v>
      </c>
      <c r="I108" s="54">
        <v>2.8</v>
      </c>
      <c r="J108" s="54" t="s">
        <v>23</v>
      </c>
      <c r="K108" s="54" t="s">
        <v>25</v>
      </c>
      <c r="L108" s="54" t="s">
        <v>25</v>
      </c>
      <c r="M108" s="54" t="s">
        <v>319</v>
      </c>
    </row>
    <row r="109" spans="1:14" ht="17" x14ac:dyDescent="0.2">
      <c r="A109" s="54" t="s">
        <v>445</v>
      </c>
      <c r="B109" s="54" t="s">
        <v>430</v>
      </c>
      <c r="C109" s="54" t="s">
        <v>319</v>
      </c>
      <c r="D109" s="54" t="s">
        <v>176</v>
      </c>
      <c r="E109" s="54" t="s">
        <v>176</v>
      </c>
      <c r="F109" s="54" t="s">
        <v>177</v>
      </c>
      <c r="G109" s="58" t="s">
        <v>74</v>
      </c>
      <c r="H109" s="54">
        <v>54.058802516545597</v>
      </c>
      <c r="I109" s="54">
        <v>0</v>
      </c>
      <c r="J109" s="54" t="s">
        <v>23</v>
      </c>
      <c r="K109" s="54" t="s">
        <v>25</v>
      </c>
      <c r="L109" s="54" t="s">
        <v>25</v>
      </c>
      <c r="M109" s="54" t="s">
        <v>319</v>
      </c>
      <c r="N109" s="54" t="s">
        <v>420</v>
      </c>
    </row>
    <row r="110" spans="1:14" ht="17" x14ac:dyDescent="0.2">
      <c r="A110" s="54" t="s">
        <v>774</v>
      </c>
      <c r="B110" s="54" t="s">
        <v>774</v>
      </c>
      <c r="C110" s="54" t="s">
        <v>773</v>
      </c>
      <c r="D110" s="54" t="s">
        <v>175</v>
      </c>
      <c r="E110" s="54" t="s">
        <v>994</v>
      </c>
      <c r="F110" s="54" t="s">
        <v>994</v>
      </c>
      <c r="G110" s="58" t="s">
        <v>995</v>
      </c>
      <c r="H110" s="54">
        <v>34.814628499999998</v>
      </c>
      <c r="I110" s="54">
        <v>2.72</v>
      </c>
      <c r="J110" s="54" t="s">
        <v>25</v>
      </c>
      <c r="K110" s="54" t="s">
        <v>23</v>
      </c>
      <c r="L110" s="54" t="s">
        <v>23</v>
      </c>
      <c r="M110" s="54" t="s">
        <v>25</v>
      </c>
    </row>
    <row r="111" spans="1:14" ht="17" x14ac:dyDescent="0.2">
      <c r="A111" s="54" t="s">
        <v>893</v>
      </c>
      <c r="B111" s="54" t="s">
        <v>893</v>
      </c>
      <c r="C111" s="54" t="s">
        <v>892</v>
      </c>
      <c r="D111" s="54" t="s">
        <v>175</v>
      </c>
      <c r="E111" s="54" t="s">
        <v>994</v>
      </c>
      <c r="F111" s="54" t="s">
        <v>994</v>
      </c>
      <c r="G111" s="58" t="s">
        <v>995</v>
      </c>
      <c r="H111" s="54">
        <v>34.757514329999999</v>
      </c>
      <c r="I111" s="54">
        <v>8.6999999999999993</v>
      </c>
      <c r="J111" s="54" t="s">
        <v>25</v>
      </c>
      <c r="K111" s="54" t="s">
        <v>23</v>
      </c>
      <c r="L111" s="54" t="s">
        <v>23</v>
      </c>
      <c r="M111" s="54" t="s">
        <v>25</v>
      </c>
    </row>
    <row r="112" spans="1:14" ht="17" x14ac:dyDescent="0.2">
      <c r="A112" s="54" t="s">
        <v>768</v>
      </c>
      <c r="B112" s="54" t="s">
        <v>768</v>
      </c>
      <c r="C112" s="54" t="s">
        <v>767</v>
      </c>
      <c r="D112" s="54" t="s">
        <v>175</v>
      </c>
      <c r="E112" s="54" t="s">
        <v>994</v>
      </c>
      <c r="F112" s="54" t="s">
        <v>994</v>
      </c>
      <c r="G112" s="58" t="s">
        <v>995</v>
      </c>
      <c r="H112" s="54">
        <v>23.39292463</v>
      </c>
      <c r="I112" s="54">
        <v>2.6</v>
      </c>
      <c r="J112" s="54" t="s">
        <v>25</v>
      </c>
      <c r="K112" s="54" t="s">
        <v>23</v>
      </c>
      <c r="L112" s="54" t="s">
        <v>23</v>
      </c>
      <c r="M112" s="54" t="s">
        <v>25</v>
      </c>
    </row>
    <row r="113" spans="1:14" ht="17" x14ac:dyDescent="0.2">
      <c r="A113" s="54" t="s">
        <v>744</v>
      </c>
      <c r="B113" s="54" t="s">
        <v>744</v>
      </c>
      <c r="C113" s="54" t="s">
        <v>743</v>
      </c>
      <c r="D113" s="54" t="s">
        <v>175</v>
      </c>
      <c r="E113" s="54" t="s">
        <v>994</v>
      </c>
      <c r="F113" s="54" t="s">
        <v>994</v>
      </c>
      <c r="G113" s="58" t="s">
        <v>995</v>
      </c>
      <c r="H113" s="54">
        <v>80.059964410000006</v>
      </c>
      <c r="I113" s="54">
        <v>0.87</v>
      </c>
      <c r="J113" s="54" t="s">
        <v>25</v>
      </c>
      <c r="K113" s="54" t="s">
        <v>23</v>
      </c>
      <c r="L113" s="54" t="s">
        <v>23</v>
      </c>
      <c r="M113" s="54" t="s">
        <v>25</v>
      </c>
    </row>
    <row r="114" spans="1:14" ht="17" x14ac:dyDescent="0.2">
      <c r="A114" s="61" t="s">
        <v>520</v>
      </c>
      <c r="B114" s="61" t="s">
        <v>520</v>
      </c>
      <c r="C114" s="54" t="s">
        <v>319</v>
      </c>
      <c r="D114" s="54" t="s">
        <v>175</v>
      </c>
      <c r="E114" s="54" t="s">
        <v>999</v>
      </c>
      <c r="F114" s="54" t="s">
        <v>183</v>
      </c>
      <c r="G114" s="58" t="s">
        <v>533</v>
      </c>
      <c r="H114" s="54">
        <v>0</v>
      </c>
      <c r="I114" s="54">
        <v>0</v>
      </c>
      <c r="J114" s="54" t="s">
        <v>23</v>
      </c>
      <c r="K114" s="54" t="s">
        <v>25</v>
      </c>
      <c r="L114" s="54" t="s">
        <v>25</v>
      </c>
      <c r="M114" s="54" t="s">
        <v>319</v>
      </c>
      <c r="N114" s="54" t="s">
        <v>482</v>
      </c>
    </row>
    <row r="115" spans="1:14" ht="34" x14ac:dyDescent="0.2">
      <c r="A115" s="61" t="s">
        <v>529</v>
      </c>
      <c r="B115" s="61" t="s">
        <v>529</v>
      </c>
      <c r="C115" s="54" t="s">
        <v>319</v>
      </c>
      <c r="D115" s="54" t="s">
        <v>175</v>
      </c>
      <c r="E115" s="54" t="s">
        <v>999</v>
      </c>
      <c r="F115" s="54" t="s">
        <v>183</v>
      </c>
      <c r="G115" s="58" t="s">
        <v>1007</v>
      </c>
      <c r="H115" s="54">
        <v>0</v>
      </c>
      <c r="I115" s="54">
        <v>0</v>
      </c>
      <c r="J115" s="54" t="s">
        <v>23</v>
      </c>
      <c r="K115" s="54" t="s">
        <v>25</v>
      </c>
      <c r="L115" s="54" t="s">
        <v>25</v>
      </c>
      <c r="M115" s="54" t="s">
        <v>319</v>
      </c>
      <c r="N115" s="54" t="s">
        <v>482</v>
      </c>
    </row>
    <row r="116" spans="1:14" ht="16" customHeight="1" x14ac:dyDescent="0.2">
      <c r="A116" s="54" t="s">
        <v>100</v>
      </c>
      <c r="B116" s="54" t="s">
        <v>100</v>
      </c>
      <c r="C116" s="54" t="s">
        <v>808</v>
      </c>
      <c r="D116" s="54" t="s">
        <v>175</v>
      </c>
      <c r="E116" s="54" t="s">
        <v>994</v>
      </c>
      <c r="F116" s="54" t="s">
        <v>994</v>
      </c>
      <c r="G116" s="58" t="s">
        <v>995</v>
      </c>
      <c r="H116" s="54">
        <v>45.002240810000004</v>
      </c>
      <c r="I116" s="54">
        <v>4.18</v>
      </c>
      <c r="J116" s="54" t="s">
        <v>25</v>
      </c>
      <c r="K116" s="54" t="s">
        <v>23</v>
      </c>
      <c r="L116" s="54" t="s">
        <v>23</v>
      </c>
      <c r="M116" s="54" t="s">
        <v>25</v>
      </c>
    </row>
    <row r="117" spans="1:14" ht="16" customHeight="1" x14ac:dyDescent="0.2">
      <c r="A117" s="61" t="s">
        <v>100</v>
      </c>
      <c r="B117" s="61" t="s">
        <v>506</v>
      </c>
      <c r="C117" s="54" t="s">
        <v>319</v>
      </c>
      <c r="D117" s="54" t="s">
        <v>175</v>
      </c>
      <c r="E117" s="54" t="s">
        <v>999</v>
      </c>
      <c r="F117" s="54" t="s">
        <v>178</v>
      </c>
      <c r="G117" s="58" t="s">
        <v>1001</v>
      </c>
      <c r="H117" s="54">
        <v>216.037568806265</v>
      </c>
      <c r="I117" s="54">
        <v>5.82</v>
      </c>
      <c r="J117" s="54" t="s">
        <v>23</v>
      </c>
      <c r="K117" s="54" t="s">
        <v>25</v>
      </c>
      <c r="L117" s="54" t="s">
        <v>25</v>
      </c>
      <c r="M117" s="54" t="s">
        <v>319</v>
      </c>
    </row>
    <row r="118" spans="1:14" ht="16" customHeight="1" x14ac:dyDescent="0.2">
      <c r="A118" s="54" t="s">
        <v>100</v>
      </c>
      <c r="B118" s="54" t="s">
        <v>580</v>
      </c>
      <c r="C118" s="54" t="str">
        <f>"EN-"&amp;B118</f>
        <v>EN-ME-21-302-V15</v>
      </c>
      <c r="D118" s="54" t="s">
        <v>175</v>
      </c>
      <c r="E118" s="54" t="s">
        <v>999</v>
      </c>
      <c r="F118" s="54" t="s">
        <v>178</v>
      </c>
      <c r="G118" s="58" t="s">
        <v>1002</v>
      </c>
      <c r="H118" s="54">
        <v>414.96713620000003</v>
      </c>
      <c r="I118" s="54">
        <v>11.2</v>
      </c>
      <c r="J118" s="54" t="s">
        <v>23</v>
      </c>
      <c r="K118" s="54" t="s">
        <v>23</v>
      </c>
      <c r="L118" s="54" t="s">
        <v>23</v>
      </c>
      <c r="M118" s="54" t="s">
        <v>23</v>
      </c>
    </row>
    <row r="119" spans="1:14" ht="16" customHeight="1" x14ac:dyDescent="0.2">
      <c r="A119" s="61" t="s">
        <v>100</v>
      </c>
      <c r="B119" s="61" t="s">
        <v>511</v>
      </c>
      <c r="C119" s="54" t="s">
        <v>319</v>
      </c>
      <c r="D119" s="54" t="s">
        <v>175</v>
      </c>
      <c r="E119" s="54" t="s">
        <v>999</v>
      </c>
      <c r="F119" s="54" t="s">
        <v>183</v>
      </c>
      <c r="G119" s="58" t="s">
        <v>1010</v>
      </c>
      <c r="H119" s="54">
        <v>42.04344888141074</v>
      </c>
      <c r="I119" s="54">
        <v>6.42</v>
      </c>
      <c r="J119" s="54" t="s">
        <v>23</v>
      </c>
      <c r="K119" s="54" t="s">
        <v>25</v>
      </c>
      <c r="L119" s="54" t="s">
        <v>25</v>
      </c>
      <c r="M119" s="54" t="s">
        <v>319</v>
      </c>
    </row>
    <row r="120" spans="1:14" ht="16" customHeight="1" x14ac:dyDescent="0.2">
      <c r="A120" s="61" t="s">
        <v>505</v>
      </c>
      <c r="B120" s="61" t="s">
        <v>505</v>
      </c>
      <c r="C120" s="54" t="s">
        <v>319</v>
      </c>
      <c r="D120" s="54" t="s">
        <v>175</v>
      </c>
      <c r="E120" s="54" t="s">
        <v>999</v>
      </c>
      <c r="F120" s="54" t="s">
        <v>183</v>
      </c>
      <c r="G120" s="58" t="s">
        <v>1010</v>
      </c>
      <c r="H120" s="54">
        <v>118.90692129147477</v>
      </c>
      <c r="I120" s="54">
        <v>5.84</v>
      </c>
      <c r="J120" s="54" t="s">
        <v>23</v>
      </c>
      <c r="K120" s="54" t="s">
        <v>25</v>
      </c>
      <c r="L120" s="54" t="s">
        <v>25</v>
      </c>
      <c r="M120" s="54" t="s">
        <v>319</v>
      </c>
    </row>
    <row r="121" spans="1:14" ht="16" customHeight="1" x14ac:dyDescent="0.2">
      <c r="A121" s="54" t="s">
        <v>102</v>
      </c>
      <c r="B121" s="54" t="s">
        <v>102</v>
      </c>
      <c r="C121" s="54" t="s">
        <v>746</v>
      </c>
      <c r="D121" s="54" t="s">
        <v>175</v>
      </c>
      <c r="E121" s="54" t="s">
        <v>994</v>
      </c>
      <c r="F121" s="54" t="s">
        <v>994</v>
      </c>
      <c r="G121" s="58" t="s">
        <v>995</v>
      </c>
      <c r="H121" s="54">
        <v>9.8746943510000005</v>
      </c>
      <c r="I121" s="54">
        <v>1.0900000000000001</v>
      </c>
      <c r="J121" s="54" t="s">
        <v>25</v>
      </c>
      <c r="K121" s="54" t="s">
        <v>23</v>
      </c>
      <c r="L121" s="54" t="s">
        <v>23</v>
      </c>
      <c r="M121" s="54" t="s">
        <v>25</v>
      </c>
    </row>
    <row r="122" spans="1:14" ht="16" customHeight="1" x14ac:dyDescent="0.2">
      <c r="A122" s="61" t="s">
        <v>102</v>
      </c>
      <c r="B122" s="61" t="s">
        <v>535</v>
      </c>
      <c r="C122" s="54" t="s">
        <v>319</v>
      </c>
      <c r="D122" s="54" t="s">
        <v>175</v>
      </c>
      <c r="E122" s="54" t="s">
        <v>999</v>
      </c>
      <c r="F122" s="54" t="s">
        <v>183</v>
      </c>
      <c r="G122" s="58" t="s">
        <v>1005</v>
      </c>
      <c r="H122" s="54">
        <v>7.9331580192112305</v>
      </c>
      <c r="I122" s="54">
        <v>0</v>
      </c>
      <c r="J122" s="54" t="s">
        <v>23</v>
      </c>
      <c r="K122" s="54" t="s">
        <v>25</v>
      </c>
      <c r="L122" s="54" t="s">
        <v>25</v>
      </c>
      <c r="M122" s="54" t="s">
        <v>319</v>
      </c>
      <c r="N122" s="54" t="s">
        <v>489</v>
      </c>
    </row>
    <row r="123" spans="1:14" ht="34" x14ac:dyDescent="0.2">
      <c r="A123" s="54" t="s">
        <v>102</v>
      </c>
      <c r="B123" s="54" t="s">
        <v>581</v>
      </c>
      <c r="C123" s="54" t="str">
        <f>"EN-"&amp;B123</f>
        <v>EN-ME-21-306-2P</v>
      </c>
      <c r="D123" s="54" t="s">
        <v>175</v>
      </c>
      <c r="E123" s="54" t="s">
        <v>999</v>
      </c>
      <c r="F123" s="54" t="s">
        <v>183</v>
      </c>
      <c r="G123" s="58" t="s">
        <v>1006</v>
      </c>
      <c r="H123" s="54">
        <v>30.153006520000002</v>
      </c>
      <c r="I123" s="54">
        <v>13.2</v>
      </c>
      <c r="J123" s="54" t="s">
        <v>23</v>
      </c>
      <c r="K123" s="54" t="s">
        <v>23</v>
      </c>
      <c r="L123" s="54" t="s">
        <v>23</v>
      </c>
      <c r="M123" s="54" t="s">
        <v>25</v>
      </c>
    </row>
    <row r="124" spans="1:14" ht="17" x14ac:dyDescent="0.2">
      <c r="A124" s="59" t="s">
        <v>104</v>
      </c>
      <c r="B124" s="59" t="s">
        <v>492</v>
      </c>
      <c r="C124" s="54" t="s">
        <v>319</v>
      </c>
      <c r="D124" s="54" t="s">
        <v>175</v>
      </c>
      <c r="E124" s="54" t="s">
        <v>999</v>
      </c>
      <c r="F124" s="54" t="s">
        <v>179</v>
      </c>
      <c r="G124" s="58" t="s">
        <v>499</v>
      </c>
      <c r="H124" s="54">
        <v>189.64766191518501</v>
      </c>
      <c r="I124" s="54">
        <v>10.7</v>
      </c>
      <c r="J124" s="54" t="s">
        <v>23</v>
      </c>
      <c r="K124" s="54" t="s">
        <v>25</v>
      </c>
      <c r="L124" s="54" t="s">
        <v>25</v>
      </c>
      <c r="M124" s="54" t="s">
        <v>319</v>
      </c>
    </row>
    <row r="125" spans="1:14" ht="17" x14ac:dyDescent="0.2">
      <c r="A125" s="54" t="s">
        <v>104</v>
      </c>
      <c r="B125" s="54" t="s">
        <v>582</v>
      </c>
      <c r="C125" s="54" t="str">
        <f>"EN-"&amp;B125</f>
        <v>EN-ME-21-310-5</v>
      </c>
      <c r="D125" s="54" t="s">
        <v>175</v>
      </c>
      <c r="E125" s="54" t="s">
        <v>999</v>
      </c>
      <c r="F125" s="54" t="s">
        <v>179</v>
      </c>
      <c r="G125" s="58" t="s">
        <v>500</v>
      </c>
      <c r="H125" s="54">
        <v>130.0243299</v>
      </c>
      <c r="I125" s="54">
        <v>11</v>
      </c>
      <c r="J125" s="54" t="s">
        <v>23</v>
      </c>
      <c r="K125" s="54" t="s">
        <v>23</v>
      </c>
      <c r="L125" s="54" t="s">
        <v>23</v>
      </c>
      <c r="M125" s="54" t="s">
        <v>23</v>
      </c>
    </row>
    <row r="126" spans="1:14" ht="34" x14ac:dyDescent="0.2">
      <c r="A126" s="59" t="s">
        <v>477</v>
      </c>
      <c r="B126" s="59" t="s">
        <v>477</v>
      </c>
      <c r="C126" s="54" t="s">
        <v>319</v>
      </c>
      <c r="D126" s="54" t="s">
        <v>175</v>
      </c>
      <c r="E126" s="54" t="s">
        <v>999</v>
      </c>
      <c r="F126" s="54" t="s">
        <v>183</v>
      </c>
      <c r="G126" s="58" t="s">
        <v>1009</v>
      </c>
      <c r="H126" s="54">
        <v>68.331058230853472</v>
      </c>
      <c r="I126" s="54">
        <v>4.5199999999999996</v>
      </c>
      <c r="J126" s="54" t="s">
        <v>23</v>
      </c>
      <c r="K126" s="54" t="s">
        <v>25</v>
      </c>
      <c r="L126" s="54" t="s">
        <v>25</v>
      </c>
      <c r="M126" s="54" t="s">
        <v>319</v>
      </c>
    </row>
    <row r="127" spans="1:14" ht="34" x14ac:dyDescent="0.2">
      <c r="A127" s="59" t="s">
        <v>473</v>
      </c>
      <c r="B127" s="59" t="s">
        <v>473</v>
      </c>
      <c r="C127" s="54" t="s">
        <v>319</v>
      </c>
      <c r="D127" s="54" t="s">
        <v>175</v>
      </c>
      <c r="E127" s="54" t="s">
        <v>999</v>
      </c>
      <c r="F127" s="54" t="s">
        <v>183</v>
      </c>
      <c r="G127" s="58" t="s">
        <v>1012</v>
      </c>
      <c r="H127" s="54">
        <v>105.62319872463218</v>
      </c>
      <c r="I127" s="54">
        <v>3.76</v>
      </c>
      <c r="J127" s="54" t="s">
        <v>23</v>
      </c>
      <c r="K127" s="54" t="s">
        <v>25</v>
      </c>
      <c r="L127" s="54" t="s">
        <v>25</v>
      </c>
      <c r="M127" s="54" t="s">
        <v>319</v>
      </c>
    </row>
    <row r="128" spans="1:14" ht="17" x14ac:dyDescent="0.2">
      <c r="A128" s="54" t="s">
        <v>734</v>
      </c>
      <c r="B128" s="54" t="s">
        <v>734</v>
      </c>
      <c r="C128" s="54" t="s">
        <v>733</v>
      </c>
      <c r="D128" s="54" t="s">
        <v>175</v>
      </c>
      <c r="E128" s="54" t="s">
        <v>994</v>
      </c>
      <c r="F128" s="54" t="s">
        <v>994</v>
      </c>
      <c r="G128" s="58" t="s">
        <v>995</v>
      </c>
      <c r="H128" s="54">
        <v>0</v>
      </c>
      <c r="I128" s="54">
        <v>0.60599999999999998</v>
      </c>
      <c r="J128" s="54" t="s">
        <v>25</v>
      </c>
      <c r="K128" s="54" t="s">
        <v>23</v>
      </c>
      <c r="L128" s="54" t="s">
        <v>23</v>
      </c>
      <c r="M128" s="54" t="s">
        <v>25</v>
      </c>
    </row>
    <row r="129" spans="1:14" ht="17" x14ac:dyDescent="0.2">
      <c r="A129" s="54" t="s">
        <v>41</v>
      </c>
      <c r="B129" s="54" t="s">
        <v>431</v>
      </c>
      <c r="C129" s="54" t="str">
        <f>"EN-"&amp;B129</f>
        <v>EN-ME-21-314-1H</v>
      </c>
      <c r="D129" s="54" t="s">
        <v>176</v>
      </c>
      <c r="E129" s="54" t="s">
        <v>176</v>
      </c>
      <c r="F129" s="54" t="s">
        <v>177</v>
      </c>
      <c r="G129" s="58" t="s">
        <v>75</v>
      </c>
      <c r="H129" s="54">
        <v>204.12903779999999</v>
      </c>
      <c r="I129" s="54">
        <v>8.92</v>
      </c>
      <c r="J129" s="54" t="s">
        <v>23</v>
      </c>
      <c r="K129" s="54" t="s">
        <v>23</v>
      </c>
      <c r="L129" s="54" t="s">
        <v>23</v>
      </c>
      <c r="M129" s="54" t="s">
        <v>25</v>
      </c>
    </row>
    <row r="130" spans="1:14" ht="17" x14ac:dyDescent="0.2">
      <c r="A130" s="54" t="s">
        <v>106</v>
      </c>
      <c r="B130" s="54" t="s">
        <v>106</v>
      </c>
      <c r="C130" s="54" t="s">
        <v>820</v>
      </c>
      <c r="D130" s="54" t="s">
        <v>175</v>
      </c>
      <c r="E130" s="54" t="s">
        <v>994</v>
      </c>
      <c r="F130" s="54" t="s">
        <v>994</v>
      </c>
      <c r="G130" s="58" t="s">
        <v>995</v>
      </c>
      <c r="H130" s="54">
        <v>177.92889740000001</v>
      </c>
      <c r="I130" s="54">
        <v>4.46</v>
      </c>
      <c r="J130" s="54" t="s">
        <v>25</v>
      </c>
      <c r="K130" s="54" t="s">
        <v>23</v>
      </c>
      <c r="L130" s="54" t="s">
        <v>23</v>
      </c>
      <c r="M130" s="54" t="s">
        <v>25</v>
      </c>
    </row>
    <row r="131" spans="1:14" ht="34" x14ac:dyDescent="0.2">
      <c r="A131" s="54" t="s">
        <v>106</v>
      </c>
      <c r="B131" s="54" t="s">
        <v>583</v>
      </c>
      <c r="C131" s="54" t="str">
        <f>"EN-"&amp;B131</f>
        <v>EN-ME-21-315-1P</v>
      </c>
      <c r="D131" s="54" t="s">
        <v>175</v>
      </c>
      <c r="E131" s="54" t="s">
        <v>999</v>
      </c>
      <c r="F131" s="54" t="s">
        <v>183</v>
      </c>
      <c r="G131" s="58" t="s">
        <v>1005</v>
      </c>
      <c r="H131" s="54">
        <v>230.87712160000001</v>
      </c>
      <c r="I131" s="54">
        <v>20.399999999999999</v>
      </c>
      <c r="J131" s="54" t="s">
        <v>23</v>
      </c>
      <c r="K131" s="54" t="s">
        <v>23</v>
      </c>
      <c r="L131" s="54" t="s">
        <v>23</v>
      </c>
      <c r="M131" s="54" t="s">
        <v>23</v>
      </c>
    </row>
    <row r="132" spans="1:14" ht="34" x14ac:dyDescent="0.2">
      <c r="A132" s="61" t="s">
        <v>106</v>
      </c>
      <c r="B132" s="61" t="s">
        <v>541</v>
      </c>
      <c r="C132" s="54" t="s">
        <v>319</v>
      </c>
      <c r="D132" s="54" t="s">
        <v>175</v>
      </c>
      <c r="E132" s="54" t="s">
        <v>999</v>
      </c>
      <c r="F132" s="54" t="s">
        <v>183</v>
      </c>
      <c r="G132" s="58" t="s">
        <v>1006</v>
      </c>
      <c r="H132" s="54">
        <v>86.652627581554782</v>
      </c>
      <c r="I132" s="54">
        <v>4.8559999999999999</v>
      </c>
      <c r="J132" s="54" t="s">
        <v>23</v>
      </c>
      <c r="K132" s="54" t="s">
        <v>25</v>
      </c>
      <c r="L132" s="54" t="s">
        <v>25</v>
      </c>
      <c r="M132" s="54" t="s">
        <v>319</v>
      </c>
    </row>
    <row r="133" spans="1:14" ht="17" x14ac:dyDescent="0.2">
      <c r="A133" s="54" t="s">
        <v>570</v>
      </c>
      <c r="B133" s="54" t="s">
        <v>570</v>
      </c>
      <c r="C133" s="54" t="s">
        <v>745</v>
      </c>
      <c r="D133" s="54" t="s">
        <v>175</v>
      </c>
      <c r="E133" s="54" t="s">
        <v>994</v>
      </c>
      <c r="F133" s="54" t="s">
        <v>994</v>
      </c>
      <c r="G133" s="58" t="s">
        <v>995</v>
      </c>
      <c r="H133" s="54">
        <v>43.909820549999999</v>
      </c>
      <c r="I133" s="54">
        <v>0.98199999999999998</v>
      </c>
      <c r="J133" s="54" t="s">
        <v>25</v>
      </c>
      <c r="K133" s="54" t="s">
        <v>23</v>
      </c>
      <c r="L133" s="54" t="s">
        <v>23</v>
      </c>
      <c r="M133" s="54" t="s">
        <v>25</v>
      </c>
    </row>
    <row r="134" spans="1:14" ht="17" x14ac:dyDescent="0.2">
      <c r="A134" s="61" t="s">
        <v>570</v>
      </c>
      <c r="B134" s="61" t="s">
        <v>554</v>
      </c>
      <c r="C134" s="54" t="s">
        <v>319</v>
      </c>
      <c r="D134" s="54" t="s">
        <v>175</v>
      </c>
      <c r="E134" s="54" t="s">
        <v>999</v>
      </c>
      <c r="F134" s="54" t="s">
        <v>179</v>
      </c>
      <c r="G134" s="58" t="s">
        <v>184</v>
      </c>
      <c r="H134" s="54">
        <v>12.156472614387486</v>
      </c>
      <c r="I134" s="54">
        <v>0</v>
      </c>
      <c r="J134" s="54" t="s">
        <v>23</v>
      </c>
      <c r="K134" s="54" t="s">
        <v>25</v>
      </c>
      <c r="L134" s="54" t="s">
        <v>25</v>
      </c>
      <c r="M134" s="54" t="s">
        <v>319</v>
      </c>
      <c r="N134" s="54" t="s">
        <v>489</v>
      </c>
    </row>
    <row r="135" spans="1:14" ht="17" x14ac:dyDescent="0.2">
      <c r="A135" s="61" t="s">
        <v>570</v>
      </c>
      <c r="B135" s="61" t="s">
        <v>547</v>
      </c>
      <c r="C135" s="54" t="s">
        <v>319</v>
      </c>
      <c r="D135" s="54" t="s">
        <v>175</v>
      </c>
      <c r="E135" s="54" t="s">
        <v>999</v>
      </c>
      <c r="F135" s="54" t="s">
        <v>179</v>
      </c>
      <c r="G135" s="58" t="s">
        <v>180</v>
      </c>
      <c r="H135" s="54">
        <v>29.194320374331319</v>
      </c>
      <c r="I135" s="54">
        <v>0</v>
      </c>
      <c r="J135" s="54" t="s">
        <v>23</v>
      </c>
      <c r="K135" s="54" t="s">
        <v>25</v>
      </c>
      <c r="L135" s="54" t="s">
        <v>25</v>
      </c>
      <c r="M135" s="54" t="s">
        <v>319</v>
      </c>
      <c r="N135" s="54" t="s">
        <v>489</v>
      </c>
    </row>
    <row r="136" spans="1:14" ht="17" x14ac:dyDescent="0.2">
      <c r="A136" s="54" t="s">
        <v>367</v>
      </c>
      <c r="B136" s="54" t="s">
        <v>642</v>
      </c>
      <c r="C136" s="54" t="s">
        <v>319</v>
      </c>
      <c r="D136" s="54" t="s">
        <v>176</v>
      </c>
      <c r="E136" s="54" t="s">
        <v>176</v>
      </c>
      <c r="F136" s="54" t="s">
        <v>443</v>
      </c>
      <c r="G136" s="58" t="s">
        <v>447</v>
      </c>
      <c r="H136" s="54">
        <v>49.869616196822477</v>
      </c>
      <c r="I136" s="54">
        <v>2.52</v>
      </c>
      <c r="J136" s="54" t="s">
        <v>23</v>
      </c>
      <c r="K136" s="54" t="s">
        <v>25</v>
      </c>
      <c r="L136" s="54" t="s">
        <v>25</v>
      </c>
      <c r="M136" s="54" t="s">
        <v>319</v>
      </c>
    </row>
    <row r="137" spans="1:14" ht="17" x14ac:dyDescent="0.2">
      <c r="A137" s="54" t="s">
        <v>367</v>
      </c>
      <c r="B137" s="54" t="s">
        <v>270</v>
      </c>
      <c r="C137" s="54" t="str">
        <f>"EN-"&amp;B137</f>
        <v>EN-ME-21-322-3h-D</v>
      </c>
      <c r="D137" s="54" t="s">
        <v>176</v>
      </c>
      <c r="E137" s="54" t="s">
        <v>176</v>
      </c>
      <c r="F137" s="54" t="s">
        <v>443</v>
      </c>
      <c r="G137" s="58" t="s">
        <v>421</v>
      </c>
      <c r="H137" s="54">
        <v>77.343529750316023</v>
      </c>
      <c r="I137" s="54">
        <v>2.8</v>
      </c>
      <c r="J137" s="54" t="s">
        <v>23</v>
      </c>
      <c r="K137" s="54" t="s">
        <v>23</v>
      </c>
      <c r="L137" s="54" t="s">
        <v>25</v>
      </c>
      <c r="M137" s="54" t="s">
        <v>319</v>
      </c>
    </row>
    <row r="138" spans="1:14" ht="17" x14ac:dyDescent="0.2">
      <c r="A138" s="54" t="s">
        <v>367</v>
      </c>
      <c r="B138" s="54" t="s">
        <v>432</v>
      </c>
      <c r="C138" s="54" t="s">
        <v>1014</v>
      </c>
      <c r="D138" s="54" t="s">
        <v>176</v>
      </c>
      <c r="E138" s="54" t="s">
        <v>176</v>
      </c>
      <c r="F138" s="54" t="s">
        <v>177</v>
      </c>
      <c r="G138" s="58" t="s">
        <v>74</v>
      </c>
      <c r="H138" s="54">
        <v>76.210562952203787</v>
      </c>
      <c r="I138" s="54">
        <v>5.7</v>
      </c>
      <c r="J138" s="54" t="s">
        <v>23</v>
      </c>
      <c r="K138" s="54" t="s">
        <v>23</v>
      </c>
      <c r="L138" s="54" t="s">
        <v>23</v>
      </c>
      <c r="M138" s="54" t="s">
        <v>25</v>
      </c>
    </row>
    <row r="139" spans="1:14" ht="17" x14ac:dyDescent="0.2">
      <c r="A139" s="54" t="s">
        <v>108</v>
      </c>
      <c r="B139" s="54" t="s">
        <v>584</v>
      </c>
      <c r="C139" s="54" t="str">
        <f>"EN-"&amp;B139</f>
        <v>EN-ME-21-326-LTE</v>
      </c>
      <c r="D139" s="54" t="s">
        <v>175</v>
      </c>
      <c r="E139" s="54" t="s">
        <v>295</v>
      </c>
      <c r="F139" s="54" t="s">
        <v>181</v>
      </c>
      <c r="G139" s="58" t="s">
        <v>182</v>
      </c>
      <c r="H139" s="54">
        <v>34.533683060000001</v>
      </c>
      <c r="I139" s="54">
        <v>8.92</v>
      </c>
      <c r="J139" s="54" t="s">
        <v>23</v>
      </c>
      <c r="K139" s="54" t="s">
        <v>23</v>
      </c>
      <c r="L139" s="54" t="s">
        <v>23</v>
      </c>
      <c r="M139" s="54" t="s">
        <v>319</v>
      </c>
      <c r="N139" s="54" t="s">
        <v>1016</v>
      </c>
    </row>
    <row r="140" spans="1:14" ht="17" x14ac:dyDescent="0.2">
      <c r="A140" s="59" t="s">
        <v>108</v>
      </c>
      <c r="B140" s="59" t="s">
        <v>502</v>
      </c>
      <c r="C140" s="54" t="str">
        <f>"EN-"&amp;B140</f>
        <v>EN-ME-21-326-RE</v>
      </c>
      <c r="D140" s="54" t="s">
        <v>175</v>
      </c>
      <c r="E140" s="54" t="s">
        <v>295</v>
      </c>
      <c r="F140" s="54" t="s">
        <v>181</v>
      </c>
      <c r="G140" s="58" t="s">
        <v>194</v>
      </c>
      <c r="H140" s="54">
        <v>22.193472959938966</v>
      </c>
      <c r="I140" s="54">
        <v>10.1</v>
      </c>
      <c r="J140" s="54" t="s">
        <v>23</v>
      </c>
      <c r="K140" s="54" t="s">
        <v>23</v>
      </c>
      <c r="L140" s="54" t="s">
        <v>23</v>
      </c>
      <c r="M140" s="54" t="s">
        <v>25</v>
      </c>
      <c r="N140" s="54" t="s">
        <v>957</v>
      </c>
    </row>
    <row r="141" spans="1:14" ht="17" x14ac:dyDescent="0.2">
      <c r="A141" s="54" t="s">
        <v>111</v>
      </c>
      <c r="B141" s="54" t="s">
        <v>111</v>
      </c>
      <c r="C141" s="54" t="s">
        <v>867</v>
      </c>
      <c r="D141" s="54" t="s">
        <v>175</v>
      </c>
      <c r="E141" s="54" t="s">
        <v>994</v>
      </c>
      <c r="F141" s="54" t="s">
        <v>994</v>
      </c>
      <c r="G141" s="58" t="s">
        <v>995</v>
      </c>
      <c r="H141" s="54">
        <v>47.746689349999997</v>
      </c>
      <c r="I141" s="54">
        <v>6</v>
      </c>
      <c r="J141" s="54" t="s">
        <v>25</v>
      </c>
      <c r="K141" s="54" t="s">
        <v>23</v>
      </c>
      <c r="L141" s="54" t="s">
        <v>23</v>
      </c>
      <c r="M141" s="54" t="s">
        <v>25</v>
      </c>
    </row>
    <row r="142" spans="1:14" ht="17" x14ac:dyDescent="0.2">
      <c r="A142" s="54" t="s">
        <v>111</v>
      </c>
      <c r="B142" s="54" t="s">
        <v>585</v>
      </c>
      <c r="C142" s="54" t="str">
        <f>"EN-"&amp;B142</f>
        <v>EN-ME-21-330-V10</v>
      </c>
      <c r="D142" s="54" t="s">
        <v>175</v>
      </c>
      <c r="E142" s="54" t="s">
        <v>999</v>
      </c>
      <c r="F142" s="54" t="s">
        <v>178</v>
      </c>
      <c r="G142" s="58" t="s">
        <v>1001</v>
      </c>
      <c r="H142" s="54">
        <v>187.12280799999999</v>
      </c>
      <c r="I142" s="54">
        <v>12.6</v>
      </c>
      <c r="J142" s="54" t="s">
        <v>23</v>
      </c>
      <c r="K142" s="54" t="s">
        <v>23</v>
      </c>
      <c r="L142" s="54" t="s">
        <v>23</v>
      </c>
      <c r="M142" s="54" t="s">
        <v>25</v>
      </c>
    </row>
    <row r="143" spans="1:14" ht="17" x14ac:dyDescent="0.2">
      <c r="A143" s="54" t="s">
        <v>111</v>
      </c>
      <c r="B143" s="54" t="s">
        <v>586</v>
      </c>
      <c r="C143" s="54" t="str">
        <f>"EN-"&amp;B143</f>
        <v>EN-ME-21-330-V15</v>
      </c>
      <c r="D143" s="54" t="s">
        <v>175</v>
      </c>
      <c r="E143" s="54" t="s">
        <v>999</v>
      </c>
      <c r="F143" s="54" t="s">
        <v>178</v>
      </c>
      <c r="G143" s="58" t="s">
        <v>1002</v>
      </c>
      <c r="H143" s="54">
        <v>93.198816449999995</v>
      </c>
      <c r="I143" s="54">
        <v>19.5</v>
      </c>
      <c r="J143" s="54" t="s">
        <v>23</v>
      </c>
      <c r="K143" s="54" t="s">
        <v>23</v>
      </c>
      <c r="L143" s="54" t="s">
        <v>23</v>
      </c>
      <c r="M143" s="54" t="s">
        <v>25</v>
      </c>
    </row>
    <row r="144" spans="1:14" ht="17" x14ac:dyDescent="0.2">
      <c r="A144" s="54" t="s">
        <v>111</v>
      </c>
      <c r="B144" s="54" t="s">
        <v>587</v>
      </c>
      <c r="C144" s="54" t="str">
        <f>"EN-"&amp;B144</f>
        <v>EN-ME-21-330-V5-1</v>
      </c>
      <c r="D144" s="54" t="s">
        <v>175</v>
      </c>
      <c r="E144" s="54" t="s">
        <v>999</v>
      </c>
      <c r="F144" s="54" t="s">
        <v>183</v>
      </c>
      <c r="G144" s="58" t="s">
        <v>1010</v>
      </c>
      <c r="H144" s="54">
        <v>100.36693200000001</v>
      </c>
      <c r="I144" s="54">
        <v>20.8</v>
      </c>
      <c r="J144" s="54" t="s">
        <v>23</v>
      </c>
      <c r="K144" s="54" t="s">
        <v>23</v>
      </c>
      <c r="L144" s="54" t="s">
        <v>23</v>
      </c>
      <c r="M144" s="54" t="s">
        <v>25</v>
      </c>
    </row>
    <row r="145" spans="1:14" ht="17" x14ac:dyDescent="0.2">
      <c r="A145" s="54" t="s">
        <v>111</v>
      </c>
      <c r="B145" s="54" t="s">
        <v>588</v>
      </c>
      <c r="C145" s="54" t="str">
        <f>"EN-"&amp;B145</f>
        <v>EN-ME-21-330-V5-2</v>
      </c>
      <c r="D145" s="54" t="s">
        <v>175</v>
      </c>
      <c r="E145" s="54" t="s">
        <v>999</v>
      </c>
      <c r="F145" s="54" t="s">
        <v>183</v>
      </c>
      <c r="G145" s="58" t="s">
        <v>1010</v>
      </c>
      <c r="H145" s="54">
        <v>97.045502650000003</v>
      </c>
      <c r="I145" s="54">
        <v>30.2</v>
      </c>
      <c r="J145" s="54" t="s">
        <v>23</v>
      </c>
      <c r="K145" s="54" t="s">
        <v>23</v>
      </c>
      <c r="L145" s="54" t="s">
        <v>23</v>
      </c>
      <c r="M145" s="54" t="s">
        <v>25</v>
      </c>
    </row>
    <row r="146" spans="1:14" ht="17" x14ac:dyDescent="0.2">
      <c r="A146" s="54" t="s">
        <v>816</v>
      </c>
      <c r="B146" s="54" t="s">
        <v>816</v>
      </c>
      <c r="C146" s="54" t="s">
        <v>815</v>
      </c>
      <c r="D146" s="54" t="s">
        <v>175</v>
      </c>
      <c r="E146" s="54" t="s">
        <v>994</v>
      </c>
      <c r="F146" s="54" t="s">
        <v>994</v>
      </c>
      <c r="G146" s="58" t="s">
        <v>995</v>
      </c>
      <c r="H146" s="54">
        <v>48.607453849999999</v>
      </c>
      <c r="I146" s="54">
        <v>4.38</v>
      </c>
      <c r="J146" s="54" t="s">
        <v>25</v>
      </c>
      <c r="K146" s="54" t="s">
        <v>23</v>
      </c>
      <c r="L146" s="54" t="s">
        <v>23</v>
      </c>
      <c r="M146" s="54" t="s">
        <v>25</v>
      </c>
    </row>
    <row r="147" spans="1:14" ht="17" x14ac:dyDescent="0.2">
      <c r="A147" s="59" t="s">
        <v>116</v>
      </c>
      <c r="B147" s="59" t="s">
        <v>493</v>
      </c>
      <c r="C147" s="54" t="s">
        <v>319</v>
      </c>
      <c r="D147" s="54" t="s">
        <v>175</v>
      </c>
      <c r="E147" s="54" t="s">
        <v>999</v>
      </c>
      <c r="F147" s="54" t="s">
        <v>179</v>
      </c>
      <c r="G147" s="58" t="s">
        <v>499</v>
      </c>
      <c r="H147" s="54">
        <v>353.95076345513451</v>
      </c>
      <c r="I147" s="54">
        <v>33.6</v>
      </c>
      <c r="J147" s="54" t="s">
        <v>23</v>
      </c>
      <c r="K147" s="54" t="s">
        <v>25</v>
      </c>
      <c r="L147" s="54" t="s">
        <v>25</v>
      </c>
      <c r="M147" s="54" t="s">
        <v>319</v>
      </c>
    </row>
    <row r="148" spans="1:14" ht="17" x14ac:dyDescent="0.2">
      <c r="A148" s="54" t="s">
        <v>116</v>
      </c>
      <c r="B148" s="54" t="s">
        <v>589</v>
      </c>
      <c r="C148" s="54" t="str">
        <f>"EN-"&amp;B148</f>
        <v>EN-ME-21-342-5</v>
      </c>
      <c r="D148" s="54" t="s">
        <v>175</v>
      </c>
      <c r="E148" s="54" t="s">
        <v>999</v>
      </c>
      <c r="F148" s="54" t="s">
        <v>179</v>
      </c>
      <c r="G148" s="58" t="s">
        <v>500</v>
      </c>
      <c r="H148" s="54">
        <v>0.22444744</v>
      </c>
      <c r="I148" s="54">
        <v>53.2</v>
      </c>
      <c r="J148" s="54" t="s">
        <v>23</v>
      </c>
      <c r="K148" s="54" t="s">
        <v>23</v>
      </c>
      <c r="L148" s="54" t="s">
        <v>23</v>
      </c>
      <c r="M148" s="54" t="s">
        <v>23</v>
      </c>
    </row>
    <row r="149" spans="1:14" ht="34" x14ac:dyDescent="0.2">
      <c r="A149" s="54" t="s">
        <v>116</v>
      </c>
      <c r="B149" s="54" t="s">
        <v>590</v>
      </c>
      <c r="C149" s="54" t="str">
        <f>"EN-"&amp;B149</f>
        <v>EN-ME-21-342-50</v>
      </c>
      <c r="D149" s="54" t="s">
        <v>175</v>
      </c>
      <c r="E149" s="54" t="s">
        <v>999</v>
      </c>
      <c r="F149" s="54" t="s">
        <v>183</v>
      </c>
      <c r="G149" s="58" t="s">
        <v>1012</v>
      </c>
      <c r="H149" s="54">
        <v>164.2383304</v>
      </c>
      <c r="I149" s="54">
        <v>75</v>
      </c>
      <c r="J149" s="54" t="s">
        <v>23</v>
      </c>
      <c r="K149" s="54" t="s">
        <v>23</v>
      </c>
      <c r="L149" s="54" t="s">
        <v>23</v>
      </c>
      <c r="M149" s="54" t="s">
        <v>23</v>
      </c>
    </row>
    <row r="150" spans="1:14" ht="34" x14ac:dyDescent="0.2">
      <c r="A150" s="59" t="s">
        <v>478</v>
      </c>
      <c r="B150" s="59" t="s">
        <v>643</v>
      </c>
      <c r="C150" s="54" t="s">
        <v>319</v>
      </c>
      <c r="D150" s="54" t="s">
        <v>175</v>
      </c>
      <c r="E150" s="54" t="s">
        <v>999</v>
      </c>
      <c r="F150" s="54" t="s">
        <v>183</v>
      </c>
      <c r="G150" s="58" t="s">
        <v>1009</v>
      </c>
      <c r="H150" s="54">
        <v>99.542358096135757</v>
      </c>
      <c r="I150" s="54">
        <v>28.8</v>
      </c>
      <c r="J150" s="54" t="s">
        <v>23</v>
      </c>
      <c r="K150" s="54" t="s">
        <v>25</v>
      </c>
      <c r="L150" s="54" t="s">
        <v>25</v>
      </c>
      <c r="M150" s="54" t="s">
        <v>319</v>
      </c>
    </row>
    <row r="151" spans="1:14" ht="17" x14ac:dyDescent="0.2">
      <c r="A151" s="61" t="s">
        <v>571</v>
      </c>
      <c r="B151" s="61" t="s">
        <v>555</v>
      </c>
      <c r="C151" s="54" t="s">
        <v>319</v>
      </c>
      <c r="D151" s="54" t="s">
        <v>175</v>
      </c>
      <c r="E151" s="54" t="s">
        <v>999</v>
      </c>
      <c r="F151" s="54" t="s">
        <v>179</v>
      </c>
      <c r="G151" s="58" t="s">
        <v>184</v>
      </c>
      <c r="H151" s="54">
        <v>64.714360827769099</v>
      </c>
      <c r="I151" s="54">
        <v>4.8600000000000003</v>
      </c>
      <c r="J151" s="54" t="s">
        <v>23</v>
      </c>
      <c r="K151" s="54" t="s">
        <v>25</v>
      </c>
      <c r="L151" s="54" t="s">
        <v>25</v>
      </c>
      <c r="M151" s="54" t="s">
        <v>319</v>
      </c>
    </row>
    <row r="152" spans="1:14" ht="17" x14ac:dyDescent="0.2">
      <c r="A152" s="61" t="s">
        <v>571</v>
      </c>
      <c r="B152" s="61" t="s">
        <v>548</v>
      </c>
      <c r="C152" s="54" t="s">
        <v>319</v>
      </c>
      <c r="D152" s="54" t="s">
        <v>175</v>
      </c>
      <c r="E152" s="54" t="s">
        <v>999</v>
      </c>
      <c r="F152" s="54" t="s">
        <v>179</v>
      </c>
      <c r="G152" s="58" t="s">
        <v>180</v>
      </c>
      <c r="H152" s="54">
        <v>38.228762221037172</v>
      </c>
      <c r="I152" s="54">
        <v>0</v>
      </c>
      <c r="J152" s="54" t="s">
        <v>23</v>
      </c>
      <c r="K152" s="54" t="s">
        <v>25</v>
      </c>
      <c r="L152" s="54" t="s">
        <v>25</v>
      </c>
      <c r="M152" s="54" t="s">
        <v>319</v>
      </c>
      <c r="N152" s="54" t="s">
        <v>489</v>
      </c>
    </row>
    <row r="153" spans="1:14" ht="17" x14ac:dyDescent="0.2">
      <c r="A153" s="61" t="s">
        <v>521</v>
      </c>
      <c r="B153" s="61" t="s">
        <v>521</v>
      </c>
      <c r="C153" s="54" t="s">
        <v>319</v>
      </c>
      <c r="D153" s="54" t="s">
        <v>175</v>
      </c>
      <c r="E153" s="54" t="s">
        <v>999</v>
      </c>
      <c r="F153" s="54" t="s">
        <v>183</v>
      </c>
      <c r="G153" s="58" t="s">
        <v>533</v>
      </c>
      <c r="H153" s="54">
        <v>25.430299367541878</v>
      </c>
      <c r="I153" s="54">
        <v>0</v>
      </c>
      <c r="J153" s="54" t="s">
        <v>23</v>
      </c>
      <c r="K153" s="54" t="s">
        <v>25</v>
      </c>
      <c r="L153" s="54" t="s">
        <v>25</v>
      </c>
      <c r="M153" s="54" t="s">
        <v>319</v>
      </c>
      <c r="N153" s="54" t="s">
        <v>482</v>
      </c>
    </row>
    <row r="154" spans="1:14" ht="34" x14ac:dyDescent="0.2">
      <c r="A154" s="61" t="s">
        <v>530</v>
      </c>
      <c r="B154" s="61" t="s">
        <v>530</v>
      </c>
      <c r="C154" s="54" t="s">
        <v>319</v>
      </c>
      <c r="D154" s="54" t="s">
        <v>175</v>
      </c>
      <c r="E154" s="54" t="s">
        <v>999</v>
      </c>
      <c r="F154" s="54" t="s">
        <v>183</v>
      </c>
      <c r="G154" s="58" t="s">
        <v>1007</v>
      </c>
      <c r="H154" s="54">
        <v>25.911977508301106</v>
      </c>
      <c r="I154" s="54">
        <v>2.38</v>
      </c>
      <c r="J154" s="54" t="s">
        <v>23</v>
      </c>
      <c r="K154" s="54" t="s">
        <v>25</v>
      </c>
      <c r="L154" s="54" t="s">
        <v>25</v>
      </c>
      <c r="M154" s="54" t="s">
        <v>319</v>
      </c>
    </row>
    <row r="155" spans="1:14" ht="17" x14ac:dyDescent="0.2">
      <c r="A155" s="54" t="s">
        <v>724</v>
      </c>
      <c r="B155" s="54" t="s">
        <v>724</v>
      </c>
      <c r="C155" s="54" t="s">
        <v>723</v>
      </c>
      <c r="D155" s="54" t="s">
        <v>175</v>
      </c>
      <c r="E155" s="54" t="s">
        <v>994</v>
      </c>
      <c r="F155" s="54" t="s">
        <v>994</v>
      </c>
      <c r="G155" s="58" t="s">
        <v>995</v>
      </c>
      <c r="H155" s="54">
        <v>18.252353549999999</v>
      </c>
      <c r="I155" s="54">
        <v>0.34200000000000003</v>
      </c>
      <c r="J155" s="54" t="s">
        <v>25</v>
      </c>
      <c r="K155" s="54" t="s">
        <v>23</v>
      </c>
      <c r="L155" s="54" t="s">
        <v>23</v>
      </c>
      <c r="M155" s="54" t="s">
        <v>25</v>
      </c>
    </row>
    <row r="156" spans="1:14" ht="17" x14ac:dyDescent="0.2">
      <c r="A156" s="54" t="s">
        <v>703</v>
      </c>
      <c r="B156" s="54" t="s">
        <v>703</v>
      </c>
      <c r="C156" s="54" t="s">
        <v>702</v>
      </c>
      <c r="D156" s="54" t="s">
        <v>175</v>
      </c>
      <c r="E156" s="54" t="s">
        <v>994</v>
      </c>
      <c r="F156" s="54" t="s">
        <v>994</v>
      </c>
      <c r="G156" s="58" t="s">
        <v>995</v>
      </c>
      <c r="H156" s="54">
        <v>0</v>
      </c>
      <c r="I156" s="54">
        <v>0.13400000000000001</v>
      </c>
      <c r="J156" s="54" t="s">
        <v>25</v>
      </c>
      <c r="K156" s="54" t="s">
        <v>23</v>
      </c>
      <c r="L156" s="54" t="s">
        <v>23</v>
      </c>
      <c r="M156" s="54" t="s">
        <v>25</v>
      </c>
    </row>
    <row r="157" spans="1:14" ht="17" x14ac:dyDescent="0.2">
      <c r="A157" s="54" t="s">
        <v>738</v>
      </c>
      <c r="B157" s="54" t="s">
        <v>738</v>
      </c>
      <c r="C157" s="54" t="s">
        <v>737</v>
      </c>
      <c r="D157" s="54" t="s">
        <v>175</v>
      </c>
      <c r="E157" s="54" t="s">
        <v>994</v>
      </c>
      <c r="F157" s="54" t="s">
        <v>994</v>
      </c>
      <c r="G157" s="58" t="s">
        <v>995</v>
      </c>
      <c r="H157" s="54">
        <v>24.562627970000001</v>
      </c>
      <c r="I157" s="54">
        <v>0.78200000000000003</v>
      </c>
      <c r="J157" s="54" t="s">
        <v>25</v>
      </c>
      <c r="K157" s="54" t="s">
        <v>23</v>
      </c>
      <c r="L157" s="54" t="s">
        <v>23</v>
      </c>
      <c r="M157" s="54" t="s">
        <v>25</v>
      </c>
    </row>
    <row r="158" spans="1:14" ht="17" x14ac:dyDescent="0.2">
      <c r="A158" s="54" t="s">
        <v>778</v>
      </c>
      <c r="B158" s="54" t="s">
        <v>778</v>
      </c>
      <c r="C158" s="54" t="s">
        <v>777</v>
      </c>
      <c r="D158" s="54" t="s">
        <v>175</v>
      </c>
      <c r="E158" s="54" t="s">
        <v>994</v>
      </c>
      <c r="F158" s="54" t="s">
        <v>994</v>
      </c>
      <c r="G158" s="58" t="s">
        <v>995</v>
      </c>
      <c r="H158" s="54">
        <v>23.486372719999999</v>
      </c>
      <c r="I158" s="54">
        <v>2.9</v>
      </c>
      <c r="J158" s="54" t="s">
        <v>25</v>
      </c>
      <c r="K158" s="54" t="s">
        <v>23</v>
      </c>
      <c r="L158" s="54" t="s">
        <v>23</v>
      </c>
      <c r="M158" s="54" t="s">
        <v>25</v>
      </c>
    </row>
    <row r="159" spans="1:14" ht="17" x14ac:dyDescent="0.2">
      <c r="A159" s="54" t="s">
        <v>732</v>
      </c>
      <c r="B159" s="54" t="s">
        <v>732</v>
      </c>
      <c r="C159" s="54" t="s">
        <v>731</v>
      </c>
      <c r="D159" s="54" t="s">
        <v>175</v>
      </c>
      <c r="E159" s="54" t="s">
        <v>994</v>
      </c>
      <c r="F159" s="54" t="s">
        <v>994</v>
      </c>
      <c r="G159" s="58" t="s">
        <v>995</v>
      </c>
      <c r="H159" s="54">
        <v>16.960432730000001</v>
      </c>
      <c r="I159" s="54">
        <v>0.54600000000000004</v>
      </c>
      <c r="J159" s="54" t="s">
        <v>25</v>
      </c>
      <c r="K159" s="54" t="s">
        <v>23</v>
      </c>
      <c r="L159" s="54" t="s">
        <v>23</v>
      </c>
      <c r="M159" s="54" t="s">
        <v>25</v>
      </c>
    </row>
    <row r="160" spans="1:14" ht="17" x14ac:dyDescent="0.2">
      <c r="A160" s="54" t="s">
        <v>736</v>
      </c>
      <c r="B160" s="54" t="s">
        <v>736</v>
      </c>
      <c r="C160" s="54" t="s">
        <v>735</v>
      </c>
      <c r="D160" s="54" t="s">
        <v>175</v>
      </c>
      <c r="E160" s="54" t="s">
        <v>994</v>
      </c>
      <c r="F160" s="54" t="s">
        <v>994</v>
      </c>
      <c r="G160" s="58" t="s">
        <v>995</v>
      </c>
      <c r="H160" s="54">
        <v>62.871126830000001</v>
      </c>
      <c r="I160" s="54">
        <v>0.64400000000000002</v>
      </c>
      <c r="J160" s="54" t="s">
        <v>25</v>
      </c>
      <c r="K160" s="54" t="s">
        <v>23</v>
      </c>
      <c r="L160" s="54" t="s">
        <v>23</v>
      </c>
      <c r="M160" s="54" t="s">
        <v>25</v>
      </c>
    </row>
    <row r="161" spans="1:14" ht="17" x14ac:dyDescent="0.2">
      <c r="A161" s="54" t="s">
        <v>444</v>
      </c>
      <c r="B161" s="54" t="s">
        <v>644</v>
      </c>
      <c r="C161" s="54" t="s">
        <v>319</v>
      </c>
      <c r="D161" s="54" t="s">
        <v>176</v>
      </c>
      <c r="E161" s="54" t="s">
        <v>176</v>
      </c>
      <c r="F161" s="54" t="s">
        <v>443</v>
      </c>
      <c r="G161" s="58" t="s">
        <v>447</v>
      </c>
      <c r="H161" s="54">
        <v>75.651462258996219</v>
      </c>
      <c r="I161" s="54">
        <v>2.96</v>
      </c>
      <c r="J161" s="54" t="s">
        <v>23</v>
      </c>
      <c r="K161" s="54" t="s">
        <v>25</v>
      </c>
      <c r="L161" s="54" t="s">
        <v>25</v>
      </c>
      <c r="M161" s="54" t="s">
        <v>319</v>
      </c>
    </row>
    <row r="162" spans="1:14" ht="17" x14ac:dyDescent="0.2">
      <c r="A162" s="54" t="s">
        <v>444</v>
      </c>
      <c r="B162" s="54" t="s">
        <v>433</v>
      </c>
      <c r="C162" s="54" t="s">
        <v>1019</v>
      </c>
      <c r="D162" s="54" t="s">
        <v>176</v>
      </c>
      <c r="E162" s="54" t="s">
        <v>176</v>
      </c>
      <c r="F162" s="54" t="s">
        <v>443</v>
      </c>
      <c r="G162" s="58" t="s">
        <v>421</v>
      </c>
      <c r="H162" s="54">
        <v>41.049919055426443</v>
      </c>
      <c r="I162" s="54">
        <v>3.42</v>
      </c>
      <c r="J162" s="54" t="s">
        <v>23</v>
      </c>
      <c r="K162" s="54" t="s">
        <v>23</v>
      </c>
      <c r="L162" s="54" t="s">
        <v>23</v>
      </c>
      <c r="M162" s="54" t="s">
        <v>25</v>
      </c>
    </row>
    <row r="163" spans="1:14" ht="17" x14ac:dyDescent="0.2">
      <c r="A163" s="54" t="s">
        <v>444</v>
      </c>
      <c r="B163" s="54" t="s">
        <v>434</v>
      </c>
      <c r="C163" s="54" t="s">
        <v>319</v>
      </c>
      <c r="D163" s="54" t="s">
        <v>176</v>
      </c>
      <c r="E163" s="54" t="s">
        <v>176</v>
      </c>
      <c r="F163" s="54" t="s">
        <v>177</v>
      </c>
      <c r="G163" s="58" t="s">
        <v>74</v>
      </c>
      <c r="H163" s="54">
        <v>151.23969118303819</v>
      </c>
      <c r="I163" s="54">
        <v>3.98</v>
      </c>
      <c r="J163" s="54" t="s">
        <v>23</v>
      </c>
      <c r="K163" s="54" t="s">
        <v>25</v>
      </c>
      <c r="L163" s="54" t="s">
        <v>25</v>
      </c>
      <c r="M163" s="54" t="s">
        <v>319</v>
      </c>
    </row>
    <row r="164" spans="1:14" ht="17" x14ac:dyDescent="0.2">
      <c r="A164" s="54" t="s">
        <v>834</v>
      </c>
      <c r="B164" s="54" t="s">
        <v>834</v>
      </c>
      <c r="C164" s="54" t="s">
        <v>833</v>
      </c>
      <c r="D164" s="54" t="s">
        <v>175</v>
      </c>
      <c r="E164" s="54" t="s">
        <v>994</v>
      </c>
      <c r="F164" s="54" t="s">
        <v>994</v>
      </c>
      <c r="G164" s="58" t="s">
        <v>995</v>
      </c>
      <c r="H164" s="54">
        <v>70.393865160000004</v>
      </c>
      <c r="I164" s="54">
        <v>4.78</v>
      </c>
      <c r="J164" s="54" t="s">
        <v>25</v>
      </c>
      <c r="K164" s="54" t="s">
        <v>23</v>
      </c>
      <c r="L164" s="54" t="s">
        <v>23</v>
      </c>
      <c r="M164" s="54" t="s">
        <v>23</v>
      </c>
    </row>
    <row r="165" spans="1:14" ht="17" x14ac:dyDescent="0.2">
      <c r="A165" s="59" t="s">
        <v>119</v>
      </c>
      <c r="B165" s="59" t="s">
        <v>119</v>
      </c>
      <c r="C165" s="54" t="s">
        <v>962</v>
      </c>
      <c r="D165" s="54" t="s">
        <v>175</v>
      </c>
      <c r="E165" s="54" t="s">
        <v>994</v>
      </c>
      <c r="F165" s="54" t="s">
        <v>994</v>
      </c>
      <c r="G165" s="58" t="s">
        <v>995</v>
      </c>
      <c r="H165" s="54">
        <v>158.63141317297078</v>
      </c>
      <c r="I165" s="54">
        <v>11.2</v>
      </c>
      <c r="J165" s="54" t="s">
        <v>25</v>
      </c>
      <c r="K165" s="54" t="s">
        <v>23</v>
      </c>
      <c r="L165" s="54" t="s">
        <v>25</v>
      </c>
      <c r="M165" s="54" t="s">
        <v>319</v>
      </c>
    </row>
    <row r="166" spans="1:14" ht="17" x14ac:dyDescent="0.2">
      <c r="A166" s="61" t="s">
        <v>119</v>
      </c>
      <c r="B166" s="61" t="s">
        <v>556</v>
      </c>
      <c r="C166" s="54" t="s">
        <v>319</v>
      </c>
      <c r="D166" s="54" t="s">
        <v>175</v>
      </c>
      <c r="E166" s="54" t="s">
        <v>999</v>
      </c>
      <c r="F166" s="54" t="s">
        <v>179</v>
      </c>
      <c r="G166" s="58" t="s">
        <v>184</v>
      </c>
      <c r="H166" s="54">
        <v>64.174771302251287</v>
      </c>
      <c r="I166" s="54">
        <v>0</v>
      </c>
      <c r="J166" s="54" t="s">
        <v>23</v>
      </c>
      <c r="K166" s="54" t="s">
        <v>25</v>
      </c>
      <c r="L166" s="54" t="s">
        <v>25</v>
      </c>
      <c r="M166" s="54" t="s">
        <v>319</v>
      </c>
      <c r="N166" s="54" t="s">
        <v>489</v>
      </c>
    </row>
    <row r="167" spans="1:14" ht="17" x14ac:dyDescent="0.2">
      <c r="A167" s="54" t="s">
        <v>119</v>
      </c>
      <c r="B167" s="54" t="s">
        <v>591</v>
      </c>
      <c r="C167" s="54" t="str">
        <f>"EN-"&amp;B167</f>
        <v>EN-ME-21-366-E5</v>
      </c>
      <c r="D167" s="54" t="s">
        <v>175</v>
      </c>
      <c r="E167" s="54" t="s">
        <v>999</v>
      </c>
      <c r="F167" s="54" t="s">
        <v>179</v>
      </c>
      <c r="G167" s="58" t="s">
        <v>180</v>
      </c>
      <c r="H167" s="54">
        <v>116.18731889999999</v>
      </c>
      <c r="I167" s="54">
        <v>26.6</v>
      </c>
      <c r="J167" s="54" t="s">
        <v>23</v>
      </c>
      <c r="K167" s="54" t="s">
        <v>23</v>
      </c>
      <c r="L167" s="54" t="s">
        <v>23</v>
      </c>
      <c r="M167" s="54" t="s">
        <v>25</v>
      </c>
    </row>
    <row r="168" spans="1:14" ht="17" x14ac:dyDescent="0.2">
      <c r="A168" s="61" t="s">
        <v>572</v>
      </c>
      <c r="B168" s="61" t="s">
        <v>513</v>
      </c>
      <c r="C168" s="54" t="s">
        <v>319</v>
      </c>
      <c r="D168" s="54" t="s">
        <v>175</v>
      </c>
      <c r="E168" s="54" t="s">
        <v>999</v>
      </c>
      <c r="F168" s="54" t="s">
        <v>183</v>
      </c>
      <c r="G168" s="58" t="s">
        <v>1010</v>
      </c>
      <c r="H168" s="54">
        <v>205.84102539782737</v>
      </c>
      <c r="I168" s="54">
        <v>6.32</v>
      </c>
      <c r="J168" s="54" t="s">
        <v>23</v>
      </c>
      <c r="K168" s="54" t="s">
        <v>25</v>
      </c>
      <c r="L168" s="54" t="s">
        <v>25</v>
      </c>
      <c r="M168" s="54" t="s">
        <v>319</v>
      </c>
    </row>
    <row r="169" spans="1:14" ht="17" x14ac:dyDescent="0.2">
      <c r="A169" s="54" t="s">
        <v>789</v>
      </c>
      <c r="B169" s="54" t="s">
        <v>789</v>
      </c>
      <c r="C169" s="54" t="s">
        <v>788</v>
      </c>
      <c r="D169" s="54" t="s">
        <v>175</v>
      </c>
      <c r="E169" s="54" t="s">
        <v>994</v>
      </c>
      <c r="F169" s="54" t="s">
        <v>994</v>
      </c>
      <c r="G169" s="58" t="s">
        <v>995</v>
      </c>
      <c r="H169" s="54">
        <v>6.1394969210000001</v>
      </c>
      <c r="I169" s="54">
        <v>3.12</v>
      </c>
      <c r="J169" s="54" t="s">
        <v>25</v>
      </c>
      <c r="K169" s="54" t="s">
        <v>23</v>
      </c>
      <c r="L169" s="54" t="s">
        <v>23</v>
      </c>
      <c r="M169" s="54" t="s">
        <v>25</v>
      </c>
    </row>
    <row r="170" spans="1:14" ht="34" x14ac:dyDescent="0.2">
      <c r="A170" s="61" t="s">
        <v>121</v>
      </c>
      <c r="B170" s="61" t="s">
        <v>536</v>
      </c>
      <c r="C170" s="54" t="s">
        <v>319</v>
      </c>
      <c r="D170" s="54" t="s">
        <v>175</v>
      </c>
      <c r="E170" s="54" t="s">
        <v>999</v>
      </c>
      <c r="F170" s="54" t="s">
        <v>183</v>
      </c>
      <c r="G170" s="58" t="s">
        <v>1005</v>
      </c>
      <c r="H170" s="54">
        <v>52.963740716807763</v>
      </c>
      <c r="I170" s="54">
        <v>2.7</v>
      </c>
      <c r="J170" s="54" t="s">
        <v>23</v>
      </c>
      <c r="K170" s="54" t="s">
        <v>25</v>
      </c>
      <c r="L170" s="54" t="s">
        <v>25</v>
      </c>
      <c r="M170" s="54" t="s">
        <v>319</v>
      </c>
    </row>
    <row r="171" spans="1:14" ht="34" x14ac:dyDescent="0.2">
      <c r="A171" s="61" t="s">
        <v>121</v>
      </c>
      <c r="B171" s="61" t="s">
        <v>542</v>
      </c>
      <c r="C171" s="54" t="s">
        <v>319</v>
      </c>
      <c r="D171" s="54" t="s">
        <v>175</v>
      </c>
      <c r="E171" s="54" t="s">
        <v>999</v>
      </c>
      <c r="F171" s="54" t="s">
        <v>183</v>
      </c>
      <c r="G171" s="58" t="s">
        <v>1006</v>
      </c>
      <c r="H171" s="54">
        <v>56.630696790831983</v>
      </c>
      <c r="I171" s="54">
        <v>0</v>
      </c>
      <c r="J171" s="54" t="s">
        <v>23</v>
      </c>
      <c r="K171" s="54" t="s">
        <v>25</v>
      </c>
      <c r="L171" s="54" t="s">
        <v>25</v>
      </c>
      <c r="M171" s="54" t="s">
        <v>319</v>
      </c>
      <c r="N171" s="54" t="s">
        <v>489</v>
      </c>
    </row>
    <row r="172" spans="1:14" ht="17" x14ac:dyDescent="0.2">
      <c r="A172" s="54" t="s">
        <v>121</v>
      </c>
      <c r="B172" s="54" t="s">
        <v>592</v>
      </c>
      <c r="C172" s="54" t="str">
        <f>"EN-"&amp;B172</f>
        <v>EN-ME-21-375-V30</v>
      </c>
      <c r="D172" s="54" t="s">
        <v>175</v>
      </c>
      <c r="E172" s="54" t="s">
        <v>999</v>
      </c>
      <c r="F172" s="54" t="s">
        <v>178</v>
      </c>
      <c r="G172" s="58" t="s">
        <v>1000</v>
      </c>
      <c r="H172" s="54">
        <v>339.9955099</v>
      </c>
      <c r="I172" s="54">
        <v>26.8</v>
      </c>
      <c r="J172" s="54" t="s">
        <v>23</v>
      </c>
      <c r="K172" s="54" t="s">
        <v>23</v>
      </c>
      <c r="L172" s="54" t="s">
        <v>23</v>
      </c>
      <c r="M172" s="54" t="s">
        <v>23</v>
      </c>
    </row>
    <row r="173" spans="1:14" ht="17" x14ac:dyDescent="0.2">
      <c r="A173" s="61" t="s">
        <v>508</v>
      </c>
      <c r="B173" s="61" t="s">
        <v>508</v>
      </c>
      <c r="C173" s="54" t="s">
        <v>319</v>
      </c>
      <c r="D173" s="54" t="s">
        <v>175</v>
      </c>
      <c r="E173" s="54" t="s">
        <v>999</v>
      </c>
      <c r="F173" s="54" t="s">
        <v>183</v>
      </c>
      <c r="G173" s="58" t="s">
        <v>1010</v>
      </c>
      <c r="H173" s="54">
        <v>187.89517643512343</v>
      </c>
      <c r="I173" s="54">
        <v>3.62</v>
      </c>
      <c r="J173" s="54" t="s">
        <v>23</v>
      </c>
      <c r="K173" s="54" t="s">
        <v>25</v>
      </c>
      <c r="L173" s="54" t="s">
        <v>25</v>
      </c>
      <c r="M173" s="54" t="s">
        <v>319</v>
      </c>
    </row>
    <row r="174" spans="1:14" ht="17" x14ac:dyDescent="0.2">
      <c r="A174" s="61" t="s">
        <v>517</v>
      </c>
      <c r="B174" s="61" t="s">
        <v>517</v>
      </c>
      <c r="C174" s="54" t="s">
        <v>319</v>
      </c>
      <c r="D174" s="54" t="s">
        <v>175</v>
      </c>
      <c r="E174" s="54" t="s">
        <v>999</v>
      </c>
      <c r="F174" s="54" t="s">
        <v>178</v>
      </c>
      <c r="G174" s="58" t="s">
        <v>1003</v>
      </c>
      <c r="H174" s="54">
        <v>99.483763934067156</v>
      </c>
      <c r="I174" s="54">
        <v>7.38</v>
      </c>
      <c r="J174" s="54" t="s">
        <v>23</v>
      </c>
      <c r="K174" s="54" t="s">
        <v>25</v>
      </c>
      <c r="L174" s="54" t="s">
        <v>25</v>
      </c>
      <c r="M174" s="54" t="s">
        <v>319</v>
      </c>
    </row>
    <row r="175" spans="1:14" ht="17" x14ac:dyDescent="0.2">
      <c r="A175" s="54" t="s">
        <v>780</v>
      </c>
      <c r="B175" s="54" t="s">
        <v>780</v>
      </c>
      <c r="C175" s="54" t="s">
        <v>779</v>
      </c>
      <c r="D175" s="54" t="s">
        <v>175</v>
      </c>
      <c r="E175" s="54" t="s">
        <v>994</v>
      </c>
      <c r="F175" s="54" t="s">
        <v>994</v>
      </c>
      <c r="G175" s="58" t="s">
        <v>995</v>
      </c>
      <c r="H175" s="54">
        <v>23.593893189999999</v>
      </c>
      <c r="I175" s="54">
        <v>2.96</v>
      </c>
      <c r="J175" s="54" t="s">
        <v>25</v>
      </c>
      <c r="K175" s="54" t="s">
        <v>23</v>
      </c>
      <c r="L175" s="54" t="s">
        <v>23</v>
      </c>
      <c r="M175" s="54" t="s">
        <v>25</v>
      </c>
    </row>
    <row r="176" spans="1:14" ht="17" x14ac:dyDescent="0.2">
      <c r="A176" s="54" t="s">
        <v>756</v>
      </c>
      <c r="B176" s="54" t="s">
        <v>756</v>
      </c>
      <c r="C176" s="54" t="s">
        <v>755</v>
      </c>
      <c r="D176" s="54" t="s">
        <v>175</v>
      </c>
      <c r="E176" s="54" t="s">
        <v>994</v>
      </c>
      <c r="F176" s="54" t="s">
        <v>994</v>
      </c>
      <c r="G176" s="58" t="s">
        <v>995</v>
      </c>
      <c r="H176" s="54">
        <v>59.650860100000003</v>
      </c>
      <c r="I176" s="54">
        <v>2.16</v>
      </c>
      <c r="J176" s="54" t="s">
        <v>25</v>
      </c>
      <c r="K176" s="54" t="s">
        <v>23</v>
      </c>
      <c r="L176" s="54" t="s">
        <v>23</v>
      </c>
      <c r="M176" s="54" t="s">
        <v>25</v>
      </c>
    </row>
    <row r="177" spans="1:14" ht="17" x14ac:dyDescent="0.2">
      <c r="A177" s="59" t="s">
        <v>280</v>
      </c>
      <c r="B177" s="59" t="s">
        <v>280</v>
      </c>
      <c r="C177" s="54" t="s">
        <v>373</v>
      </c>
      <c r="D177" s="54" t="s">
        <v>175</v>
      </c>
      <c r="E177" s="54" t="s">
        <v>994</v>
      </c>
      <c r="F177" s="54" t="s">
        <v>994</v>
      </c>
      <c r="G177" s="58" t="s">
        <v>995</v>
      </c>
      <c r="H177" s="54">
        <v>200.511414961811</v>
      </c>
      <c r="I177" s="54">
        <v>11.5</v>
      </c>
      <c r="J177" s="54" t="s">
        <v>25</v>
      </c>
      <c r="K177" s="54" t="s">
        <v>23</v>
      </c>
      <c r="L177" s="54" t="s">
        <v>23</v>
      </c>
      <c r="M177" s="54" t="s">
        <v>319</v>
      </c>
      <c r="N177" s="54" t="s">
        <v>1015</v>
      </c>
    </row>
    <row r="178" spans="1:14" ht="17" x14ac:dyDescent="0.2">
      <c r="A178" s="54" t="s">
        <v>859</v>
      </c>
      <c r="B178" s="54" t="s">
        <v>859</v>
      </c>
      <c r="C178" s="54" t="s">
        <v>858</v>
      </c>
      <c r="D178" s="54" t="s">
        <v>175</v>
      </c>
      <c r="E178" s="54" t="s">
        <v>994</v>
      </c>
      <c r="F178" s="54" t="s">
        <v>994</v>
      </c>
      <c r="G178" s="58" t="s">
        <v>995</v>
      </c>
      <c r="H178" s="54">
        <v>167.89627440000001</v>
      </c>
      <c r="I178" s="54">
        <v>5.6</v>
      </c>
      <c r="J178" s="54" t="s">
        <v>25</v>
      </c>
      <c r="K178" s="54" t="s">
        <v>23</v>
      </c>
      <c r="L178" s="54" t="s">
        <v>23</v>
      </c>
      <c r="M178" s="54" t="s">
        <v>25</v>
      </c>
    </row>
    <row r="179" spans="1:14" ht="17" x14ac:dyDescent="0.2">
      <c r="A179" s="54" t="s">
        <v>915</v>
      </c>
      <c r="B179" s="54" t="s">
        <v>915</v>
      </c>
      <c r="C179" s="54" t="s">
        <v>706</v>
      </c>
      <c r="D179" s="54" t="s">
        <v>175</v>
      </c>
      <c r="E179" s="54" t="s">
        <v>994</v>
      </c>
      <c r="F179" s="54" t="s">
        <v>994</v>
      </c>
      <c r="G179" s="58" t="s">
        <v>995</v>
      </c>
      <c r="H179" s="54">
        <v>285.91745969999999</v>
      </c>
      <c r="I179" s="54">
        <v>12</v>
      </c>
      <c r="J179" s="54" t="s">
        <v>25</v>
      </c>
      <c r="K179" s="54" t="s">
        <v>23</v>
      </c>
      <c r="L179" s="54" t="s">
        <v>23</v>
      </c>
      <c r="M179" s="54" t="s">
        <v>23</v>
      </c>
    </row>
    <row r="180" spans="1:14" ht="17" x14ac:dyDescent="0.2">
      <c r="A180" s="54" t="s">
        <v>916</v>
      </c>
      <c r="B180" s="54" t="s">
        <v>916</v>
      </c>
      <c r="C180" s="54" t="s">
        <v>708</v>
      </c>
      <c r="D180" s="54" t="s">
        <v>175</v>
      </c>
      <c r="E180" s="54" t="s">
        <v>994</v>
      </c>
      <c r="F180" s="54" t="s">
        <v>994</v>
      </c>
      <c r="G180" s="58" t="s">
        <v>995</v>
      </c>
      <c r="H180" s="54">
        <v>183.0940521</v>
      </c>
      <c r="I180" s="54">
        <v>12.1</v>
      </c>
      <c r="J180" s="54" t="s">
        <v>25</v>
      </c>
      <c r="K180" s="54" t="s">
        <v>23</v>
      </c>
      <c r="L180" s="54" t="s">
        <v>23</v>
      </c>
      <c r="M180" s="54" t="s">
        <v>23</v>
      </c>
    </row>
    <row r="181" spans="1:14" ht="17" x14ac:dyDescent="0.2">
      <c r="A181" s="54" t="s">
        <v>888</v>
      </c>
      <c r="B181" s="54" t="s">
        <v>888</v>
      </c>
      <c r="C181" s="54" t="s">
        <v>887</v>
      </c>
      <c r="D181" s="54" t="s">
        <v>175</v>
      </c>
      <c r="E181" s="54" t="s">
        <v>994</v>
      </c>
      <c r="F181" s="54" t="s">
        <v>994</v>
      </c>
      <c r="G181" s="58" t="s">
        <v>995</v>
      </c>
      <c r="H181" s="54">
        <v>132.9275088</v>
      </c>
      <c r="I181" s="54">
        <v>8.52</v>
      </c>
      <c r="J181" s="54" t="s">
        <v>25</v>
      </c>
      <c r="K181" s="54" t="s">
        <v>23</v>
      </c>
      <c r="L181" s="54" t="s">
        <v>23</v>
      </c>
      <c r="M181" s="54" t="s">
        <v>23</v>
      </c>
    </row>
    <row r="182" spans="1:14" ht="17" x14ac:dyDescent="0.2">
      <c r="A182" s="54" t="s">
        <v>282</v>
      </c>
      <c r="B182" s="54" t="s">
        <v>282</v>
      </c>
      <c r="C182" s="54" t="s">
        <v>913</v>
      </c>
      <c r="D182" s="54" t="s">
        <v>175</v>
      </c>
      <c r="E182" s="54" t="s">
        <v>994</v>
      </c>
      <c r="F182" s="54" t="s">
        <v>994</v>
      </c>
      <c r="G182" s="58" t="s">
        <v>995</v>
      </c>
      <c r="H182" s="54">
        <v>200.511415</v>
      </c>
      <c r="I182" s="54">
        <v>11.5</v>
      </c>
      <c r="J182" s="54" t="s">
        <v>25</v>
      </c>
      <c r="K182" s="54" t="s">
        <v>23</v>
      </c>
      <c r="L182" s="54" t="s">
        <v>23</v>
      </c>
      <c r="M182" s="54" t="s">
        <v>23</v>
      </c>
    </row>
    <row r="183" spans="1:14" ht="17" x14ac:dyDescent="0.2">
      <c r="A183" s="59" t="s">
        <v>282</v>
      </c>
      <c r="B183" s="59" t="s">
        <v>282</v>
      </c>
      <c r="C183" s="54" t="s">
        <v>965</v>
      </c>
      <c r="D183" s="54" t="s">
        <v>175</v>
      </c>
      <c r="E183" s="54" t="s">
        <v>994</v>
      </c>
      <c r="F183" s="54" t="s">
        <v>994</v>
      </c>
      <c r="G183" s="58" t="s">
        <v>995</v>
      </c>
      <c r="H183" s="54">
        <v>355.31778455294699</v>
      </c>
      <c r="I183" s="54">
        <v>10.9</v>
      </c>
      <c r="J183" s="54" t="s">
        <v>25</v>
      </c>
      <c r="K183" s="54" t="s">
        <v>23</v>
      </c>
      <c r="L183" s="54" t="s">
        <v>25</v>
      </c>
      <c r="M183" s="54" t="s">
        <v>319</v>
      </c>
    </row>
    <row r="184" spans="1:14" ht="34" x14ac:dyDescent="0.2">
      <c r="A184" s="54" t="s">
        <v>450</v>
      </c>
      <c r="B184" s="54" t="s">
        <v>450</v>
      </c>
      <c r="C184" s="54" t="s">
        <v>319</v>
      </c>
      <c r="D184" s="54" t="s">
        <v>175</v>
      </c>
      <c r="E184" s="54" t="s">
        <v>295</v>
      </c>
      <c r="F184" s="54" t="s">
        <v>183</v>
      </c>
      <c r="G184" s="58" t="s">
        <v>472</v>
      </c>
      <c r="H184" s="54">
        <v>352.6774024930383</v>
      </c>
      <c r="I184" s="54">
        <v>28</v>
      </c>
      <c r="J184" s="54" t="s">
        <v>23</v>
      </c>
      <c r="K184" s="54" t="s">
        <v>25</v>
      </c>
      <c r="L184" s="54" t="s">
        <v>25</v>
      </c>
      <c r="M184" s="54" t="s">
        <v>319</v>
      </c>
    </row>
    <row r="185" spans="1:14" ht="17" x14ac:dyDescent="0.2">
      <c r="A185" s="54" t="s">
        <v>455</v>
      </c>
      <c r="B185" s="54" t="s">
        <v>455</v>
      </c>
      <c r="C185" s="54" t="s">
        <v>319</v>
      </c>
      <c r="D185" s="54" t="s">
        <v>175</v>
      </c>
      <c r="E185" s="54" t="s">
        <v>295</v>
      </c>
      <c r="F185" s="54" t="s">
        <v>183</v>
      </c>
      <c r="G185" s="58" t="s">
        <v>468</v>
      </c>
      <c r="H185" s="54">
        <v>265.21201730624057</v>
      </c>
      <c r="I185" s="54">
        <v>23.2</v>
      </c>
      <c r="J185" s="54" t="s">
        <v>23</v>
      </c>
      <c r="K185" s="54" t="s">
        <v>25</v>
      </c>
      <c r="L185" s="54" t="s">
        <v>25</v>
      </c>
      <c r="M185" s="54" t="s">
        <v>319</v>
      </c>
    </row>
    <row r="186" spans="1:14" ht="34" x14ac:dyDescent="0.2">
      <c r="A186" s="54" t="s">
        <v>451</v>
      </c>
      <c r="B186" s="54" t="s">
        <v>451</v>
      </c>
      <c r="C186" s="54" t="s">
        <v>319</v>
      </c>
      <c r="D186" s="54" t="s">
        <v>175</v>
      </c>
      <c r="E186" s="54" t="s">
        <v>295</v>
      </c>
      <c r="F186" s="54" t="s">
        <v>183</v>
      </c>
      <c r="G186" s="58" t="s">
        <v>472</v>
      </c>
      <c r="H186" s="54">
        <v>174.72096581973295</v>
      </c>
      <c r="I186" s="54">
        <v>11.4</v>
      </c>
      <c r="J186" s="54" t="s">
        <v>23</v>
      </c>
      <c r="K186" s="54" t="s">
        <v>25</v>
      </c>
      <c r="L186" s="54" t="s">
        <v>25</v>
      </c>
      <c r="M186" s="54" t="s">
        <v>319</v>
      </c>
    </row>
    <row r="187" spans="1:14" ht="51" x14ac:dyDescent="0.2">
      <c r="A187" s="54" t="s">
        <v>456</v>
      </c>
      <c r="B187" s="54" t="s">
        <v>456</v>
      </c>
      <c r="C187" s="54" t="s">
        <v>319</v>
      </c>
      <c r="D187" s="54" t="s">
        <v>175</v>
      </c>
      <c r="E187" s="54" t="s">
        <v>295</v>
      </c>
      <c r="F187" s="54" t="s">
        <v>183</v>
      </c>
      <c r="G187" s="58" t="s">
        <v>467</v>
      </c>
      <c r="H187" s="54">
        <v>190.2943329862955</v>
      </c>
      <c r="I187" s="54">
        <v>14.2</v>
      </c>
      <c r="J187" s="54" t="s">
        <v>23</v>
      </c>
      <c r="K187" s="54" t="s">
        <v>25</v>
      </c>
      <c r="L187" s="54" t="s">
        <v>25</v>
      </c>
      <c r="M187" s="54" t="s">
        <v>319</v>
      </c>
    </row>
    <row r="188" spans="1:14" ht="51" x14ac:dyDescent="0.2">
      <c r="A188" s="54" t="s">
        <v>457</v>
      </c>
      <c r="B188" s="54" t="s">
        <v>457</v>
      </c>
      <c r="C188" s="54" t="s">
        <v>319</v>
      </c>
      <c r="D188" s="54" t="s">
        <v>175</v>
      </c>
      <c r="E188" s="54" t="s">
        <v>295</v>
      </c>
      <c r="F188" s="54" t="s">
        <v>183</v>
      </c>
      <c r="G188" s="58" t="s">
        <v>469</v>
      </c>
      <c r="H188" s="54">
        <v>166.13153305187575</v>
      </c>
      <c r="I188" s="54">
        <v>7.04</v>
      </c>
      <c r="J188" s="54" t="s">
        <v>23</v>
      </c>
      <c r="K188" s="54" t="s">
        <v>25</v>
      </c>
      <c r="L188" s="54" t="s">
        <v>25</v>
      </c>
      <c r="M188" s="54" t="s">
        <v>319</v>
      </c>
    </row>
    <row r="189" spans="1:14" ht="34" x14ac:dyDescent="0.2">
      <c r="A189" s="54" t="s">
        <v>452</v>
      </c>
      <c r="B189" s="54" t="s">
        <v>452</v>
      </c>
      <c r="C189" s="54" t="s">
        <v>319</v>
      </c>
      <c r="D189" s="54" t="s">
        <v>175</v>
      </c>
      <c r="E189" s="54" t="s">
        <v>295</v>
      </c>
      <c r="F189" s="54" t="s">
        <v>183</v>
      </c>
      <c r="G189" s="58" t="s">
        <v>472</v>
      </c>
      <c r="H189" s="54">
        <v>54.873531270923777</v>
      </c>
      <c r="I189" s="54">
        <v>6.96</v>
      </c>
      <c r="J189" s="54" t="s">
        <v>23</v>
      </c>
      <c r="K189" s="54" t="s">
        <v>25</v>
      </c>
      <c r="L189" s="54" t="s">
        <v>25</v>
      </c>
      <c r="M189" s="54" t="s">
        <v>319</v>
      </c>
    </row>
    <row r="190" spans="1:14" x14ac:dyDescent="0.2">
      <c r="A190" s="54" t="s">
        <v>458</v>
      </c>
      <c r="B190" s="54" t="s">
        <v>458</v>
      </c>
      <c r="C190" s="54" t="s">
        <v>319</v>
      </c>
      <c r="D190" s="54" t="s">
        <v>175</v>
      </c>
      <c r="E190" s="54" t="s">
        <v>999</v>
      </c>
      <c r="F190" s="54" t="s">
        <v>179</v>
      </c>
      <c r="G190" s="54" t="s">
        <v>466</v>
      </c>
      <c r="H190" s="54">
        <v>185.99397993761568</v>
      </c>
      <c r="I190" s="54">
        <v>14.2</v>
      </c>
      <c r="J190" s="54" t="s">
        <v>23</v>
      </c>
      <c r="K190" s="54" t="s">
        <v>25</v>
      </c>
      <c r="L190" s="54" t="s">
        <v>25</v>
      </c>
      <c r="M190" s="54" t="s">
        <v>319</v>
      </c>
    </row>
    <row r="191" spans="1:14" ht="34" x14ac:dyDescent="0.2">
      <c r="A191" s="54" t="s">
        <v>453</v>
      </c>
      <c r="B191" s="54" t="s">
        <v>453</v>
      </c>
      <c r="C191" s="54" t="s">
        <v>319</v>
      </c>
      <c r="D191" s="54" t="s">
        <v>175</v>
      </c>
      <c r="E191" s="54" t="s">
        <v>295</v>
      </c>
      <c r="F191" s="54" t="s">
        <v>183</v>
      </c>
      <c r="G191" s="58" t="s">
        <v>472</v>
      </c>
      <c r="H191" s="54">
        <v>225.9452274844592</v>
      </c>
      <c r="I191" s="54">
        <v>13.9</v>
      </c>
      <c r="J191" s="54" t="s">
        <v>23</v>
      </c>
      <c r="K191" s="54" t="s">
        <v>25</v>
      </c>
      <c r="L191" s="54" t="s">
        <v>25</v>
      </c>
      <c r="M191" s="54" t="s">
        <v>319</v>
      </c>
    </row>
    <row r="192" spans="1:14" x14ac:dyDescent="0.2">
      <c r="A192" s="54" t="s">
        <v>459</v>
      </c>
      <c r="B192" s="54" t="s">
        <v>459</v>
      </c>
      <c r="C192" s="54" t="s">
        <v>319</v>
      </c>
      <c r="D192" s="54" t="s">
        <v>175</v>
      </c>
      <c r="E192" s="54" t="s">
        <v>999</v>
      </c>
      <c r="F192" s="54" t="s">
        <v>179</v>
      </c>
      <c r="G192" s="54" t="s">
        <v>466</v>
      </c>
      <c r="H192" s="54">
        <v>122.35313862952403</v>
      </c>
      <c r="I192" s="54">
        <v>13.8</v>
      </c>
      <c r="J192" s="54" t="s">
        <v>23</v>
      </c>
      <c r="K192" s="54" t="s">
        <v>25</v>
      </c>
      <c r="L192" s="54" t="s">
        <v>25</v>
      </c>
      <c r="M192" s="54" t="s">
        <v>319</v>
      </c>
    </row>
    <row r="193" spans="1:14" ht="51" x14ac:dyDescent="0.2">
      <c r="A193" s="54" t="s">
        <v>460</v>
      </c>
      <c r="B193" s="54" t="s">
        <v>460</v>
      </c>
      <c r="C193" s="54" t="s">
        <v>319</v>
      </c>
      <c r="D193" s="54" t="s">
        <v>175</v>
      </c>
      <c r="E193" s="54" t="s">
        <v>295</v>
      </c>
      <c r="F193" s="54" t="s">
        <v>183</v>
      </c>
      <c r="G193" s="58" t="s">
        <v>467</v>
      </c>
      <c r="H193" s="54">
        <v>116.64620934112682</v>
      </c>
      <c r="I193" s="54">
        <v>9.2200000000000006</v>
      </c>
      <c r="J193" s="54" t="s">
        <v>23</v>
      </c>
      <c r="K193" s="54" t="s">
        <v>25</v>
      </c>
      <c r="L193" s="54" t="s">
        <v>25</v>
      </c>
      <c r="M193" s="54" t="s">
        <v>319</v>
      </c>
    </row>
    <row r="194" spans="1:14" ht="34" x14ac:dyDescent="0.2">
      <c r="A194" s="54" t="s">
        <v>461</v>
      </c>
      <c r="B194" s="54" t="s">
        <v>461</v>
      </c>
      <c r="C194" s="54" t="s">
        <v>319</v>
      </c>
      <c r="D194" s="54" t="s">
        <v>175</v>
      </c>
      <c r="E194" s="54" t="s">
        <v>295</v>
      </c>
      <c r="F194" s="54" t="s">
        <v>183</v>
      </c>
      <c r="G194" s="58" t="s">
        <v>471</v>
      </c>
      <c r="H194" s="54">
        <v>123.22312655122998</v>
      </c>
      <c r="I194" s="54">
        <v>8.6199999999999992</v>
      </c>
      <c r="J194" s="54" t="s">
        <v>23</v>
      </c>
      <c r="K194" s="54" t="s">
        <v>25</v>
      </c>
      <c r="L194" s="54" t="s">
        <v>25</v>
      </c>
      <c r="M194" s="54" t="s">
        <v>319</v>
      </c>
    </row>
    <row r="195" spans="1:14" ht="34" x14ac:dyDescent="0.2">
      <c r="A195" s="54" t="s">
        <v>454</v>
      </c>
      <c r="B195" s="54" t="s">
        <v>454</v>
      </c>
      <c r="C195" s="54" t="s">
        <v>319</v>
      </c>
      <c r="D195" s="54" t="s">
        <v>175</v>
      </c>
      <c r="E195" s="54" t="s">
        <v>295</v>
      </c>
      <c r="F195" s="54" t="s">
        <v>183</v>
      </c>
      <c r="G195" s="58" t="s">
        <v>472</v>
      </c>
      <c r="H195" s="54">
        <v>128.13855089596316</v>
      </c>
      <c r="I195" s="54">
        <v>11.6</v>
      </c>
      <c r="J195" s="54" t="s">
        <v>23</v>
      </c>
      <c r="K195" s="54" t="s">
        <v>25</v>
      </c>
      <c r="L195" s="54" t="s">
        <v>25</v>
      </c>
      <c r="M195" s="54" t="s">
        <v>319</v>
      </c>
    </row>
    <row r="196" spans="1:14" ht="17" x14ac:dyDescent="0.2">
      <c r="A196" s="54" t="s">
        <v>462</v>
      </c>
      <c r="B196" s="54" t="s">
        <v>462</v>
      </c>
      <c r="C196" s="54" t="s">
        <v>319</v>
      </c>
      <c r="D196" s="54" t="s">
        <v>175</v>
      </c>
      <c r="E196" s="54" t="s">
        <v>295</v>
      </c>
      <c r="F196" s="54" t="s">
        <v>183</v>
      </c>
      <c r="G196" s="58" t="s">
        <v>468</v>
      </c>
      <c r="H196" s="54">
        <v>81.203714276938996</v>
      </c>
      <c r="I196" s="54">
        <v>10.3</v>
      </c>
      <c r="J196" s="54" t="s">
        <v>23</v>
      </c>
      <c r="K196" s="54" t="s">
        <v>25</v>
      </c>
      <c r="L196" s="54" t="s">
        <v>25</v>
      </c>
      <c r="M196" s="54" t="s">
        <v>319</v>
      </c>
    </row>
    <row r="197" spans="1:14" ht="51" x14ac:dyDescent="0.2">
      <c r="A197" s="54" t="s">
        <v>463</v>
      </c>
      <c r="B197" s="54" t="s">
        <v>463</v>
      </c>
      <c r="C197" s="54" t="s">
        <v>319</v>
      </c>
      <c r="D197" s="54" t="s">
        <v>175</v>
      </c>
      <c r="E197" s="54" t="s">
        <v>295</v>
      </c>
      <c r="F197" s="54" t="s">
        <v>183</v>
      </c>
      <c r="G197" s="58" t="s">
        <v>469</v>
      </c>
      <c r="H197" s="54">
        <v>124.76022411365653</v>
      </c>
      <c r="I197" s="54">
        <v>14.1</v>
      </c>
      <c r="J197" s="54" t="s">
        <v>23</v>
      </c>
      <c r="K197" s="54" t="s">
        <v>25</v>
      </c>
      <c r="L197" s="54" t="s">
        <v>25</v>
      </c>
      <c r="M197" s="54" t="s">
        <v>319</v>
      </c>
    </row>
    <row r="198" spans="1:14" ht="51" x14ac:dyDescent="0.2">
      <c r="A198" s="54" t="s">
        <v>464</v>
      </c>
      <c r="B198" s="54" t="s">
        <v>464</v>
      </c>
      <c r="C198" s="54" t="s">
        <v>319</v>
      </c>
      <c r="D198" s="54" t="s">
        <v>175</v>
      </c>
      <c r="E198" s="54" t="s">
        <v>295</v>
      </c>
      <c r="F198" s="54" t="s">
        <v>183</v>
      </c>
      <c r="G198" s="58" t="s">
        <v>470</v>
      </c>
      <c r="H198" s="54">
        <v>187.65321770460386</v>
      </c>
      <c r="I198" s="54">
        <v>15.6</v>
      </c>
      <c r="J198" s="54" t="s">
        <v>23</v>
      </c>
      <c r="K198" s="54" t="s">
        <v>25</v>
      </c>
      <c r="L198" s="54" t="s">
        <v>25</v>
      </c>
      <c r="M198" s="54" t="s">
        <v>319</v>
      </c>
    </row>
    <row r="199" spans="1:14" ht="34" x14ac:dyDescent="0.2">
      <c r="A199" s="60" t="s">
        <v>20</v>
      </c>
      <c r="B199" s="54" t="s">
        <v>244</v>
      </c>
      <c r="C199" s="54" t="str">
        <f>"EN-"&amp;B199</f>
        <v>EN-FST007</v>
      </c>
      <c r="D199" s="54" t="s">
        <v>22</v>
      </c>
      <c r="E199" s="54" t="s">
        <v>22</v>
      </c>
      <c r="F199" s="54" t="s">
        <v>30</v>
      </c>
      <c r="G199" s="58" t="s">
        <v>35</v>
      </c>
      <c r="H199" s="54">
        <v>254.802324867789</v>
      </c>
      <c r="I199" s="54">
        <v>3.48</v>
      </c>
      <c r="J199" s="54" t="s">
        <v>23</v>
      </c>
      <c r="K199" s="54" t="s">
        <v>23</v>
      </c>
      <c r="L199" s="54" t="s">
        <v>23</v>
      </c>
      <c r="M199" s="54" t="s">
        <v>25</v>
      </c>
    </row>
    <row r="200" spans="1:14" ht="17" x14ac:dyDescent="0.2">
      <c r="A200" s="60" t="s">
        <v>20</v>
      </c>
      <c r="B200" s="54" t="s">
        <v>392</v>
      </c>
      <c r="C200" s="54" t="s">
        <v>319</v>
      </c>
      <c r="D200" s="54" t="s">
        <v>22</v>
      </c>
      <c r="E200" s="54" t="s">
        <v>22</v>
      </c>
      <c r="F200" s="54" t="s">
        <v>32</v>
      </c>
      <c r="G200" s="58" t="s">
        <v>34</v>
      </c>
      <c r="H200" s="60">
        <v>3.6816857547013702</v>
      </c>
      <c r="I200" s="54">
        <v>0</v>
      </c>
      <c r="J200" s="54" t="s">
        <v>23</v>
      </c>
      <c r="K200" s="54" t="s">
        <v>25</v>
      </c>
      <c r="L200" s="54" t="s">
        <v>25</v>
      </c>
      <c r="M200" s="54" t="s">
        <v>319</v>
      </c>
      <c r="N200" s="54" t="s">
        <v>420</v>
      </c>
    </row>
    <row r="201" spans="1:14" ht="34" x14ac:dyDescent="0.2">
      <c r="A201" s="60" t="s">
        <v>20</v>
      </c>
      <c r="B201" s="60" t="s">
        <v>277</v>
      </c>
      <c r="C201" s="54" t="str">
        <f>"EN-"&amp;B201</f>
        <v>EN-FST020</v>
      </c>
      <c r="D201" s="54" t="s">
        <v>22</v>
      </c>
      <c r="E201" s="54" t="s">
        <v>22</v>
      </c>
      <c r="F201" s="54" t="s">
        <v>31</v>
      </c>
      <c r="G201" s="58" t="s">
        <v>36</v>
      </c>
      <c r="H201" s="54">
        <v>127.30990059134209</v>
      </c>
      <c r="I201" s="54">
        <v>1.2</v>
      </c>
      <c r="J201" s="54" t="s">
        <v>23</v>
      </c>
      <c r="K201" s="54" t="s">
        <v>23</v>
      </c>
      <c r="L201" s="54" t="s">
        <v>25</v>
      </c>
      <c r="M201" s="54" t="s">
        <v>319</v>
      </c>
    </row>
    <row r="202" spans="1:14" ht="34" x14ac:dyDescent="0.2">
      <c r="A202" s="60" t="s">
        <v>20</v>
      </c>
      <c r="B202" s="60" t="s">
        <v>403</v>
      </c>
      <c r="C202" s="54" t="s">
        <v>319</v>
      </c>
      <c r="D202" s="54" t="s">
        <v>22</v>
      </c>
      <c r="E202" s="54" t="s">
        <v>22</v>
      </c>
      <c r="F202" s="54" t="s">
        <v>33</v>
      </c>
      <c r="G202" s="58" t="s">
        <v>37</v>
      </c>
      <c r="H202" s="54">
        <v>65.922243909482674</v>
      </c>
      <c r="I202" s="54" t="s">
        <v>419</v>
      </c>
      <c r="J202" s="54" t="s">
        <v>23</v>
      </c>
      <c r="K202" s="54" t="s">
        <v>25</v>
      </c>
      <c r="L202" s="54" t="s">
        <v>25</v>
      </c>
      <c r="M202" s="54" t="s">
        <v>319</v>
      </c>
    </row>
    <row r="203" spans="1:14" ht="17" x14ac:dyDescent="0.2">
      <c r="A203" s="54" t="s">
        <v>20</v>
      </c>
      <c r="B203" s="59" t="s">
        <v>977</v>
      </c>
      <c r="C203" s="54" t="s">
        <v>319</v>
      </c>
      <c r="D203" s="54" t="s">
        <v>175</v>
      </c>
      <c r="E203" s="54" t="s">
        <v>994</v>
      </c>
      <c r="F203" s="54" t="s">
        <v>994</v>
      </c>
      <c r="G203" s="58" t="s">
        <v>995</v>
      </c>
      <c r="H203" s="54">
        <v>14.28</v>
      </c>
      <c r="I203" s="54">
        <v>0</v>
      </c>
      <c r="J203" s="54" t="s">
        <v>23</v>
      </c>
      <c r="K203" s="54" t="s">
        <v>25</v>
      </c>
      <c r="L203" s="54" t="s">
        <v>25</v>
      </c>
      <c r="M203" s="54" t="s">
        <v>319</v>
      </c>
    </row>
    <row r="204" spans="1:14" ht="34" x14ac:dyDescent="0.2">
      <c r="A204" s="60" t="s">
        <v>417</v>
      </c>
      <c r="B204" s="60" t="s">
        <v>411</v>
      </c>
      <c r="C204" s="54" t="s">
        <v>319</v>
      </c>
      <c r="D204" s="54" t="s">
        <v>22</v>
      </c>
      <c r="E204" s="54" t="s">
        <v>22</v>
      </c>
      <c r="F204" s="54" t="s">
        <v>30</v>
      </c>
      <c r="G204" s="58" t="s">
        <v>35</v>
      </c>
      <c r="H204" s="54">
        <v>78.225984855623366</v>
      </c>
      <c r="I204" s="54">
        <v>0.154</v>
      </c>
      <c r="J204" s="54" t="s">
        <v>23</v>
      </c>
      <c r="K204" s="54" t="s">
        <v>25</v>
      </c>
      <c r="L204" s="54" t="s">
        <v>25</v>
      </c>
      <c r="M204" s="54" t="s">
        <v>319</v>
      </c>
    </row>
    <row r="205" spans="1:14" ht="34" x14ac:dyDescent="0.2">
      <c r="A205" s="60" t="s">
        <v>16</v>
      </c>
      <c r="B205" s="54" t="s">
        <v>382</v>
      </c>
      <c r="C205" s="54" t="s">
        <v>319</v>
      </c>
      <c r="D205" s="54" t="s">
        <v>22</v>
      </c>
      <c r="E205" s="54" t="s">
        <v>22</v>
      </c>
      <c r="F205" s="54" t="s">
        <v>30</v>
      </c>
      <c r="G205" s="58" t="s">
        <v>35</v>
      </c>
      <c r="H205" s="54">
        <v>55.656633411546991</v>
      </c>
      <c r="I205" s="54">
        <v>0</v>
      </c>
      <c r="J205" s="54" t="s">
        <v>23</v>
      </c>
      <c r="K205" s="54" t="s">
        <v>25</v>
      </c>
      <c r="L205" s="54" t="s">
        <v>25</v>
      </c>
      <c r="M205" s="54" t="s">
        <v>319</v>
      </c>
      <c r="N205" s="54" t="s">
        <v>420</v>
      </c>
    </row>
    <row r="206" spans="1:14" ht="34" x14ac:dyDescent="0.2">
      <c r="A206" s="60" t="s">
        <v>16</v>
      </c>
      <c r="B206" s="54" t="s">
        <v>395</v>
      </c>
      <c r="C206" s="54" t="str">
        <f>"EN-"&amp;B206</f>
        <v>EN-FST016</v>
      </c>
      <c r="D206" s="54" t="s">
        <v>22</v>
      </c>
      <c r="E206" s="54" t="s">
        <v>22</v>
      </c>
      <c r="F206" s="54" t="s">
        <v>31</v>
      </c>
      <c r="G206" s="58" t="s">
        <v>36</v>
      </c>
      <c r="H206" s="54">
        <v>74.952188350313392</v>
      </c>
      <c r="I206" s="54">
        <v>0.98399999999999999</v>
      </c>
      <c r="J206" s="54" t="s">
        <v>23</v>
      </c>
      <c r="K206" s="54" t="s">
        <v>23</v>
      </c>
      <c r="L206" s="54" t="s">
        <v>23</v>
      </c>
      <c r="M206" s="54" t="s">
        <v>23</v>
      </c>
    </row>
    <row r="207" spans="1:14" ht="34" x14ac:dyDescent="0.2">
      <c r="A207" s="60" t="s">
        <v>16</v>
      </c>
      <c r="B207" s="60" t="s">
        <v>399</v>
      </c>
      <c r="C207" s="54" t="s">
        <v>319</v>
      </c>
      <c r="D207" s="54" t="s">
        <v>22</v>
      </c>
      <c r="E207" s="54" t="s">
        <v>22</v>
      </c>
      <c r="F207" s="54" t="s">
        <v>33</v>
      </c>
      <c r="G207" s="58" t="s">
        <v>37</v>
      </c>
      <c r="H207" s="54">
        <v>79.139604965019032</v>
      </c>
      <c r="I207" s="54">
        <v>0</v>
      </c>
      <c r="J207" s="54" t="s">
        <v>23</v>
      </c>
      <c r="K207" s="54" t="s">
        <v>25</v>
      </c>
      <c r="L207" s="54" t="s">
        <v>25</v>
      </c>
      <c r="M207" s="54" t="s">
        <v>319</v>
      </c>
      <c r="N207" s="54" t="s">
        <v>420</v>
      </c>
    </row>
    <row r="208" spans="1:14" ht="17" x14ac:dyDescent="0.2">
      <c r="A208" s="54" t="s">
        <v>16</v>
      </c>
      <c r="B208" s="59" t="s">
        <v>972</v>
      </c>
      <c r="C208" s="54" t="s">
        <v>318</v>
      </c>
      <c r="D208" s="54" t="s">
        <v>175</v>
      </c>
      <c r="E208" s="54" t="s">
        <v>994</v>
      </c>
      <c r="F208" s="54" t="s">
        <v>994</v>
      </c>
      <c r="G208" s="58" t="s">
        <v>995</v>
      </c>
      <c r="H208" s="54">
        <v>209</v>
      </c>
      <c r="I208" s="54">
        <v>11.9</v>
      </c>
      <c r="J208" s="54" t="s">
        <v>23</v>
      </c>
      <c r="K208" s="54" t="s">
        <v>23</v>
      </c>
      <c r="L208" s="54" t="s">
        <v>25</v>
      </c>
      <c r="M208" s="54" t="s">
        <v>319</v>
      </c>
    </row>
    <row r="209" spans="1:14" ht="17" x14ac:dyDescent="0.2">
      <c r="A209" s="61" t="s">
        <v>43</v>
      </c>
      <c r="B209" s="61" t="s">
        <v>43</v>
      </c>
      <c r="C209" s="54" t="s">
        <v>950</v>
      </c>
      <c r="D209" s="54" t="s">
        <v>175</v>
      </c>
      <c r="E209" s="54" t="s">
        <v>994</v>
      </c>
      <c r="F209" s="54" t="s">
        <v>994</v>
      </c>
      <c r="G209" s="58" t="s">
        <v>995</v>
      </c>
      <c r="H209" s="54">
        <v>148.83253124146825</v>
      </c>
      <c r="I209" s="54">
        <v>42.6</v>
      </c>
      <c r="J209" s="54" t="s">
        <v>25</v>
      </c>
      <c r="K209" s="54" t="s">
        <v>23</v>
      </c>
      <c r="L209" s="54" t="s">
        <v>25</v>
      </c>
      <c r="M209" s="54" t="s">
        <v>319</v>
      </c>
    </row>
    <row r="210" spans="1:14" ht="17" x14ac:dyDescent="0.2">
      <c r="A210" s="54" t="s">
        <v>43</v>
      </c>
      <c r="B210" s="54" t="s">
        <v>593</v>
      </c>
      <c r="C210" s="54" t="str">
        <f>"EN-"&amp;B210</f>
        <v>EN-NH-21-080-1H</v>
      </c>
      <c r="D210" s="54" t="s">
        <v>176</v>
      </c>
      <c r="E210" s="54" t="s">
        <v>176</v>
      </c>
      <c r="F210" s="54" t="s">
        <v>177</v>
      </c>
      <c r="G210" s="58" t="s">
        <v>75</v>
      </c>
      <c r="H210" s="54">
        <v>355.31778459999998</v>
      </c>
      <c r="I210" s="54">
        <v>10.9</v>
      </c>
      <c r="J210" s="54" t="s">
        <v>23</v>
      </c>
      <c r="K210" s="54" t="s">
        <v>23</v>
      </c>
      <c r="L210" s="54" t="s">
        <v>23</v>
      </c>
      <c r="M210" s="54" t="s">
        <v>23</v>
      </c>
    </row>
    <row r="211" spans="1:14" ht="17" x14ac:dyDescent="0.2">
      <c r="A211" s="54" t="s">
        <v>43</v>
      </c>
      <c r="B211" s="54" t="s">
        <v>594</v>
      </c>
      <c r="C211" s="54" t="str">
        <f>"EN-"&amp;B211</f>
        <v>EN-NH-21-080-OVN</v>
      </c>
      <c r="D211" s="54" t="s">
        <v>176</v>
      </c>
      <c r="E211" s="54" t="s">
        <v>176</v>
      </c>
      <c r="F211" s="54" t="s">
        <v>177</v>
      </c>
      <c r="G211" s="58" t="s">
        <v>73</v>
      </c>
      <c r="H211" s="54">
        <v>172.09258890000001</v>
      </c>
      <c r="I211" s="54">
        <v>14.5</v>
      </c>
      <c r="J211" s="54" t="s">
        <v>23</v>
      </c>
      <c r="K211" s="54" t="s">
        <v>23</v>
      </c>
      <c r="L211" s="54" t="s">
        <v>23</v>
      </c>
      <c r="M211" s="54" t="s">
        <v>319</v>
      </c>
      <c r="N211" s="54" t="s">
        <v>1015</v>
      </c>
    </row>
    <row r="212" spans="1:14" ht="17" x14ac:dyDescent="0.2">
      <c r="A212" s="61" t="s">
        <v>46</v>
      </c>
      <c r="B212" s="61" t="s">
        <v>46</v>
      </c>
      <c r="C212" s="54" t="s">
        <v>340</v>
      </c>
      <c r="D212" s="54" t="s">
        <v>175</v>
      </c>
      <c r="E212" s="54" t="s">
        <v>994</v>
      </c>
      <c r="F212" s="54" t="s">
        <v>994</v>
      </c>
      <c r="G212" s="58" t="s">
        <v>995</v>
      </c>
      <c r="H212" s="54">
        <v>151.82548421344814</v>
      </c>
      <c r="I212" s="54">
        <v>26.2</v>
      </c>
      <c r="J212" s="54" t="s">
        <v>25</v>
      </c>
      <c r="K212" s="54" t="s">
        <v>23</v>
      </c>
      <c r="L212" s="54" t="s">
        <v>23</v>
      </c>
      <c r="M212" s="54" t="s">
        <v>23</v>
      </c>
    </row>
    <row r="213" spans="1:14" ht="17" x14ac:dyDescent="0.2">
      <c r="A213" s="54" t="s">
        <v>46</v>
      </c>
      <c r="B213" s="54" t="s">
        <v>46</v>
      </c>
      <c r="C213" s="54" t="s">
        <v>49</v>
      </c>
      <c r="D213" s="54" t="s">
        <v>175</v>
      </c>
      <c r="E213" s="54" t="s">
        <v>994</v>
      </c>
      <c r="F213" s="54" t="s">
        <v>994</v>
      </c>
      <c r="G213" s="58" t="s">
        <v>995</v>
      </c>
      <c r="H213" s="54">
        <v>130.10986360000001</v>
      </c>
      <c r="I213" s="54">
        <v>7.84</v>
      </c>
      <c r="J213" s="54" t="s">
        <v>25</v>
      </c>
      <c r="K213" s="54" t="s">
        <v>23</v>
      </c>
      <c r="L213" s="54" t="s">
        <v>23</v>
      </c>
      <c r="M213" s="54" t="s">
        <v>25</v>
      </c>
    </row>
    <row r="214" spans="1:14" ht="17" x14ac:dyDescent="0.2">
      <c r="A214" s="54" t="s">
        <v>46</v>
      </c>
      <c r="B214" s="54" t="s">
        <v>595</v>
      </c>
      <c r="C214" s="54" t="str">
        <f>"EN-"&amp;B214</f>
        <v>EN-NH-21-085-1H</v>
      </c>
      <c r="D214" s="54" t="s">
        <v>176</v>
      </c>
      <c r="E214" s="54" t="s">
        <v>176</v>
      </c>
      <c r="F214" s="54" t="s">
        <v>177</v>
      </c>
      <c r="G214" s="58" t="s">
        <v>75</v>
      </c>
      <c r="H214" s="54">
        <v>162.35559720000001</v>
      </c>
      <c r="I214" s="54">
        <v>12.4</v>
      </c>
      <c r="J214" s="54" t="s">
        <v>23</v>
      </c>
      <c r="K214" s="54" t="s">
        <v>23</v>
      </c>
      <c r="L214" s="54" t="s">
        <v>23</v>
      </c>
      <c r="M214" s="54" t="s">
        <v>25</v>
      </c>
    </row>
    <row r="215" spans="1:14" ht="17" x14ac:dyDescent="0.2">
      <c r="A215" s="54" t="s">
        <v>46</v>
      </c>
      <c r="B215" s="54" t="s">
        <v>281</v>
      </c>
      <c r="C215" s="54" t="s">
        <v>47</v>
      </c>
      <c r="D215" s="54" t="s">
        <v>176</v>
      </c>
      <c r="E215" s="54" t="s">
        <v>176</v>
      </c>
      <c r="F215" s="54" t="s">
        <v>177</v>
      </c>
      <c r="G215" s="58" t="s">
        <v>73</v>
      </c>
      <c r="H215" s="54">
        <v>130.10986360000001</v>
      </c>
      <c r="I215" s="54">
        <v>7.84</v>
      </c>
      <c r="J215" s="54" t="s">
        <v>23</v>
      </c>
      <c r="K215" s="54" t="s">
        <v>23</v>
      </c>
      <c r="L215" s="54" t="s">
        <v>23</v>
      </c>
      <c r="M215" s="54" t="s">
        <v>319</v>
      </c>
      <c r="N215" s="54" t="s">
        <v>1015</v>
      </c>
    </row>
    <row r="216" spans="1:14" ht="17" x14ac:dyDescent="0.2">
      <c r="A216" s="54" t="s">
        <v>123</v>
      </c>
      <c r="B216" s="54" t="s">
        <v>123</v>
      </c>
      <c r="C216" s="54" t="s">
        <v>938</v>
      </c>
      <c r="D216" s="54" t="s">
        <v>175</v>
      </c>
      <c r="E216" s="54" t="s">
        <v>994</v>
      </c>
      <c r="F216" s="54" t="s">
        <v>994</v>
      </c>
      <c r="G216" s="58" t="s">
        <v>995</v>
      </c>
      <c r="H216" s="54">
        <v>71.770933470000003</v>
      </c>
      <c r="I216" s="54">
        <v>22.8</v>
      </c>
      <c r="J216" s="54" t="s">
        <v>25</v>
      </c>
      <c r="K216" s="54" t="s">
        <v>23</v>
      </c>
      <c r="L216" s="54" t="s">
        <v>23</v>
      </c>
      <c r="M216" s="54" t="s">
        <v>23</v>
      </c>
    </row>
    <row r="217" spans="1:14" ht="17" x14ac:dyDescent="0.2">
      <c r="A217" s="54" t="s">
        <v>123</v>
      </c>
      <c r="B217" s="54" t="s">
        <v>264</v>
      </c>
      <c r="C217" s="54" t="str">
        <f>"EN-"&amp;B217</f>
        <v>EN-NH-21-088-LTE</v>
      </c>
      <c r="D217" s="54" t="s">
        <v>175</v>
      </c>
      <c r="E217" s="54" t="s">
        <v>295</v>
      </c>
      <c r="F217" s="54" t="s">
        <v>181</v>
      </c>
      <c r="G217" s="58" t="s">
        <v>182</v>
      </c>
      <c r="H217" s="54">
        <v>95.316713739999997</v>
      </c>
      <c r="I217" s="54">
        <v>13</v>
      </c>
      <c r="J217" s="54" t="s">
        <v>23</v>
      </c>
      <c r="K217" s="54" t="s">
        <v>23</v>
      </c>
      <c r="L217" s="54" t="s">
        <v>23</v>
      </c>
      <c r="M217" s="54" t="s">
        <v>23</v>
      </c>
    </row>
    <row r="218" spans="1:14" ht="17" x14ac:dyDescent="0.2">
      <c r="A218" s="54" t="s">
        <v>123</v>
      </c>
      <c r="B218" s="54" t="s">
        <v>265</v>
      </c>
      <c r="C218" s="54" t="str">
        <f>"EN-"&amp;B218</f>
        <v>EN-NH-21-088-RE</v>
      </c>
      <c r="D218" s="54" t="s">
        <v>175</v>
      </c>
      <c r="E218" s="54" t="s">
        <v>295</v>
      </c>
      <c r="F218" s="54" t="s">
        <v>181</v>
      </c>
      <c r="G218" s="58" t="s">
        <v>194</v>
      </c>
      <c r="H218" s="54">
        <v>102.1884785</v>
      </c>
      <c r="I218" s="54">
        <v>11.4</v>
      </c>
      <c r="J218" s="54" t="s">
        <v>23</v>
      </c>
      <c r="K218" s="54" t="s">
        <v>23</v>
      </c>
      <c r="L218" s="54" t="s">
        <v>23</v>
      </c>
      <c r="M218" s="54" t="s">
        <v>319</v>
      </c>
      <c r="N218" s="54" t="s">
        <v>1015</v>
      </c>
    </row>
    <row r="219" spans="1:14" ht="17" x14ac:dyDescent="0.2">
      <c r="A219" s="54" t="s">
        <v>123</v>
      </c>
      <c r="B219" s="54" t="s">
        <v>596</v>
      </c>
      <c r="C219" s="54" t="str">
        <f>"EN-"&amp;B219</f>
        <v>EN-NH-21-088-REL</v>
      </c>
      <c r="D219" s="54" t="s">
        <v>175</v>
      </c>
      <c r="E219" s="54" t="s">
        <v>295</v>
      </c>
      <c r="F219" s="54" t="s">
        <v>181</v>
      </c>
      <c r="G219" s="58" t="s">
        <v>194</v>
      </c>
      <c r="H219" s="54">
        <v>58.569790910000002</v>
      </c>
      <c r="I219" s="54">
        <v>14.2</v>
      </c>
      <c r="J219" s="54" t="s">
        <v>23</v>
      </c>
      <c r="K219" s="54" t="s">
        <v>23</v>
      </c>
      <c r="L219" s="54" t="s">
        <v>23</v>
      </c>
      <c r="M219" s="54" t="s">
        <v>23</v>
      </c>
    </row>
    <row r="220" spans="1:14" ht="17" x14ac:dyDescent="0.2">
      <c r="A220" s="54" t="s">
        <v>123</v>
      </c>
      <c r="B220" s="54" t="s">
        <v>266</v>
      </c>
      <c r="C220" s="54" t="str">
        <f>"EN-"&amp;B220</f>
        <v>EN-NH-21-088-TE</v>
      </c>
      <c r="D220" s="54" t="s">
        <v>175</v>
      </c>
      <c r="E220" s="54" t="s">
        <v>295</v>
      </c>
      <c r="F220" s="54" t="s">
        <v>181</v>
      </c>
      <c r="G220" s="58" t="s">
        <v>195</v>
      </c>
      <c r="H220" s="54">
        <v>38.426449599999998</v>
      </c>
      <c r="I220" s="54">
        <v>12</v>
      </c>
      <c r="J220" s="54" t="s">
        <v>23</v>
      </c>
      <c r="K220" s="54" t="s">
        <v>23</v>
      </c>
      <c r="L220" s="54" t="s">
        <v>23</v>
      </c>
      <c r="M220" s="54" t="s">
        <v>319</v>
      </c>
      <c r="N220" s="54" t="s">
        <v>1015</v>
      </c>
    </row>
    <row r="221" spans="1:14" ht="17" x14ac:dyDescent="0.2">
      <c r="A221" s="54" t="s">
        <v>567</v>
      </c>
      <c r="B221" s="54" t="s">
        <v>567</v>
      </c>
      <c r="C221" s="54" t="s">
        <v>894</v>
      </c>
      <c r="D221" s="54" t="s">
        <v>175</v>
      </c>
      <c r="E221" s="54" t="s">
        <v>994</v>
      </c>
      <c r="F221" s="54" t="s">
        <v>994</v>
      </c>
      <c r="G221" s="58" t="s">
        <v>995</v>
      </c>
      <c r="H221" s="54">
        <v>77.590656069999994</v>
      </c>
      <c r="I221" s="54">
        <v>8.9600000000000009</v>
      </c>
      <c r="J221" s="54" t="s">
        <v>25</v>
      </c>
      <c r="K221" s="54" t="s">
        <v>23</v>
      </c>
      <c r="L221" s="54" t="s">
        <v>23</v>
      </c>
      <c r="M221" s="54" t="s">
        <v>23</v>
      </c>
    </row>
    <row r="222" spans="1:14" ht="17" x14ac:dyDescent="0.2">
      <c r="A222" s="59" t="s">
        <v>567</v>
      </c>
      <c r="B222" s="59" t="s">
        <v>494</v>
      </c>
      <c r="C222" s="54" t="s">
        <v>319</v>
      </c>
      <c r="D222" s="54" t="s">
        <v>175</v>
      </c>
      <c r="E222" s="54" t="s">
        <v>999</v>
      </c>
      <c r="F222" s="54" t="s">
        <v>179</v>
      </c>
      <c r="G222" s="58" t="s">
        <v>490</v>
      </c>
      <c r="H222" s="54">
        <v>79.248926898653309</v>
      </c>
      <c r="I222" s="54">
        <v>5.4</v>
      </c>
      <c r="J222" s="54" t="s">
        <v>23</v>
      </c>
      <c r="K222" s="54" t="s">
        <v>25</v>
      </c>
      <c r="L222" s="54" t="s">
        <v>25</v>
      </c>
      <c r="M222" s="54" t="s">
        <v>319</v>
      </c>
    </row>
    <row r="223" spans="1:14" ht="17" x14ac:dyDescent="0.2">
      <c r="A223" s="59" t="s">
        <v>567</v>
      </c>
      <c r="B223" s="59" t="s">
        <v>485</v>
      </c>
      <c r="C223" s="54" t="s">
        <v>319</v>
      </c>
      <c r="D223" s="54" t="s">
        <v>175</v>
      </c>
      <c r="E223" s="54" t="s">
        <v>999</v>
      </c>
      <c r="F223" s="54" t="s">
        <v>179</v>
      </c>
      <c r="G223" s="58" t="s">
        <v>180</v>
      </c>
      <c r="H223" s="54">
        <v>64.829618905354835</v>
      </c>
      <c r="I223" s="54">
        <v>4.62</v>
      </c>
      <c r="J223" s="54" t="s">
        <v>23</v>
      </c>
      <c r="K223" s="54" t="s">
        <v>25</v>
      </c>
      <c r="L223" s="54" t="s">
        <v>25</v>
      </c>
      <c r="M223" s="54" t="s">
        <v>319</v>
      </c>
    </row>
    <row r="224" spans="1:14" ht="17" x14ac:dyDescent="0.2">
      <c r="A224" s="54" t="s">
        <v>51</v>
      </c>
      <c r="B224" s="54" t="s">
        <v>597</v>
      </c>
      <c r="C224" s="54" t="str">
        <f>"EN-"&amp;B224</f>
        <v>EN-NH-21-122-1H</v>
      </c>
      <c r="D224" s="54" t="s">
        <v>176</v>
      </c>
      <c r="E224" s="54" t="s">
        <v>176</v>
      </c>
      <c r="F224" s="54" t="s">
        <v>177</v>
      </c>
      <c r="G224" s="58" t="s">
        <v>75</v>
      </c>
      <c r="H224" s="54">
        <v>250.6543446</v>
      </c>
      <c r="I224" s="54">
        <v>7.7759999999999998</v>
      </c>
      <c r="J224" s="54" t="s">
        <v>23</v>
      </c>
      <c r="K224" s="54" t="s">
        <v>23</v>
      </c>
      <c r="L224" s="54" t="s">
        <v>23</v>
      </c>
      <c r="M224" s="54" t="s">
        <v>25</v>
      </c>
    </row>
    <row r="225" spans="1:14" ht="17" x14ac:dyDescent="0.2">
      <c r="A225" s="54" t="s">
        <v>51</v>
      </c>
      <c r="B225" s="54" t="s">
        <v>435</v>
      </c>
      <c r="C225" s="54" t="s">
        <v>319</v>
      </c>
      <c r="D225" s="54" t="s">
        <v>176</v>
      </c>
      <c r="E225" s="54" t="s">
        <v>176</v>
      </c>
      <c r="F225" s="54" t="s">
        <v>177</v>
      </c>
      <c r="G225" s="58" t="s">
        <v>448</v>
      </c>
      <c r="H225" s="54">
        <v>60.057039361655626</v>
      </c>
      <c r="I225" s="54">
        <v>4.74</v>
      </c>
      <c r="J225" s="54" t="s">
        <v>23</v>
      </c>
      <c r="K225" s="54" t="s">
        <v>25</v>
      </c>
      <c r="L225" s="54" t="s">
        <v>25</v>
      </c>
      <c r="M225" s="54" t="s">
        <v>319</v>
      </c>
    </row>
    <row r="226" spans="1:14" ht="17" x14ac:dyDescent="0.2">
      <c r="A226" s="54" t="s">
        <v>125</v>
      </c>
      <c r="B226" s="54" t="s">
        <v>267</v>
      </c>
      <c r="C226" s="54" t="str">
        <f>"EN-"&amp;B226</f>
        <v>EN-NH-21-123-LTE</v>
      </c>
      <c r="D226" s="54" t="s">
        <v>175</v>
      </c>
      <c r="E226" s="54" t="s">
        <v>295</v>
      </c>
      <c r="F226" s="54" t="s">
        <v>181</v>
      </c>
      <c r="G226" s="58" t="s">
        <v>182</v>
      </c>
      <c r="H226" s="54">
        <v>64.423064620000005</v>
      </c>
      <c r="I226" s="54">
        <v>7.26</v>
      </c>
      <c r="J226" s="54" t="s">
        <v>23</v>
      </c>
      <c r="K226" s="54" t="s">
        <v>23</v>
      </c>
      <c r="L226" s="54" t="s">
        <v>23</v>
      </c>
      <c r="M226" s="54" t="s">
        <v>25</v>
      </c>
    </row>
    <row r="227" spans="1:14" ht="17" x14ac:dyDescent="0.2">
      <c r="A227" s="59" t="s">
        <v>125</v>
      </c>
      <c r="B227" s="59" t="s">
        <v>501</v>
      </c>
      <c r="C227" s="54" t="s">
        <v>319</v>
      </c>
      <c r="D227" s="54" t="s">
        <v>175</v>
      </c>
      <c r="E227" s="54" t="s">
        <v>295</v>
      </c>
      <c r="F227" s="54" t="s">
        <v>181</v>
      </c>
      <c r="G227" s="58" t="s">
        <v>194</v>
      </c>
      <c r="H227" s="54">
        <v>23.571578412457441</v>
      </c>
      <c r="I227" s="54">
        <v>2.98</v>
      </c>
      <c r="J227" s="54" t="s">
        <v>23</v>
      </c>
      <c r="K227" s="54" t="s">
        <v>25</v>
      </c>
      <c r="L227" s="54" t="s">
        <v>25</v>
      </c>
      <c r="M227" s="54" t="s">
        <v>319</v>
      </c>
    </row>
    <row r="228" spans="1:14" ht="17" x14ac:dyDescent="0.2">
      <c r="A228" s="54" t="s">
        <v>125</v>
      </c>
      <c r="B228" s="54" t="s">
        <v>268</v>
      </c>
      <c r="C228" s="54" t="str">
        <f>"EN-"&amp;B228</f>
        <v>EN-NH-21-123-RE-L</v>
      </c>
      <c r="D228" s="54" t="s">
        <v>175</v>
      </c>
      <c r="E228" s="54" t="s">
        <v>295</v>
      </c>
      <c r="F228" s="54" t="s">
        <v>181</v>
      </c>
      <c r="G228" s="58" t="s">
        <v>194</v>
      </c>
      <c r="H228" s="54">
        <v>52.51873647</v>
      </c>
      <c r="I228" s="54">
        <v>7.02</v>
      </c>
      <c r="J228" s="54" t="s">
        <v>23</v>
      </c>
      <c r="K228" s="54" t="s">
        <v>23</v>
      </c>
      <c r="L228" s="54" t="s">
        <v>23</v>
      </c>
      <c r="M228" s="54" t="s">
        <v>25</v>
      </c>
    </row>
    <row r="229" spans="1:14" ht="17" x14ac:dyDescent="0.2">
      <c r="A229" s="59" t="s">
        <v>125</v>
      </c>
      <c r="B229" s="59" t="s">
        <v>269</v>
      </c>
      <c r="C229" s="54" t="str">
        <f>"EN-"&amp;B229</f>
        <v>EN-NH-21-123-TE</v>
      </c>
      <c r="D229" s="54" t="s">
        <v>175</v>
      </c>
      <c r="E229" s="54" t="s">
        <v>295</v>
      </c>
      <c r="F229" s="54" t="s">
        <v>181</v>
      </c>
      <c r="G229" s="58" t="s">
        <v>195</v>
      </c>
      <c r="H229" s="54">
        <v>14.294187349166263</v>
      </c>
      <c r="I229" s="54">
        <v>0</v>
      </c>
      <c r="J229" s="54" t="s">
        <v>23</v>
      </c>
      <c r="K229" s="54" t="s">
        <v>23</v>
      </c>
      <c r="L229" s="54" t="s">
        <v>23</v>
      </c>
      <c r="M229" s="54" t="s">
        <v>25</v>
      </c>
      <c r="N229" s="54" t="s">
        <v>489</v>
      </c>
    </row>
    <row r="230" spans="1:14" ht="17" x14ac:dyDescent="0.2">
      <c r="A230" s="61" t="s">
        <v>941</v>
      </c>
      <c r="B230" s="61" t="s">
        <v>941</v>
      </c>
      <c r="C230" s="54" t="s">
        <v>683</v>
      </c>
      <c r="D230" s="54" t="s">
        <v>175</v>
      </c>
      <c r="E230" s="54" t="s">
        <v>994</v>
      </c>
      <c r="F230" s="54" t="s">
        <v>994</v>
      </c>
      <c r="G230" s="58" t="s">
        <v>995</v>
      </c>
      <c r="H230" s="54">
        <v>12.41373478</v>
      </c>
      <c r="I230" s="54">
        <v>23.2</v>
      </c>
      <c r="J230" s="54" t="s">
        <v>25</v>
      </c>
      <c r="K230" s="54" t="s">
        <v>23</v>
      </c>
      <c r="L230" s="54" t="s">
        <v>23</v>
      </c>
      <c r="M230" s="54" t="s">
        <v>25</v>
      </c>
    </row>
    <row r="231" spans="1:14" ht="17" x14ac:dyDescent="0.2">
      <c r="A231" s="54" t="s">
        <v>53</v>
      </c>
      <c r="B231" s="54" t="s">
        <v>53</v>
      </c>
      <c r="C231" s="54" t="s">
        <v>897</v>
      </c>
      <c r="D231" s="54" t="s">
        <v>175</v>
      </c>
      <c r="E231" s="54" t="s">
        <v>994</v>
      </c>
      <c r="F231" s="54" t="s">
        <v>994</v>
      </c>
      <c r="G231" s="58" t="s">
        <v>995</v>
      </c>
      <c r="H231" s="54">
        <v>625.95249360000003</v>
      </c>
      <c r="I231" s="54">
        <v>9.44</v>
      </c>
      <c r="J231" s="54" t="s">
        <v>25</v>
      </c>
      <c r="K231" s="54" t="s">
        <v>23</v>
      </c>
      <c r="L231" s="54" t="s">
        <v>23</v>
      </c>
      <c r="M231" s="54" t="s">
        <v>25</v>
      </c>
    </row>
    <row r="232" spans="1:14" ht="17" x14ac:dyDescent="0.2">
      <c r="A232" s="54" t="s">
        <v>53</v>
      </c>
      <c r="B232" s="54" t="s">
        <v>598</v>
      </c>
      <c r="C232" s="54" t="str">
        <f>"EN-"&amp;B232</f>
        <v>EN-NH-21-126-1H</v>
      </c>
      <c r="D232" s="54" t="s">
        <v>176</v>
      </c>
      <c r="E232" s="54" t="s">
        <v>176</v>
      </c>
      <c r="F232" s="54" t="s">
        <v>177</v>
      </c>
      <c r="G232" s="58" t="s">
        <v>75</v>
      </c>
      <c r="H232" s="54">
        <v>227.29827940000001</v>
      </c>
      <c r="I232" s="54">
        <v>13.8</v>
      </c>
      <c r="J232" s="54" t="s">
        <v>23</v>
      </c>
      <c r="K232" s="54" t="s">
        <v>23</v>
      </c>
      <c r="L232" s="54" t="s">
        <v>23</v>
      </c>
      <c r="M232" s="54" t="s">
        <v>25</v>
      </c>
    </row>
    <row r="233" spans="1:14" ht="34" x14ac:dyDescent="0.2">
      <c r="A233" s="54" t="s">
        <v>53</v>
      </c>
      <c r="B233" s="54" t="s">
        <v>599</v>
      </c>
      <c r="C233" s="54" t="str">
        <f>"EN-"&amp;B233</f>
        <v>EN-NH-21-126-2x</v>
      </c>
      <c r="D233" s="54" t="s">
        <v>175</v>
      </c>
      <c r="E233" s="54" t="s">
        <v>999</v>
      </c>
      <c r="F233" s="54" t="s">
        <v>183</v>
      </c>
      <c r="G233" s="58" t="s">
        <v>1004</v>
      </c>
      <c r="H233" s="54">
        <v>96.662603430000004</v>
      </c>
      <c r="I233" s="54">
        <v>29.4</v>
      </c>
      <c r="J233" s="54" t="s">
        <v>23</v>
      </c>
      <c r="K233" s="54" t="s">
        <v>23</v>
      </c>
      <c r="L233" s="54" t="s">
        <v>23</v>
      </c>
      <c r="M233" s="54" t="s">
        <v>23</v>
      </c>
    </row>
    <row r="234" spans="1:14" ht="17" x14ac:dyDescent="0.2">
      <c r="A234" s="54" t="s">
        <v>53</v>
      </c>
      <c r="B234" s="54" t="s">
        <v>276</v>
      </c>
      <c r="C234" s="54" t="str">
        <f>"EN-"&amp;B234</f>
        <v>EN-NH-21-126-OVN</v>
      </c>
      <c r="D234" s="54" t="s">
        <v>176</v>
      </c>
      <c r="E234" s="54" t="s">
        <v>176</v>
      </c>
      <c r="F234" s="54" t="s">
        <v>177</v>
      </c>
      <c r="G234" s="58" t="s">
        <v>73</v>
      </c>
      <c r="H234" s="54">
        <v>163.37890010000001</v>
      </c>
      <c r="I234" s="54">
        <v>10</v>
      </c>
      <c r="J234" s="54" t="s">
        <v>23</v>
      </c>
      <c r="K234" s="54" t="s">
        <v>23</v>
      </c>
      <c r="L234" s="54" t="s">
        <v>23</v>
      </c>
      <c r="M234" s="54" t="s">
        <v>25</v>
      </c>
    </row>
    <row r="235" spans="1:14" ht="17" x14ac:dyDescent="0.2">
      <c r="A235" s="61" t="s">
        <v>522</v>
      </c>
      <c r="B235" s="61" t="s">
        <v>522</v>
      </c>
      <c r="C235" s="54" t="s">
        <v>319</v>
      </c>
      <c r="D235" s="54" t="s">
        <v>175</v>
      </c>
      <c r="E235" s="54" t="s">
        <v>999</v>
      </c>
      <c r="F235" s="54" t="s">
        <v>183</v>
      </c>
      <c r="G235" s="58" t="s">
        <v>533</v>
      </c>
      <c r="H235" s="54">
        <v>81.106645462875889</v>
      </c>
      <c r="I235" s="54">
        <v>17.100000000000001</v>
      </c>
      <c r="J235" s="54" t="s">
        <v>23</v>
      </c>
      <c r="K235" s="54" t="s">
        <v>25</v>
      </c>
      <c r="L235" s="54" t="s">
        <v>25</v>
      </c>
      <c r="M235" s="54" t="s">
        <v>319</v>
      </c>
    </row>
    <row r="236" spans="1:14" ht="17" x14ac:dyDescent="0.2">
      <c r="A236" s="54" t="s">
        <v>192</v>
      </c>
      <c r="B236" s="54" t="s">
        <v>600</v>
      </c>
      <c r="C236" s="54" t="str">
        <f>"EN-"&amp;B236</f>
        <v>EN-NH-21-127-RE</v>
      </c>
      <c r="D236" s="54" t="s">
        <v>175</v>
      </c>
      <c r="E236" s="54" t="s">
        <v>295</v>
      </c>
      <c r="F236" s="54" t="s">
        <v>181</v>
      </c>
      <c r="G236" s="58" t="s">
        <v>194</v>
      </c>
      <c r="H236" s="54">
        <v>45.120223789999997</v>
      </c>
      <c r="I236" s="54">
        <v>14.6</v>
      </c>
      <c r="J236" s="54" t="s">
        <v>23</v>
      </c>
      <c r="K236" s="54" t="s">
        <v>23</v>
      </c>
      <c r="L236" s="54" t="s">
        <v>23</v>
      </c>
      <c r="M236" s="54" t="s">
        <v>23</v>
      </c>
    </row>
    <row r="237" spans="1:14" ht="17" x14ac:dyDescent="0.2">
      <c r="A237" s="54" t="s">
        <v>192</v>
      </c>
      <c r="B237" s="54" t="s">
        <v>601</v>
      </c>
      <c r="C237" s="54" t="str">
        <f>"EN-"&amp;B237</f>
        <v>EN-NH-21-127-TE</v>
      </c>
      <c r="D237" s="54" t="s">
        <v>175</v>
      </c>
      <c r="E237" s="54" t="s">
        <v>295</v>
      </c>
      <c r="F237" s="54" t="s">
        <v>181</v>
      </c>
      <c r="G237" s="58" t="s">
        <v>195</v>
      </c>
      <c r="H237" s="54">
        <v>65.683740830000005</v>
      </c>
      <c r="I237" s="54">
        <v>22.8</v>
      </c>
      <c r="J237" s="54" t="s">
        <v>23</v>
      </c>
      <c r="K237" s="54" t="s">
        <v>23</v>
      </c>
      <c r="L237" s="54" t="s">
        <v>23</v>
      </c>
      <c r="M237" s="54" t="s">
        <v>25</v>
      </c>
    </row>
    <row r="238" spans="1:14" ht="17" x14ac:dyDescent="0.2">
      <c r="A238" s="54" t="s">
        <v>939</v>
      </c>
      <c r="B238" s="54" t="s">
        <v>939</v>
      </c>
      <c r="C238" s="54" t="s">
        <v>695</v>
      </c>
      <c r="D238" s="54" t="s">
        <v>175</v>
      </c>
      <c r="E238" s="54" t="s">
        <v>994</v>
      </c>
      <c r="F238" s="54" t="s">
        <v>994</v>
      </c>
      <c r="G238" s="58" t="s">
        <v>995</v>
      </c>
      <c r="H238" s="54">
        <v>42.514184069999999</v>
      </c>
      <c r="I238" s="54">
        <v>23</v>
      </c>
      <c r="J238" s="54" t="s">
        <v>25</v>
      </c>
      <c r="K238" s="54" t="s">
        <v>23</v>
      </c>
      <c r="L238" s="54" t="s">
        <v>23</v>
      </c>
      <c r="M238" s="54" t="s">
        <v>25</v>
      </c>
    </row>
    <row r="239" spans="1:14" ht="17" x14ac:dyDescent="0.2">
      <c r="A239" s="54" t="s">
        <v>128</v>
      </c>
      <c r="B239" s="54" t="s">
        <v>128</v>
      </c>
      <c r="C239" s="54" t="s">
        <v>946</v>
      </c>
      <c r="D239" s="54" t="s">
        <v>175</v>
      </c>
      <c r="E239" s="54" t="s">
        <v>994</v>
      </c>
      <c r="F239" s="54" t="s">
        <v>994</v>
      </c>
      <c r="G239" s="58" t="s">
        <v>995</v>
      </c>
      <c r="H239" s="54">
        <v>54.724805109999998</v>
      </c>
      <c r="I239" s="54">
        <v>26.4</v>
      </c>
      <c r="J239" s="54" t="s">
        <v>25</v>
      </c>
      <c r="K239" s="54" t="s">
        <v>23</v>
      </c>
      <c r="L239" s="54" t="s">
        <v>23</v>
      </c>
      <c r="M239" s="54" t="s">
        <v>23</v>
      </c>
    </row>
    <row r="240" spans="1:14" ht="17" x14ac:dyDescent="0.2">
      <c r="A240" s="61" t="s">
        <v>128</v>
      </c>
      <c r="B240" s="61" t="s">
        <v>128</v>
      </c>
      <c r="C240" s="54" t="s">
        <v>966</v>
      </c>
      <c r="D240" s="54" t="s">
        <v>175</v>
      </c>
      <c r="E240" s="54" t="s">
        <v>994</v>
      </c>
      <c r="F240" s="54" t="s">
        <v>994</v>
      </c>
      <c r="G240" s="58" t="s">
        <v>995</v>
      </c>
      <c r="H240" s="54">
        <v>54.7248051124037</v>
      </c>
      <c r="I240" s="54">
        <v>26.4</v>
      </c>
      <c r="J240" s="54" t="s">
        <v>25</v>
      </c>
      <c r="K240" s="54" t="s">
        <v>23</v>
      </c>
      <c r="L240" s="54" t="s">
        <v>25</v>
      </c>
      <c r="M240" s="54" t="s">
        <v>319</v>
      </c>
    </row>
    <row r="241" spans="1:13" ht="17" x14ac:dyDescent="0.2">
      <c r="A241" s="61" t="s">
        <v>128</v>
      </c>
      <c r="B241" s="61" t="s">
        <v>557</v>
      </c>
      <c r="C241" s="54" t="s">
        <v>319</v>
      </c>
      <c r="D241" s="54" t="s">
        <v>175</v>
      </c>
      <c r="E241" s="54" t="s">
        <v>999</v>
      </c>
      <c r="F241" s="54" t="s">
        <v>179</v>
      </c>
      <c r="G241" s="58" t="s">
        <v>184</v>
      </c>
      <c r="H241" s="54">
        <v>24.690226966731249</v>
      </c>
      <c r="I241" s="54">
        <v>7.78</v>
      </c>
      <c r="J241" s="54" t="s">
        <v>23</v>
      </c>
      <c r="K241" s="54" t="s">
        <v>25</v>
      </c>
      <c r="L241" s="54" t="s">
        <v>25</v>
      </c>
      <c r="M241" s="54" t="s">
        <v>319</v>
      </c>
    </row>
    <row r="242" spans="1:13" ht="17" x14ac:dyDescent="0.2">
      <c r="A242" s="54" t="s">
        <v>128</v>
      </c>
      <c r="B242" s="54" t="s">
        <v>602</v>
      </c>
      <c r="C242" s="54" t="str">
        <f>"EN-"&amp;B242</f>
        <v>EN-NH-21-131-E5</v>
      </c>
      <c r="D242" s="54" t="s">
        <v>175</v>
      </c>
      <c r="E242" s="54" t="s">
        <v>999</v>
      </c>
      <c r="F242" s="54" t="s">
        <v>179</v>
      </c>
      <c r="G242" s="58" t="s">
        <v>180</v>
      </c>
      <c r="H242" s="54">
        <v>46.991534289999997</v>
      </c>
      <c r="I242" s="54">
        <v>37</v>
      </c>
      <c r="J242" s="54" t="s">
        <v>23</v>
      </c>
      <c r="K242" s="54" t="s">
        <v>23</v>
      </c>
      <c r="L242" s="54" t="s">
        <v>23</v>
      </c>
      <c r="M242" s="54" t="s">
        <v>25</v>
      </c>
    </row>
    <row r="243" spans="1:13" ht="17" x14ac:dyDescent="0.2">
      <c r="A243" s="61" t="s">
        <v>375</v>
      </c>
      <c r="B243" s="61" t="s">
        <v>375</v>
      </c>
      <c r="C243" s="54" t="s">
        <v>286</v>
      </c>
      <c r="D243" s="54" t="s">
        <v>175</v>
      </c>
      <c r="E243" s="54" t="s">
        <v>994</v>
      </c>
      <c r="F243" s="54" t="s">
        <v>994</v>
      </c>
      <c r="G243" s="58" t="s">
        <v>995</v>
      </c>
      <c r="H243" s="54">
        <v>33.251733701595235</v>
      </c>
      <c r="I243" s="54">
        <v>26.4</v>
      </c>
      <c r="J243" s="54" t="s">
        <v>25</v>
      </c>
      <c r="K243" s="54" t="s">
        <v>23</v>
      </c>
      <c r="L243" s="54" t="s">
        <v>23</v>
      </c>
      <c r="M243" s="54" t="s">
        <v>23</v>
      </c>
    </row>
    <row r="244" spans="1:13" ht="17" x14ac:dyDescent="0.2">
      <c r="A244" s="54" t="s">
        <v>764</v>
      </c>
      <c r="B244" s="54" t="s">
        <v>764</v>
      </c>
      <c r="C244" s="54" t="s">
        <v>763</v>
      </c>
      <c r="D244" s="54" t="s">
        <v>175</v>
      </c>
      <c r="E244" s="54" t="s">
        <v>994</v>
      </c>
      <c r="F244" s="54" t="s">
        <v>994</v>
      </c>
      <c r="G244" s="58" t="s">
        <v>995</v>
      </c>
      <c r="H244" s="54">
        <v>27.159225589999998</v>
      </c>
      <c r="I244" s="54">
        <v>2.52</v>
      </c>
      <c r="J244" s="54" t="s">
        <v>25</v>
      </c>
      <c r="K244" s="54" t="s">
        <v>23</v>
      </c>
      <c r="L244" s="54" t="s">
        <v>23</v>
      </c>
      <c r="M244" s="54" t="s">
        <v>25</v>
      </c>
    </row>
    <row r="245" spans="1:13" ht="34" x14ac:dyDescent="0.2">
      <c r="A245" s="54" t="s">
        <v>130</v>
      </c>
      <c r="B245" s="54" t="s">
        <v>603</v>
      </c>
      <c r="C245" s="54" t="str">
        <f>"EN-"&amp;B245</f>
        <v>EN-NH-21-141-50</v>
      </c>
      <c r="D245" s="54" t="s">
        <v>175</v>
      </c>
      <c r="E245" s="54" t="s">
        <v>999</v>
      </c>
      <c r="F245" s="54" t="s">
        <v>183</v>
      </c>
      <c r="G245" s="58" t="s">
        <v>1012</v>
      </c>
      <c r="H245" s="54">
        <v>380.40026189999998</v>
      </c>
      <c r="I245" s="54">
        <v>18.100000000000001</v>
      </c>
      <c r="J245" s="54" t="s">
        <v>23</v>
      </c>
      <c r="K245" s="54" t="s">
        <v>23</v>
      </c>
      <c r="L245" s="54" t="s">
        <v>23</v>
      </c>
      <c r="M245" s="54" t="s">
        <v>25</v>
      </c>
    </row>
    <row r="246" spans="1:13" ht="34" x14ac:dyDescent="0.2">
      <c r="A246" s="59" t="s">
        <v>479</v>
      </c>
      <c r="B246" s="59" t="s">
        <v>645</v>
      </c>
      <c r="C246" s="54" t="s">
        <v>319</v>
      </c>
      <c r="D246" s="54" t="s">
        <v>175</v>
      </c>
      <c r="E246" s="54" t="s">
        <v>999</v>
      </c>
      <c r="F246" s="54" t="s">
        <v>183</v>
      </c>
      <c r="G246" s="58" t="s">
        <v>1009</v>
      </c>
      <c r="H246" s="54">
        <v>54.41123907212274</v>
      </c>
      <c r="I246" s="54">
        <v>3.96</v>
      </c>
      <c r="J246" s="54" t="s">
        <v>23</v>
      </c>
      <c r="K246" s="54" t="s">
        <v>25</v>
      </c>
      <c r="L246" s="54" t="s">
        <v>25</v>
      </c>
      <c r="M246" s="54" t="s">
        <v>319</v>
      </c>
    </row>
    <row r="247" spans="1:13" ht="17" x14ac:dyDescent="0.2">
      <c r="A247" s="54" t="s">
        <v>818</v>
      </c>
      <c r="B247" s="54" t="s">
        <v>818</v>
      </c>
      <c r="C247" s="54" t="s">
        <v>817</v>
      </c>
      <c r="D247" s="54" t="s">
        <v>175</v>
      </c>
      <c r="E247" s="54" t="s">
        <v>994</v>
      </c>
      <c r="F247" s="54" t="s">
        <v>994</v>
      </c>
      <c r="G247" s="58" t="s">
        <v>995</v>
      </c>
      <c r="H247" s="54">
        <v>67.236665540000004</v>
      </c>
      <c r="I247" s="54">
        <v>4.4000000000000004</v>
      </c>
      <c r="J247" s="54" t="s">
        <v>25</v>
      </c>
      <c r="K247" s="54" t="s">
        <v>23</v>
      </c>
      <c r="L247" s="54" t="s">
        <v>23</v>
      </c>
      <c r="M247" s="54" t="s">
        <v>25</v>
      </c>
    </row>
    <row r="248" spans="1:13" ht="17" x14ac:dyDescent="0.2">
      <c r="A248" s="61" t="s">
        <v>56</v>
      </c>
      <c r="B248" s="61" t="s">
        <v>56</v>
      </c>
      <c r="C248" s="54" t="s">
        <v>287</v>
      </c>
      <c r="D248" s="54" t="s">
        <v>175</v>
      </c>
      <c r="E248" s="54" t="s">
        <v>994</v>
      </c>
      <c r="F248" s="54" t="s">
        <v>994</v>
      </c>
      <c r="G248" s="58" t="s">
        <v>995</v>
      </c>
      <c r="H248" s="54">
        <v>191.35768450424905</v>
      </c>
      <c r="I248" s="54">
        <v>24.6</v>
      </c>
      <c r="J248" s="54" t="s">
        <v>25</v>
      </c>
      <c r="K248" s="54" t="s">
        <v>23</v>
      </c>
      <c r="L248" s="54" t="s">
        <v>23</v>
      </c>
      <c r="M248" s="54" t="s">
        <v>25</v>
      </c>
    </row>
    <row r="249" spans="1:13" ht="17" x14ac:dyDescent="0.2">
      <c r="A249" s="54" t="s">
        <v>56</v>
      </c>
      <c r="B249" s="54" t="s">
        <v>604</v>
      </c>
      <c r="C249" s="54" t="str">
        <f>"EN-"&amp;B249</f>
        <v>EN-NH-21-151-1H</v>
      </c>
      <c r="D249" s="54" t="s">
        <v>176</v>
      </c>
      <c r="E249" s="54" t="s">
        <v>176</v>
      </c>
      <c r="F249" s="54" t="s">
        <v>177</v>
      </c>
      <c r="G249" s="58" t="s">
        <v>75</v>
      </c>
      <c r="H249" s="54">
        <v>120.6988613</v>
      </c>
      <c r="I249" s="54">
        <v>12.5</v>
      </c>
      <c r="J249" s="54" t="s">
        <v>23</v>
      </c>
      <c r="K249" s="54" t="s">
        <v>23</v>
      </c>
      <c r="L249" s="54" t="s">
        <v>23</v>
      </c>
      <c r="M249" s="54" t="s">
        <v>25</v>
      </c>
    </row>
    <row r="250" spans="1:13" ht="17" x14ac:dyDescent="0.2">
      <c r="A250" s="54" t="s">
        <v>56</v>
      </c>
      <c r="B250" s="54" t="s">
        <v>605</v>
      </c>
      <c r="C250" s="54" t="str">
        <f>"EN-"&amp;B250</f>
        <v>EN-NH-21-151-OVN</v>
      </c>
      <c r="D250" s="54" t="s">
        <v>176</v>
      </c>
      <c r="E250" s="54" t="s">
        <v>176</v>
      </c>
      <c r="F250" s="54" t="s">
        <v>177</v>
      </c>
      <c r="G250" s="58" t="s">
        <v>73</v>
      </c>
      <c r="H250" s="54">
        <v>176.5959398</v>
      </c>
      <c r="I250" s="54">
        <v>22.6</v>
      </c>
      <c r="J250" s="54" t="s">
        <v>23</v>
      </c>
      <c r="K250" s="54" t="s">
        <v>23</v>
      </c>
      <c r="L250" s="54" t="s">
        <v>23</v>
      </c>
      <c r="M250" s="54" t="s">
        <v>25</v>
      </c>
    </row>
    <row r="251" spans="1:13" ht="17" x14ac:dyDescent="0.2">
      <c r="A251" s="54" t="s">
        <v>944</v>
      </c>
      <c r="B251" s="54" t="s">
        <v>944</v>
      </c>
      <c r="C251" s="54" t="s">
        <v>943</v>
      </c>
      <c r="D251" s="54" t="s">
        <v>175</v>
      </c>
      <c r="E251" s="54" t="s">
        <v>994</v>
      </c>
      <c r="F251" s="54" t="s">
        <v>994</v>
      </c>
      <c r="G251" s="58" t="s">
        <v>995</v>
      </c>
      <c r="H251" s="54">
        <v>47.0295427</v>
      </c>
      <c r="I251" s="54">
        <v>24</v>
      </c>
      <c r="J251" s="54" t="s">
        <v>25</v>
      </c>
      <c r="K251" s="54" t="s">
        <v>23</v>
      </c>
      <c r="L251" s="54" t="s">
        <v>23</v>
      </c>
      <c r="M251" s="54" t="s">
        <v>25</v>
      </c>
    </row>
    <row r="252" spans="1:13" ht="17" x14ac:dyDescent="0.2">
      <c r="A252" s="54" t="s">
        <v>901</v>
      </c>
      <c r="B252" s="54" t="s">
        <v>901</v>
      </c>
      <c r="C252" s="54" t="s">
        <v>900</v>
      </c>
      <c r="D252" s="54" t="s">
        <v>175</v>
      </c>
      <c r="E252" s="54" t="s">
        <v>994</v>
      </c>
      <c r="F252" s="54" t="s">
        <v>994</v>
      </c>
      <c r="G252" s="58" t="s">
        <v>995</v>
      </c>
      <c r="H252" s="54">
        <v>94.445480779999997</v>
      </c>
      <c r="I252" s="54">
        <v>9.8000000000000007</v>
      </c>
      <c r="J252" s="54" t="s">
        <v>25</v>
      </c>
      <c r="K252" s="54" t="s">
        <v>23</v>
      </c>
      <c r="L252" s="54" t="s">
        <v>23</v>
      </c>
      <c r="M252" s="54" t="s">
        <v>23</v>
      </c>
    </row>
    <row r="253" spans="1:13" ht="17" x14ac:dyDescent="0.2">
      <c r="A253" s="54" t="s">
        <v>922</v>
      </c>
      <c r="B253" s="54" t="s">
        <v>922</v>
      </c>
      <c r="C253" s="54" t="s">
        <v>921</v>
      </c>
      <c r="D253" s="54" t="s">
        <v>175</v>
      </c>
      <c r="E253" s="54" t="s">
        <v>994</v>
      </c>
      <c r="F253" s="54" t="s">
        <v>994</v>
      </c>
      <c r="G253" s="58" t="s">
        <v>995</v>
      </c>
      <c r="H253" s="54">
        <v>74.608171839999997</v>
      </c>
      <c r="I253" s="54">
        <v>13.3</v>
      </c>
      <c r="J253" s="54" t="s">
        <v>25</v>
      </c>
      <c r="K253" s="54" t="s">
        <v>23</v>
      </c>
      <c r="L253" s="54" t="s">
        <v>23</v>
      </c>
      <c r="M253" s="54" t="s">
        <v>23</v>
      </c>
    </row>
    <row r="254" spans="1:13" ht="17" x14ac:dyDescent="0.2">
      <c r="A254" s="54" t="s">
        <v>58</v>
      </c>
      <c r="B254" s="54" t="s">
        <v>58</v>
      </c>
      <c r="C254" s="54" t="s">
        <v>914</v>
      </c>
      <c r="D254" s="54" t="s">
        <v>175</v>
      </c>
      <c r="E254" s="54" t="s">
        <v>994</v>
      </c>
      <c r="F254" s="54" t="s">
        <v>994</v>
      </c>
      <c r="G254" s="58" t="s">
        <v>995</v>
      </c>
      <c r="H254" s="54">
        <v>68.461858620000001</v>
      </c>
      <c r="I254" s="54">
        <v>11.5</v>
      </c>
      <c r="J254" s="54" t="s">
        <v>25</v>
      </c>
      <c r="K254" s="54" t="s">
        <v>23</v>
      </c>
      <c r="L254" s="54" t="s">
        <v>23</v>
      </c>
      <c r="M254" s="54" t="s">
        <v>23</v>
      </c>
    </row>
    <row r="255" spans="1:13" ht="17" x14ac:dyDescent="0.2">
      <c r="A255" s="54" t="s">
        <v>58</v>
      </c>
      <c r="B255" s="54" t="s">
        <v>646</v>
      </c>
      <c r="C255" s="54" t="s">
        <v>319</v>
      </c>
      <c r="D255" s="54" t="s">
        <v>176</v>
      </c>
      <c r="E255" s="54" t="s">
        <v>176</v>
      </c>
      <c r="F255" s="54" t="s">
        <v>443</v>
      </c>
      <c r="G255" s="58" t="s">
        <v>447</v>
      </c>
      <c r="H255" s="54">
        <v>201.76716476811495</v>
      </c>
      <c r="I255" s="54">
        <v>9.86</v>
      </c>
      <c r="J255" s="54" t="s">
        <v>23</v>
      </c>
      <c r="K255" s="54" t="s">
        <v>25</v>
      </c>
      <c r="L255" s="54" t="s">
        <v>25</v>
      </c>
      <c r="M255" s="54" t="s">
        <v>319</v>
      </c>
    </row>
    <row r="256" spans="1:13" ht="17" x14ac:dyDescent="0.2">
      <c r="A256" s="54" t="s">
        <v>58</v>
      </c>
      <c r="B256" s="54" t="s">
        <v>436</v>
      </c>
      <c r="C256" s="54" t="s">
        <v>319</v>
      </c>
      <c r="D256" s="54" t="s">
        <v>176</v>
      </c>
      <c r="E256" s="54" t="s">
        <v>176</v>
      </c>
      <c r="F256" s="54" t="s">
        <v>443</v>
      </c>
      <c r="G256" s="58" t="s">
        <v>421</v>
      </c>
      <c r="H256" s="54">
        <v>142.64063245053183</v>
      </c>
      <c r="I256" s="54">
        <v>11</v>
      </c>
      <c r="J256" s="54" t="s">
        <v>23</v>
      </c>
      <c r="K256" s="54" t="s">
        <v>25</v>
      </c>
      <c r="L256" s="54" t="s">
        <v>25</v>
      </c>
      <c r="M256" s="54" t="s">
        <v>319</v>
      </c>
    </row>
    <row r="257" spans="1:13" ht="17" x14ac:dyDescent="0.2">
      <c r="A257" s="54" t="s">
        <v>58</v>
      </c>
      <c r="B257" s="54" t="s">
        <v>606</v>
      </c>
      <c r="C257" s="54" t="str">
        <f>"EN-"&amp;B257</f>
        <v>EN-NH-21-163-5H</v>
      </c>
      <c r="D257" s="54" t="s">
        <v>176</v>
      </c>
      <c r="E257" s="54" t="s">
        <v>176</v>
      </c>
      <c r="F257" s="54" t="s">
        <v>177</v>
      </c>
      <c r="G257" s="58" t="s">
        <v>74</v>
      </c>
      <c r="H257" s="54">
        <v>264.31440900000001</v>
      </c>
      <c r="I257" s="54">
        <v>11.1</v>
      </c>
      <c r="J257" s="54" t="s">
        <v>23</v>
      </c>
      <c r="K257" s="54" t="s">
        <v>23</v>
      </c>
      <c r="L257" s="54" t="s">
        <v>23</v>
      </c>
      <c r="M257" s="54" t="s">
        <v>25</v>
      </c>
    </row>
    <row r="258" spans="1:13" ht="17" x14ac:dyDescent="0.2">
      <c r="A258" s="54" t="s">
        <v>58</v>
      </c>
      <c r="B258" s="54" t="s">
        <v>607</v>
      </c>
      <c r="C258" s="54" t="str">
        <f>"EN-"&amp;B258</f>
        <v>EN-NH-21-163-V10</v>
      </c>
      <c r="D258" s="54" t="s">
        <v>175</v>
      </c>
      <c r="E258" s="54" t="s">
        <v>999</v>
      </c>
      <c r="F258" s="54" t="s">
        <v>178</v>
      </c>
      <c r="G258" s="58" t="s">
        <v>1001</v>
      </c>
      <c r="H258" s="54">
        <v>377.98088860000001</v>
      </c>
      <c r="I258" s="54">
        <v>32.799999999999997</v>
      </c>
      <c r="J258" s="54" t="s">
        <v>23</v>
      </c>
      <c r="K258" s="54" t="s">
        <v>23</v>
      </c>
      <c r="L258" s="54" t="s">
        <v>23</v>
      </c>
      <c r="M258" s="54" t="s">
        <v>23</v>
      </c>
    </row>
    <row r="259" spans="1:13" ht="17" x14ac:dyDescent="0.2">
      <c r="A259" s="54" t="s">
        <v>58</v>
      </c>
      <c r="B259" s="54" t="s">
        <v>608</v>
      </c>
      <c r="C259" s="54" t="str">
        <f>"EN-"&amp;B259</f>
        <v>EN-NH-21-163-V5-1</v>
      </c>
      <c r="D259" s="54" t="s">
        <v>175</v>
      </c>
      <c r="E259" s="54" t="s">
        <v>999</v>
      </c>
      <c r="F259" s="54" t="s">
        <v>183</v>
      </c>
      <c r="G259" s="58" t="s">
        <v>1010</v>
      </c>
      <c r="H259" s="54">
        <v>290.77774959999999</v>
      </c>
      <c r="I259" s="54">
        <v>23.4</v>
      </c>
      <c r="J259" s="54" t="s">
        <v>23</v>
      </c>
      <c r="K259" s="54" t="s">
        <v>23</v>
      </c>
      <c r="L259" s="54" t="s">
        <v>23</v>
      </c>
      <c r="M259" s="54" t="s">
        <v>23</v>
      </c>
    </row>
    <row r="260" spans="1:13" ht="17" x14ac:dyDescent="0.2">
      <c r="A260" s="54" t="s">
        <v>58</v>
      </c>
      <c r="B260" s="54" t="s">
        <v>609</v>
      </c>
      <c r="C260" s="54" t="str">
        <f>"EN-"&amp;B260</f>
        <v>EN-NH-21-163-V5-2</v>
      </c>
      <c r="D260" s="54" t="s">
        <v>175</v>
      </c>
      <c r="E260" s="54" t="s">
        <v>999</v>
      </c>
      <c r="F260" s="54" t="s">
        <v>183</v>
      </c>
      <c r="G260" s="58" t="s">
        <v>1010</v>
      </c>
      <c r="H260" s="54">
        <v>209.5989797</v>
      </c>
      <c r="I260" s="54">
        <v>28.6</v>
      </c>
      <c r="J260" s="54" t="s">
        <v>23</v>
      </c>
      <c r="K260" s="54" t="s">
        <v>23</v>
      </c>
      <c r="L260" s="54" t="s">
        <v>23</v>
      </c>
      <c r="M260" s="54" t="s">
        <v>23</v>
      </c>
    </row>
    <row r="261" spans="1:13" ht="17" x14ac:dyDescent="0.2">
      <c r="A261" s="54" t="s">
        <v>942</v>
      </c>
      <c r="B261" s="54" t="s">
        <v>942</v>
      </c>
      <c r="C261" s="54" t="s">
        <v>688</v>
      </c>
      <c r="D261" s="54" t="s">
        <v>175</v>
      </c>
      <c r="E261" s="54" t="s">
        <v>994</v>
      </c>
      <c r="F261" s="54" t="s">
        <v>994</v>
      </c>
      <c r="G261" s="58" t="s">
        <v>995</v>
      </c>
      <c r="H261" s="54">
        <v>135.17308600000001</v>
      </c>
      <c r="I261" s="54">
        <v>23.4</v>
      </c>
      <c r="J261" s="54" t="s">
        <v>25</v>
      </c>
      <c r="K261" s="54" t="s">
        <v>23</v>
      </c>
      <c r="L261" s="54" t="s">
        <v>23</v>
      </c>
      <c r="M261" s="54" t="s">
        <v>25</v>
      </c>
    </row>
    <row r="262" spans="1:13" ht="17" customHeight="1" x14ac:dyDescent="0.2">
      <c r="A262" s="54" t="s">
        <v>906</v>
      </c>
      <c r="B262" s="54" t="s">
        <v>906</v>
      </c>
      <c r="C262" s="54" t="s">
        <v>905</v>
      </c>
      <c r="D262" s="54" t="s">
        <v>175</v>
      </c>
      <c r="E262" s="54" t="s">
        <v>994</v>
      </c>
      <c r="F262" s="54" t="s">
        <v>994</v>
      </c>
      <c r="G262" s="58" t="s">
        <v>995</v>
      </c>
      <c r="H262" s="54">
        <v>90.466400849999999</v>
      </c>
      <c r="I262" s="54">
        <v>10.9</v>
      </c>
      <c r="J262" s="54" t="s">
        <v>25</v>
      </c>
      <c r="K262" s="54" t="s">
        <v>23</v>
      </c>
      <c r="L262" s="54" t="s">
        <v>23</v>
      </c>
      <c r="M262" s="54" t="s">
        <v>25</v>
      </c>
    </row>
    <row r="263" spans="1:13" ht="16" customHeight="1" x14ac:dyDescent="0.2">
      <c r="A263" s="61" t="s">
        <v>251</v>
      </c>
      <c r="B263" s="61" t="s">
        <v>251</v>
      </c>
      <c r="C263" s="54" t="s">
        <v>326</v>
      </c>
      <c r="D263" s="54" t="s">
        <v>175</v>
      </c>
      <c r="E263" s="54" t="s">
        <v>994</v>
      </c>
      <c r="F263" s="54" t="s">
        <v>994</v>
      </c>
      <c r="G263" s="58" t="s">
        <v>995</v>
      </c>
      <c r="H263" s="54">
        <v>201.19748308945651</v>
      </c>
      <c r="I263" s="54">
        <v>11.9</v>
      </c>
      <c r="J263" s="54" t="s">
        <v>25</v>
      </c>
      <c r="K263" s="54" t="s">
        <v>23</v>
      </c>
      <c r="L263" s="54" t="s">
        <v>23</v>
      </c>
      <c r="M263" s="54" t="s">
        <v>23</v>
      </c>
    </row>
    <row r="264" spans="1:13" ht="17" x14ac:dyDescent="0.2">
      <c r="A264" s="54" t="s">
        <v>937</v>
      </c>
      <c r="B264" s="54" t="s">
        <v>937</v>
      </c>
      <c r="C264" s="54" t="s">
        <v>936</v>
      </c>
      <c r="D264" s="54" t="s">
        <v>175</v>
      </c>
      <c r="E264" s="54" t="s">
        <v>994</v>
      </c>
      <c r="F264" s="54" t="s">
        <v>994</v>
      </c>
      <c r="G264" s="58" t="s">
        <v>995</v>
      </c>
      <c r="H264" s="54">
        <v>69.534577229999996</v>
      </c>
      <c r="I264" s="54">
        <v>19.399999999999999</v>
      </c>
      <c r="J264" s="54" t="s">
        <v>25</v>
      </c>
      <c r="K264" s="54" t="s">
        <v>23</v>
      </c>
      <c r="L264" s="54" t="s">
        <v>23</v>
      </c>
      <c r="M264" s="54" t="s">
        <v>23</v>
      </c>
    </row>
    <row r="265" spans="1:13" ht="17" x14ac:dyDescent="0.2">
      <c r="A265" s="54" t="s">
        <v>837</v>
      </c>
      <c r="B265" s="54" t="s">
        <v>837</v>
      </c>
      <c r="C265" s="54" t="s">
        <v>836</v>
      </c>
      <c r="D265" s="54" t="s">
        <v>175</v>
      </c>
      <c r="E265" s="54" t="s">
        <v>994</v>
      </c>
      <c r="F265" s="54" t="s">
        <v>994</v>
      </c>
      <c r="G265" s="58" t="s">
        <v>995</v>
      </c>
      <c r="H265" s="54">
        <v>34.8166595</v>
      </c>
      <c r="I265" s="54">
        <v>4.88</v>
      </c>
      <c r="J265" s="54" t="s">
        <v>25</v>
      </c>
      <c r="K265" s="54" t="s">
        <v>23</v>
      </c>
      <c r="L265" s="54" t="s">
        <v>23</v>
      </c>
      <c r="M265" s="54" t="s">
        <v>25</v>
      </c>
    </row>
    <row r="266" spans="1:13" ht="17" x14ac:dyDescent="0.2">
      <c r="A266" s="59" t="s">
        <v>135</v>
      </c>
      <c r="B266" s="59" t="s">
        <v>495</v>
      </c>
      <c r="C266" s="54" t="s">
        <v>319</v>
      </c>
      <c r="D266" s="54" t="s">
        <v>175</v>
      </c>
      <c r="E266" s="54" t="s">
        <v>999</v>
      </c>
      <c r="F266" s="54" t="s">
        <v>179</v>
      </c>
      <c r="G266" s="58" t="s">
        <v>490</v>
      </c>
      <c r="H266" s="54">
        <v>58.090329233706747</v>
      </c>
      <c r="I266" s="54">
        <v>6.92</v>
      </c>
      <c r="J266" s="54" t="s">
        <v>23</v>
      </c>
      <c r="K266" s="54" t="s">
        <v>25</v>
      </c>
      <c r="L266" s="54" t="s">
        <v>25</v>
      </c>
      <c r="M266" s="54" t="s">
        <v>319</v>
      </c>
    </row>
    <row r="267" spans="1:13" ht="34" x14ac:dyDescent="0.2">
      <c r="A267" s="54" t="s">
        <v>135</v>
      </c>
      <c r="B267" s="54" t="s">
        <v>610</v>
      </c>
      <c r="C267" s="54" t="str">
        <f>"EN-"&amp;B267</f>
        <v>EN-NH-21-179-100</v>
      </c>
      <c r="D267" s="54" t="s">
        <v>175</v>
      </c>
      <c r="E267" s="54" t="s">
        <v>999</v>
      </c>
      <c r="F267" s="54" t="s">
        <v>183</v>
      </c>
      <c r="G267" s="58" t="s">
        <v>1009</v>
      </c>
      <c r="H267" s="54">
        <v>210.69398269999999</v>
      </c>
      <c r="I267" s="54">
        <v>27</v>
      </c>
      <c r="J267" s="54" t="s">
        <v>23</v>
      </c>
      <c r="K267" s="54" t="s">
        <v>23</v>
      </c>
      <c r="L267" s="54" t="s">
        <v>23</v>
      </c>
      <c r="M267" s="54" t="s">
        <v>23</v>
      </c>
    </row>
    <row r="268" spans="1:13" ht="17" x14ac:dyDescent="0.2">
      <c r="A268" s="59" t="s">
        <v>135</v>
      </c>
      <c r="B268" s="59" t="s">
        <v>486</v>
      </c>
      <c r="C268" s="54" t="s">
        <v>319</v>
      </c>
      <c r="D268" s="54" t="s">
        <v>175</v>
      </c>
      <c r="E268" s="54" t="s">
        <v>999</v>
      </c>
      <c r="F268" s="54" t="s">
        <v>179</v>
      </c>
      <c r="G268" s="58" t="s">
        <v>180</v>
      </c>
      <c r="H268" s="54">
        <v>137.46463352823966</v>
      </c>
      <c r="I268" s="54">
        <v>7.3</v>
      </c>
      <c r="J268" s="54" t="s">
        <v>23</v>
      </c>
      <c r="K268" s="54" t="s">
        <v>25</v>
      </c>
      <c r="L268" s="54" t="s">
        <v>25</v>
      </c>
      <c r="M268" s="54" t="s">
        <v>319</v>
      </c>
    </row>
    <row r="269" spans="1:13" ht="34" x14ac:dyDescent="0.2">
      <c r="A269" s="54" t="s">
        <v>135</v>
      </c>
      <c r="B269" s="54" t="s">
        <v>611</v>
      </c>
      <c r="C269" s="54" t="str">
        <f>"EN-"&amp;B269</f>
        <v>EN-NH-21-179-50</v>
      </c>
      <c r="D269" s="54" t="s">
        <v>175</v>
      </c>
      <c r="E269" s="54" t="s">
        <v>999</v>
      </c>
      <c r="F269" s="54" t="s">
        <v>183</v>
      </c>
      <c r="G269" s="58" t="s">
        <v>1012</v>
      </c>
      <c r="H269" s="54">
        <v>171.17540589999999</v>
      </c>
      <c r="I269" s="54">
        <v>19.3</v>
      </c>
      <c r="J269" s="54" t="s">
        <v>23</v>
      </c>
      <c r="K269" s="54" t="s">
        <v>23</v>
      </c>
      <c r="L269" s="54" t="s">
        <v>23</v>
      </c>
      <c r="M269" s="54" t="s">
        <v>23</v>
      </c>
    </row>
    <row r="270" spans="1:13" ht="17" x14ac:dyDescent="0.2">
      <c r="A270" s="54" t="s">
        <v>138</v>
      </c>
      <c r="B270" s="54" t="s">
        <v>612</v>
      </c>
      <c r="C270" s="54" t="str">
        <f>"EN-"&amp;B270</f>
        <v>EN-NH-21-183-V30</v>
      </c>
      <c r="D270" s="54" t="s">
        <v>175</v>
      </c>
      <c r="E270" s="54" t="s">
        <v>999</v>
      </c>
      <c r="F270" s="54" t="s">
        <v>178</v>
      </c>
      <c r="G270" s="58" t="s">
        <v>1000</v>
      </c>
      <c r="H270" s="54">
        <v>299.73403230000002</v>
      </c>
      <c r="I270" s="54">
        <v>26.2</v>
      </c>
      <c r="J270" s="54" t="s">
        <v>23</v>
      </c>
      <c r="K270" s="54" t="s">
        <v>23</v>
      </c>
      <c r="L270" s="54" t="s">
        <v>23</v>
      </c>
      <c r="M270" s="54" t="s">
        <v>23</v>
      </c>
    </row>
    <row r="271" spans="1:13" ht="17" x14ac:dyDescent="0.2">
      <c r="A271" s="54" t="s">
        <v>138</v>
      </c>
      <c r="B271" s="54" t="s">
        <v>613</v>
      </c>
      <c r="C271" s="54" t="str">
        <f>"EN-"&amp;B271</f>
        <v>EN-NH-21-183-V5</v>
      </c>
      <c r="D271" s="54" t="s">
        <v>175</v>
      </c>
      <c r="E271" s="54" t="s">
        <v>999</v>
      </c>
      <c r="F271" s="54" t="s">
        <v>183</v>
      </c>
      <c r="G271" s="58" t="s">
        <v>1010</v>
      </c>
      <c r="H271" s="54">
        <v>290.3562159</v>
      </c>
      <c r="I271" s="54">
        <v>17.600000000000001</v>
      </c>
      <c r="J271" s="54" t="s">
        <v>23</v>
      </c>
      <c r="K271" s="54" t="s">
        <v>23</v>
      </c>
      <c r="L271" s="54" t="s">
        <v>23</v>
      </c>
      <c r="M271" s="54" t="s">
        <v>23</v>
      </c>
    </row>
    <row r="272" spans="1:13" ht="17" x14ac:dyDescent="0.2">
      <c r="A272" s="61" t="s">
        <v>138</v>
      </c>
      <c r="B272" s="61" t="s">
        <v>514</v>
      </c>
      <c r="C272" s="54" t="s">
        <v>319</v>
      </c>
      <c r="D272" s="54" t="s">
        <v>175</v>
      </c>
      <c r="E272" s="54" t="s">
        <v>999</v>
      </c>
      <c r="F272" s="54" t="s">
        <v>183</v>
      </c>
      <c r="G272" s="58" t="s">
        <v>1010</v>
      </c>
      <c r="H272" s="54">
        <v>321.81588182579992</v>
      </c>
      <c r="I272" s="54">
        <v>16.7</v>
      </c>
      <c r="J272" s="54" t="s">
        <v>23</v>
      </c>
      <c r="K272" s="54" t="s">
        <v>25</v>
      </c>
      <c r="L272" s="54" t="s">
        <v>25</v>
      </c>
      <c r="M272" s="54" t="s">
        <v>319</v>
      </c>
    </row>
    <row r="273" spans="1:14" ht="17" x14ac:dyDescent="0.2">
      <c r="A273" s="54" t="s">
        <v>141</v>
      </c>
      <c r="B273" s="54" t="s">
        <v>614</v>
      </c>
      <c r="C273" s="54" t="str">
        <f>"EN-"&amp;B273</f>
        <v>EN-NH-21-183-V60</v>
      </c>
      <c r="D273" s="54" t="s">
        <v>175</v>
      </c>
      <c r="E273" s="54" t="s">
        <v>999</v>
      </c>
      <c r="F273" s="54" t="s">
        <v>178</v>
      </c>
      <c r="G273" s="58" t="s">
        <v>1003</v>
      </c>
      <c r="H273" s="54">
        <v>266.2751945</v>
      </c>
      <c r="I273" s="54">
        <v>43.2</v>
      </c>
      <c r="J273" s="54" t="s">
        <v>23</v>
      </c>
      <c r="K273" s="54" t="s">
        <v>23</v>
      </c>
      <c r="L273" s="54" t="s">
        <v>23</v>
      </c>
      <c r="M273" s="54" t="s">
        <v>23</v>
      </c>
    </row>
    <row r="274" spans="1:14" ht="34" x14ac:dyDescent="0.2">
      <c r="A274" s="54" t="s">
        <v>143</v>
      </c>
      <c r="B274" s="54" t="s">
        <v>615</v>
      </c>
      <c r="C274" s="54" t="str">
        <f>"EN-"&amp;B274</f>
        <v>EN-NH-21-187-2x</v>
      </c>
      <c r="D274" s="54" t="s">
        <v>175</v>
      </c>
      <c r="E274" s="54" t="s">
        <v>999</v>
      </c>
      <c r="F274" s="54" t="s">
        <v>183</v>
      </c>
      <c r="G274" s="58" t="s">
        <v>1004</v>
      </c>
      <c r="H274" s="54">
        <v>136.58696430000001</v>
      </c>
      <c r="I274" s="54">
        <v>11.9</v>
      </c>
      <c r="J274" s="54" t="s">
        <v>23</v>
      </c>
      <c r="K274" s="54" t="s">
        <v>23</v>
      </c>
      <c r="L274" s="54" t="s">
        <v>23</v>
      </c>
      <c r="M274" s="54" t="s">
        <v>25</v>
      </c>
    </row>
    <row r="275" spans="1:14" ht="17" x14ac:dyDescent="0.2">
      <c r="A275" s="61" t="s">
        <v>523</v>
      </c>
      <c r="B275" s="61" t="s">
        <v>523</v>
      </c>
      <c r="C275" s="54" t="s">
        <v>319</v>
      </c>
      <c r="D275" s="54" t="s">
        <v>175</v>
      </c>
      <c r="E275" s="54" t="s">
        <v>999</v>
      </c>
      <c r="F275" s="54" t="s">
        <v>183</v>
      </c>
      <c r="G275" s="58" t="s">
        <v>533</v>
      </c>
      <c r="H275" s="54">
        <v>58.281952717207105</v>
      </c>
      <c r="I275" s="54">
        <v>3.38</v>
      </c>
      <c r="J275" s="54" t="s">
        <v>23</v>
      </c>
      <c r="K275" s="54" t="s">
        <v>25</v>
      </c>
      <c r="L275" s="54" t="s">
        <v>25</v>
      </c>
      <c r="M275" s="54" t="s">
        <v>319</v>
      </c>
    </row>
    <row r="276" spans="1:14" ht="17" x14ac:dyDescent="0.2">
      <c r="A276" s="54" t="s">
        <v>849</v>
      </c>
      <c r="B276" s="54" t="s">
        <v>849</v>
      </c>
      <c r="C276" s="54" t="s">
        <v>848</v>
      </c>
      <c r="D276" s="54" t="s">
        <v>175</v>
      </c>
      <c r="E276" s="54" t="s">
        <v>994</v>
      </c>
      <c r="F276" s="54" t="s">
        <v>994</v>
      </c>
      <c r="G276" s="58" t="s">
        <v>995</v>
      </c>
      <c r="H276" s="54">
        <v>153.94539889999999</v>
      </c>
      <c r="I276" s="54">
        <v>5.3</v>
      </c>
      <c r="J276" s="54" t="s">
        <v>25</v>
      </c>
      <c r="K276" s="54" t="s">
        <v>23</v>
      </c>
      <c r="L276" s="54" t="s">
        <v>23</v>
      </c>
      <c r="M276" s="54" t="s">
        <v>25</v>
      </c>
    </row>
    <row r="277" spans="1:14" ht="17" x14ac:dyDescent="0.2">
      <c r="A277" s="54" t="s">
        <v>680</v>
      </c>
      <c r="B277" s="54" t="s">
        <v>680</v>
      </c>
      <c r="C277" s="54" t="s">
        <v>679</v>
      </c>
      <c r="D277" s="54" t="s">
        <v>175</v>
      </c>
      <c r="E277" s="54" t="s">
        <v>994</v>
      </c>
      <c r="F277" s="54" t="s">
        <v>994</v>
      </c>
      <c r="G277" s="58" t="s">
        <v>995</v>
      </c>
      <c r="H277" s="54">
        <v>63.515596209999998</v>
      </c>
      <c r="I277" s="54">
        <v>6.3515595999999994E-2</v>
      </c>
      <c r="J277" s="54" t="s">
        <v>25</v>
      </c>
      <c r="K277" s="54" t="s">
        <v>23</v>
      </c>
      <c r="L277" s="54" t="s">
        <v>23</v>
      </c>
      <c r="M277" s="54" t="s">
        <v>25</v>
      </c>
    </row>
    <row r="278" spans="1:14" ht="17" x14ac:dyDescent="0.2">
      <c r="A278" s="54" t="s">
        <v>145</v>
      </c>
      <c r="B278" s="54" t="s">
        <v>145</v>
      </c>
      <c r="C278" s="54" t="s">
        <v>681</v>
      </c>
      <c r="D278" s="54" t="s">
        <v>175</v>
      </c>
      <c r="E278" s="54" t="s">
        <v>994</v>
      </c>
      <c r="F278" s="54" t="s">
        <v>994</v>
      </c>
      <c r="G278" s="58" t="s">
        <v>995</v>
      </c>
      <c r="H278" s="54">
        <v>92.088561850000005</v>
      </c>
      <c r="I278" s="54">
        <v>9.2088561999999999E-2</v>
      </c>
      <c r="J278" s="54" t="s">
        <v>25</v>
      </c>
      <c r="K278" s="54" t="s">
        <v>23</v>
      </c>
      <c r="L278" s="54" t="s">
        <v>23</v>
      </c>
      <c r="M278" s="54" t="s">
        <v>25</v>
      </c>
    </row>
    <row r="279" spans="1:14" ht="34" x14ac:dyDescent="0.2">
      <c r="A279" s="61" t="s">
        <v>145</v>
      </c>
      <c r="B279" s="61" t="s">
        <v>537</v>
      </c>
      <c r="C279" s="54" t="s">
        <v>319</v>
      </c>
      <c r="D279" s="54" t="s">
        <v>175</v>
      </c>
      <c r="E279" s="54" t="s">
        <v>999</v>
      </c>
      <c r="F279" s="54" t="s">
        <v>183</v>
      </c>
      <c r="G279" s="58" t="s">
        <v>1005</v>
      </c>
      <c r="H279" s="54">
        <v>4.8722759973045209</v>
      </c>
      <c r="I279" s="54">
        <v>2.1</v>
      </c>
      <c r="J279" s="54" t="s">
        <v>23</v>
      </c>
      <c r="K279" s="54" t="s">
        <v>25</v>
      </c>
      <c r="L279" s="54" t="s">
        <v>25</v>
      </c>
      <c r="M279" s="54" t="s">
        <v>319</v>
      </c>
    </row>
    <row r="280" spans="1:14" ht="34" x14ac:dyDescent="0.2">
      <c r="A280" s="54" t="s">
        <v>145</v>
      </c>
      <c r="B280" s="54" t="s">
        <v>616</v>
      </c>
      <c r="C280" s="54" t="str">
        <f>"EN-"&amp;B280</f>
        <v>EN-NH-21-270-2P</v>
      </c>
      <c r="D280" s="54" t="s">
        <v>175</v>
      </c>
      <c r="E280" s="54" t="s">
        <v>999</v>
      </c>
      <c r="F280" s="54" t="s">
        <v>183</v>
      </c>
      <c r="G280" s="58" t="s">
        <v>1006</v>
      </c>
      <c r="H280" s="54">
        <v>7.3422860950000004</v>
      </c>
      <c r="I280" s="54">
        <v>6.38</v>
      </c>
      <c r="J280" s="54" t="s">
        <v>23</v>
      </c>
      <c r="K280" s="54" t="s">
        <v>23</v>
      </c>
      <c r="L280" s="54" t="s">
        <v>23</v>
      </c>
      <c r="M280" s="54" t="s">
        <v>25</v>
      </c>
    </row>
    <row r="281" spans="1:14" ht="17" x14ac:dyDescent="0.2">
      <c r="A281" s="54" t="s">
        <v>147</v>
      </c>
      <c r="B281" s="54" t="s">
        <v>147</v>
      </c>
      <c r="C281" s="54" t="s">
        <v>677</v>
      </c>
      <c r="D281" s="54" t="s">
        <v>175</v>
      </c>
      <c r="E281" s="54" t="s">
        <v>994</v>
      </c>
      <c r="F281" s="54" t="s">
        <v>994</v>
      </c>
      <c r="G281" s="58" t="s">
        <v>995</v>
      </c>
      <c r="H281" s="54">
        <v>42.370493260000003</v>
      </c>
      <c r="I281" s="54">
        <v>4.2370493000000002E-2</v>
      </c>
      <c r="J281" s="54" t="s">
        <v>25</v>
      </c>
      <c r="K281" s="54" t="s">
        <v>23</v>
      </c>
      <c r="L281" s="54" t="s">
        <v>23</v>
      </c>
      <c r="M281" s="54" t="s">
        <v>25</v>
      </c>
    </row>
    <row r="282" spans="1:14" ht="17" x14ac:dyDescent="0.2">
      <c r="A282" s="59" t="s">
        <v>147</v>
      </c>
      <c r="B282" s="59" t="s">
        <v>496</v>
      </c>
      <c r="C282" s="54" t="s">
        <v>319</v>
      </c>
      <c r="D282" s="54" t="s">
        <v>175</v>
      </c>
      <c r="E282" s="54" t="s">
        <v>999</v>
      </c>
      <c r="F282" s="54" t="s">
        <v>179</v>
      </c>
      <c r="G282" s="58" t="s">
        <v>490</v>
      </c>
      <c r="H282" s="54">
        <v>40.001872978896998</v>
      </c>
      <c r="I282" s="54">
        <v>4.42</v>
      </c>
      <c r="J282" s="54" t="s">
        <v>23</v>
      </c>
      <c r="K282" s="54" t="s">
        <v>25</v>
      </c>
      <c r="L282" s="54" t="s">
        <v>25</v>
      </c>
      <c r="M282" s="54" t="s">
        <v>319</v>
      </c>
    </row>
    <row r="283" spans="1:14" ht="17" x14ac:dyDescent="0.2">
      <c r="A283" s="59" t="s">
        <v>147</v>
      </c>
      <c r="B283" s="59" t="s">
        <v>487</v>
      </c>
      <c r="C283" s="54" t="s">
        <v>319</v>
      </c>
      <c r="D283" s="54" t="s">
        <v>175</v>
      </c>
      <c r="E283" s="54" t="s">
        <v>999</v>
      </c>
      <c r="F283" s="54" t="s">
        <v>179</v>
      </c>
      <c r="G283" s="58" t="s">
        <v>180</v>
      </c>
      <c r="H283" s="54">
        <v>24.469158103807302</v>
      </c>
      <c r="I283" s="54">
        <v>0</v>
      </c>
      <c r="J283" s="54" t="s">
        <v>23</v>
      </c>
      <c r="K283" s="54" t="s">
        <v>25</v>
      </c>
      <c r="L283" s="54" t="s">
        <v>25</v>
      </c>
      <c r="M283" s="54" t="s">
        <v>319</v>
      </c>
      <c r="N283" s="54" t="s">
        <v>489</v>
      </c>
    </row>
    <row r="284" spans="1:14" ht="32" customHeight="1" x14ac:dyDescent="0.2">
      <c r="A284" s="54" t="s">
        <v>147</v>
      </c>
      <c r="B284" s="54" t="s">
        <v>617</v>
      </c>
      <c r="C284" s="54" t="str">
        <f>"EN-"&amp;B284</f>
        <v>EN-NH-21-277-50</v>
      </c>
      <c r="D284" s="54" t="s">
        <v>175</v>
      </c>
      <c r="E284" s="54" t="s">
        <v>999</v>
      </c>
      <c r="F284" s="54" t="s">
        <v>183</v>
      </c>
      <c r="G284" s="58" t="s">
        <v>1012</v>
      </c>
      <c r="H284" s="54">
        <v>176.5113308</v>
      </c>
      <c r="I284" s="54">
        <v>14.5</v>
      </c>
      <c r="J284" s="54" t="s">
        <v>23</v>
      </c>
      <c r="K284" s="54" t="s">
        <v>23</v>
      </c>
      <c r="L284" s="54" t="s">
        <v>23</v>
      </c>
      <c r="M284" s="54" t="s">
        <v>23</v>
      </c>
    </row>
    <row r="285" spans="1:14" ht="17" x14ac:dyDescent="0.2">
      <c r="A285" s="59" t="s">
        <v>147</v>
      </c>
      <c r="B285" s="59" t="s">
        <v>504</v>
      </c>
      <c r="C285" s="54" t="s">
        <v>319</v>
      </c>
      <c r="D285" s="54" t="s">
        <v>175</v>
      </c>
      <c r="E285" s="54" t="s">
        <v>295</v>
      </c>
      <c r="F285" s="54" t="s">
        <v>181</v>
      </c>
      <c r="G285" s="58" t="s">
        <v>182</v>
      </c>
      <c r="H285" s="54">
        <v>19.701623074247625</v>
      </c>
      <c r="I285" s="54">
        <v>0</v>
      </c>
      <c r="J285" s="54" t="s">
        <v>23</v>
      </c>
      <c r="K285" s="54" t="s">
        <v>25</v>
      </c>
      <c r="L285" s="54" t="s">
        <v>25</v>
      </c>
      <c r="M285" s="54" t="s">
        <v>319</v>
      </c>
      <c r="N285" s="54" t="s">
        <v>489</v>
      </c>
    </row>
    <row r="286" spans="1:14" ht="17" x14ac:dyDescent="0.2">
      <c r="A286" s="59" t="s">
        <v>147</v>
      </c>
      <c r="B286" s="59" t="s">
        <v>503</v>
      </c>
      <c r="C286" s="54" t="s">
        <v>319</v>
      </c>
      <c r="D286" s="54" t="s">
        <v>175</v>
      </c>
      <c r="E286" s="54" t="s">
        <v>295</v>
      </c>
      <c r="F286" s="54" t="s">
        <v>181</v>
      </c>
      <c r="G286" s="58" t="s">
        <v>194</v>
      </c>
      <c r="H286" s="54">
        <v>0</v>
      </c>
      <c r="I286" s="54">
        <v>0</v>
      </c>
      <c r="J286" s="54" t="s">
        <v>23</v>
      </c>
      <c r="K286" s="54" t="s">
        <v>25</v>
      </c>
      <c r="L286" s="54" t="s">
        <v>25</v>
      </c>
      <c r="M286" s="54" t="s">
        <v>319</v>
      </c>
      <c r="N286" s="54" t="s">
        <v>489</v>
      </c>
    </row>
    <row r="287" spans="1:14" ht="34" x14ac:dyDescent="0.2">
      <c r="A287" s="59" t="s">
        <v>480</v>
      </c>
      <c r="B287" s="59" t="s">
        <v>480</v>
      </c>
      <c r="C287" s="54" t="s">
        <v>319</v>
      </c>
      <c r="D287" s="54" t="s">
        <v>175</v>
      </c>
      <c r="E287" s="54" t="s">
        <v>999</v>
      </c>
      <c r="F287" s="54" t="s">
        <v>183</v>
      </c>
      <c r="G287" s="58" t="s">
        <v>1009</v>
      </c>
      <c r="H287" s="54">
        <v>102.73800638986812</v>
      </c>
      <c r="I287" s="54">
        <v>6.08</v>
      </c>
      <c r="J287" s="54" t="s">
        <v>23</v>
      </c>
      <c r="K287" s="54" t="s">
        <v>25</v>
      </c>
      <c r="L287" s="54" t="s">
        <v>25</v>
      </c>
      <c r="M287" s="54" t="s">
        <v>319</v>
      </c>
    </row>
    <row r="288" spans="1:14" ht="17" x14ac:dyDescent="0.2">
      <c r="A288" s="54" t="s">
        <v>149</v>
      </c>
      <c r="B288" s="54" t="s">
        <v>149</v>
      </c>
      <c r="C288" s="54" t="s">
        <v>895</v>
      </c>
      <c r="D288" s="54" t="s">
        <v>175</v>
      </c>
      <c r="E288" s="54" t="s">
        <v>994</v>
      </c>
      <c r="F288" s="54" t="s">
        <v>994</v>
      </c>
      <c r="G288" s="58" t="s">
        <v>995</v>
      </c>
      <c r="H288" s="54">
        <v>25.774643959999999</v>
      </c>
      <c r="I288" s="54">
        <v>9</v>
      </c>
      <c r="J288" s="54" t="s">
        <v>25</v>
      </c>
      <c r="K288" s="54" t="s">
        <v>23</v>
      </c>
      <c r="L288" s="54" t="s">
        <v>23</v>
      </c>
      <c r="M288" s="54" t="s">
        <v>25</v>
      </c>
    </row>
    <row r="289" spans="1:13" ht="17" x14ac:dyDescent="0.2">
      <c r="A289" s="54" t="s">
        <v>149</v>
      </c>
      <c r="B289" s="54" t="s">
        <v>618</v>
      </c>
      <c r="C289" s="54" t="str">
        <f>"EN-"&amp;B289</f>
        <v>EN-NH-21-281-V10</v>
      </c>
      <c r="D289" s="54" t="s">
        <v>175</v>
      </c>
      <c r="E289" s="54" t="s">
        <v>999</v>
      </c>
      <c r="F289" s="54" t="s">
        <v>178</v>
      </c>
      <c r="G289" s="58" t="s">
        <v>1001</v>
      </c>
      <c r="H289" s="54">
        <v>127.8920808</v>
      </c>
      <c r="I289" s="54">
        <v>36.4</v>
      </c>
      <c r="J289" s="54" t="s">
        <v>23</v>
      </c>
      <c r="K289" s="54" t="s">
        <v>23</v>
      </c>
      <c r="L289" s="54" t="s">
        <v>23</v>
      </c>
      <c r="M289" s="54" t="s">
        <v>23</v>
      </c>
    </row>
    <row r="290" spans="1:13" ht="17" x14ac:dyDescent="0.2">
      <c r="A290" s="54" t="s">
        <v>149</v>
      </c>
      <c r="B290" s="54" t="s">
        <v>619</v>
      </c>
      <c r="C290" s="54" t="str">
        <f>"EN-"&amp;B290</f>
        <v>EN-NH-21-281-V15</v>
      </c>
      <c r="D290" s="54" t="s">
        <v>175</v>
      </c>
      <c r="E290" s="54" t="s">
        <v>999</v>
      </c>
      <c r="F290" s="54" t="s">
        <v>178</v>
      </c>
      <c r="G290" s="58" t="s">
        <v>1002</v>
      </c>
      <c r="H290" s="54">
        <v>180.69235739999999</v>
      </c>
      <c r="I290" s="54">
        <v>30</v>
      </c>
      <c r="J290" s="54" t="s">
        <v>23</v>
      </c>
      <c r="K290" s="54" t="s">
        <v>23</v>
      </c>
      <c r="L290" s="54" t="s">
        <v>23</v>
      </c>
      <c r="M290" s="54" t="s">
        <v>25</v>
      </c>
    </row>
    <row r="291" spans="1:13" ht="17" x14ac:dyDescent="0.2">
      <c r="A291" s="54" t="s">
        <v>149</v>
      </c>
      <c r="B291" s="54" t="s">
        <v>620</v>
      </c>
      <c r="C291" s="54" t="str">
        <f>"EN-"&amp;B291</f>
        <v>EN-NH-21-281-V5-1</v>
      </c>
      <c r="D291" s="54" t="s">
        <v>175</v>
      </c>
      <c r="E291" s="54" t="s">
        <v>999</v>
      </c>
      <c r="F291" s="54" t="s">
        <v>183</v>
      </c>
      <c r="G291" s="58" t="s">
        <v>1010</v>
      </c>
      <c r="H291" s="54">
        <v>0.123281267</v>
      </c>
      <c r="I291" s="54">
        <v>41</v>
      </c>
      <c r="J291" s="54" t="s">
        <v>23</v>
      </c>
      <c r="K291" s="54" t="s">
        <v>23</v>
      </c>
      <c r="L291" s="54" t="s">
        <v>23</v>
      </c>
      <c r="M291" s="54" t="s">
        <v>23</v>
      </c>
    </row>
    <row r="292" spans="1:13" ht="17" x14ac:dyDescent="0.2">
      <c r="A292" s="54" t="s">
        <v>149</v>
      </c>
      <c r="B292" s="54" t="s">
        <v>621</v>
      </c>
      <c r="C292" s="54" t="str">
        <f>"EN-"&amp;B292</f>
        <v>EN-NH-21-281-V5-2</v>
      </c>
      <c r="D292" s="54" t="s">
        <v>175</v>
      </c>
      <c r="E292" s="54" t="s">
        <v>999</v>
      </c>
      <c r="F292" s="54" t="s">
        <v>183</v>
      </c>
      <c r="G292" s="58" t="s">
        <v>1010</v>
      </c>
      <c r="H292" s="54">
        <v>29.723602540000002</v>
      </c>
      <c r="I292" s="54">
        <v>30.4</v>
      </c>
      <c r="J292" s="54" t="s">
        <v>23</v>
      </c>
      <c r="K292" s="54" t="s">
        <v>23</v>
      </c>
      <c r="L292" s="54" t="s">
        <v>23</v>
      </c>
      <c r="M292" s="54" t="s">
        <v>25</v>
      </c>
    </row>
    <row r="293" spans="1:13" ht="17" x14ac:dyDescent="0.2">
      <c r="A293" s="54" t="s">
        <v>890</v>
      </c>
      <c r="B293" s="54" t="s">
        <v>890</v>
      </c>
      <c r="C293" s="54" t="s">
        <v>889</v>
      </c>
      <c r="D293" s="54" t="s">
        <v>175</v>
      </c>
      <c r="E293" s="54" t="s">
        <v>994</v>
      </c>
      <c r="F293" s="54" t="s">
        <v>994</v>
      </c>
      <c r="G293" s="58" t="s">
        <v>995</v>
      </c>
      <c r="H293" s="54">
        <v>19.674737749999998</v>
      </c>
      <c r="I293" s="54">
        <v>8.6199999999999992</v>
      </c>
      <c r="J293" s="54" t="s">
        <v>25</v>
      </c>
      <c r="K293" s="54" t="s">
        <v>23</v>
      </c>
      <c r="L293" s="54" t="s">
        <v>23</v>
      </c>
      <c r="M293" s="54" t="s">
        <v>25</v>
      </c>
    </row>
    <row r="294" spans="1:13" ht="17" x14ac:dyDescent="0.2">
      <c r="A294" s="54" t="s">
        <v>673</v>
      </c>
      <c r="B294" s="54" t="s">
        <v>673</v>
      </c>
      <c r="C294" s="54" t="s">
        <v>672</v>
      </c>
      <c r="D294" s="54" t="s">
        <v>175</v>
      </c>
      <c r="E294" s="54" t="s">
        <v>994</v>
      </c>
      <c r="F294" s="54" t="s">
        <v>994</v>
      </c>
      <c r="G294" s="58" t="s">
        <v>995</v>
      </c>
      <c r="H294" s="54">
        <v>0</v>
      </c>
      <c r="I294" s="54">
        <v>0</v>
      </c>
      <c r="J294" s="54" t="s">
        <v>25</v>
      </c>
      <c r="K294" s="54" t="s">
        <v>23</v>
      </c>
      <c r="L294" s="54" t="s">
        <v>23</v>
      </c>
      <c r="M294" s="54" t="s">
        <v>25</v>
      </c>
    </row>
    <row r="295" spans="1:13" ht="17" x14ac:dyDescent="0.2">
      <c r="A295" s="54" t="s">
        <v>822</v>
      </c>
      <c r="B295" s="54" t="s">
        <v>822</v>
      </c>
      <c r="C295" s="54" t="s">
        <v>821</v>
      </c>
      <c r="D295" s="54" t="s">
        <v>175</v>
      </c>
      <c r="E295" s="54" t="s">
        <v>994</v>
      </c>
      <c r="F295" s="54" t="s">
        <v>994</v>
      </c>
      <c r="G295" s="58" t="s">
        <v>995</v>
      </c>
      <c r="H295" s="54">
        <v>65.847089449999999</v>
      </c>
      <c r="I295" s="54">
        <v>4.46</v>
      </c>
      <c r="J295" s="54" t="s">
        <v>25</v>
      </c>
      <c r="K295" s="54" t="s">
        <v>23</v>
      </c>
      <c r="L295" s="54" t="s">
        <v>23</v>
      </c>
      <c r="M295" s="54" t="s">
        <v>25</v>
      </c>
    </row>
    <row r="296" spans="1:13" ht="17" x14ac:dyDescent="0.2">
      <c r="A296" s="54" t="s">
        <v>877</v>
      </c>
      <c r="B296" s="54" t="s">
        <v>877</v>
      </c>
      <c r="C296" s="54" t="s">
        <v>711</v>
      </c>
      <c r="D296" s="54" t="s">
        <v>175</v>
      </c>
      <c r="E296" s="54" t="s">
        <v>994</v>
      </c>
      <c r="F296" s="54" t="s">
        <v>994</v>
      </c>
      <c r="G296" s="58" t="s">
        <v>995</v>
      </c>
      <c r="H296" s="54">
        <v>39.266329650000003</v>
      </c>
      <c r="I296" s="54">
        <v>7.54</v>
      </c>
      <c r="J296" s="54" t="s">
        <v>25</v>
      </c>
      <c r="K296" s="54" t="s">
        <v>23</v>
      </c>
      <c r="L296" s="54" t="s">
        <v>23</v>
      </c>
      <c r="M296" s="54" t="s">
        <v>25</v>
      </c>
    </row>
    <row r="297" spans="1:13" ht="17" x14ac:dyDescent="0.2">
      <c r="A297" s="54" t="s">
        <v>831</v>
      </c>
      <c r="B297" s="54" t="s">
        <v>831</v>
      </c>
      <c r="C297" s="54" t="s">
        <v>830</v>
      </c>
      <c r="D297" s="54" t="s">
        <v>175</v>
      </c>
      <c r="E297" s="54" t="s">
        <v>994</v>
      </c>
      <c r="F297" s="54" t="s">
        <v>994</v>
      </c>
      <c r="G297" s="58" t="s">
        <v>995</v>
      </c>
      <c r="H297" s="54">
        <v>61.208258559999997</v>
      </c>
      <c r="I297" s="54">
        <v>4.72</v>
      </c>
      <c r="J297" s="54" t="s">
        <v>25</v>
      </c>
      <c r="K297" s="54" t="s">
        <v>23</v>
      </c>
      <c r="L297" s="54" t="s">
        <v>23</v>
      </c>
      <c r="M297" s="54" t="s">
        <v>25</v>
      </c>
    </row>
    <row r="298" spans="1:13" ht="17" x14ac:dyDescent="0.2">
      <c r="A298" s="54" t="s">
        <v>918</v>
      </c>
      <c r="B298" s="54" t="s">
        <v>918</v>
      </c>
      <c r="C298" s="54" t="s">
        <v>917</v>
      </c>
      <c r="D298" s="54" t="s">
        <v>175</v>
      </c>
      <c r="E298" s="54" t="s">
        <v>994</v>
      </c>
      <c r="F298" s="54" t="s">
        <v>994</v>
      </c>
      <c r="G298" s="58" t="s">
        <v>995</v>
      </c>
      <c r="H298" s="54">
        <v>81.874348929999996</v>
      </c>
      <c r="I298" s="54">
        <v>12.2</v>
      </c>
      <c r="J298" s="54" t="s">
        <v>25</v>
      </c>
      <c r="K298" s="54" t="s">
        <v>23</v>
      </c>
      <c r="L298" s="54" t="s">
        <v>23</v>
      </c>
      <c r="M298" s="54" t="s">
        <v>25</v>
      </c>
    </row>
    <row r="299" spans="1:13" ht="17" x14ac:dyDescent="0.2">
      <c r="A299" s="54" t="s">
        <v>926</v>
      </c>
      <c r="B299" s="54" t="s">
        <v>926</v>
      </c>
      <c r="C299" s="54" t="s">
        <v>697</v>
      </c>
      <c r="D299" s="54" t="s">
        <v>175</v>
      </c>
      <c r="E299" s="54" t="s">
        <v>994</v>
      </c>
      <c r="F299" s="54" t="s">
        <v>994</v>
      </c>
      <c r="G299" s="58" t="s">
        <v>995</v>
      </c>
      <c r="H299" s="54">
        <v>66.812033630000002</v>
      </c>
      <c r="I299" s="54">
        <v>14</v>
      </c>
      <c r="J299" s="54" t="s">
        <v>25</v>
      </c>
      <c r="K299" s="54" t="s">
        <v>23</v>
      </c>
      <c r="L299" s="54" t="s">
        <v>23</v>
      </c>
      <c r="M299" s="54" t="s">
        <v>25</v>
      </c>
    </row>
    <row r="300" spans="1:13" ht="17" x14ac:dyDescent="0.2">
      <c r="A300" s="54" t="s">
        <v>61</v>
      </c>
      <c r="B300" s="54" t="s">
        <v>61</v>
      </c>
      <c r="C300" s="54" t="s">
        <v>896</v>
      </c>
      <c r="D300" s="54" t="s">
        <v>175</v>
      </c>
      <c r="E300" s="54" t="s">
        <v>994</v>
      </c>
      <c r="F300" s="54" t="s">
        <v>994</v>
      </c>
      <c r="G300" s="58" t="s">
        <v>995</v>
      </c>
      <c r="H300" s="54">
        <v>73.541941039999998</v>
      </c>
      <c r="I300" s="54">
        <v>9.24</v>
      </c>
      <c r="J300" s="54" t="s">
        <v>25</v>
      </c>
      <c r="K300" s="54" t="s">
        <v>23</v>
      </c>
      <c r="L300" s="54" t="s">
        <v>23</v>
      </c>
      <c r="M300" s="54" t="s">
        <v>25</v>
      </c>
    </row>
    <row r="301" spans="1:13" ht="17" x14ac:dyDescent="0.2">
      <c r="A301" s="54" t="s">
        <v>61</v>
      </c>
      <c r="B301" s="54" t="s">
        <v>437</v>
      </c>
      <c r="C301" s="54" t="s">
        <v>319</v>
      </c>
      <c r="D301" s="54" t="s">
        <v>176</v>
      </c>
      <c r="E301" s="54" t="s">
        <v>176</v>
      </c>
      <c r="F301" s="54" t="s">
        <v>443</v>
      </c>
      <c r="G301" s="58" t="s">
        <v>421</v>
      </c>
      <c r="H301" s="54">
        <v>39.853841320519393</v>
      </c>
      <c r="I301" s="54">
        <v>2.48</v>
      </c>
      <c r="J301" s="54" t="s">
        <v>23</v>
      </c>
      <c r="K301" s="54" t="s">
        <v>25</v>
      </c>
      <c r="L301" s="54" t="s">
        <v>25</v>
      </c>
      <c r="M301" s="54" t="s">
        <v>319</v>
      </c>
    </row>
    <row r="302" spans="1:13" ht="17" x14ac:dyDescent="0.2">
      <c r="A302" s="54" t="s">
        <v>61</v>
      </c>
      <c r="B302" s="54" t="s">
        <v>438</v>
      </c>
      <c r="C302" s="54" t="s">
        <v>319</v>
      </c>
      <c r="D302" s="54" t="s">
        <v>176</v>
      </c>
      <c r="E302" s="54" t="s">
        <v>176</v>
      </c>
      <c r="F302" s="54" t="s">
        <v>443</v>
      </c>
      <c r="G302" s="58" t="s">
        <v>421</v>
      </c>
      <c r="H302" s="54">
        <v>38.730830595766292</v>
      </c>
      <c r="I302" s="54">
        <v>2.34</v>
      </c>
      <c r="J302" s="54" t="s">
        <v>23</v>
      </c>
      <c r="K302" s="54" t="s">
        <v>25</v>
      </c>
      <c r="L302" s="54" t="s">
        <v>25</v>
      </c>
      <c r="M302" s="54" t="s">
        <v>319</v>
      </c>
    </row>
    <row r="303" spans="1:13" ht="17" x14ac:dyDescent="0.2">
      <c r="A303" s="54" t="s">
        <v>61</v>
      </c>
      <c r="B303" s="54" t="s">
        <v>622</v>
      </c>
      <c r="C303" s="54" t="str">
        <f>"EN-"&amp;B303</f>
        <v>EN-NH-21-289-5h</v>
      </c>
      <c r="D303" s="54" t="s">
        <v>176</v>
      </c>
      <c r="E303" s="54" t="s">
        <v>176</v>
      </c>
      <c r="F303" s="54" t="s">
        <v>177</v>
      </c>
      <c r="G303" s="58" t="s">
        <v>74</v>
      </c>
      <c r="H303" s="54">
        <v>267.8117633</v>
      </c>
      <c r="I303" s="54">
        <v>5.34</v>
      </c>
      <c r="J303" s="54" t="s">
        <v>23</v>
      </c>
      <c r="K303" s="54" t="s">
        <v>23</v>
      </c>
      <c r="L303" s="54" t="s">
        <v>23</v>
      </c>
      <c r="M303" s="54" t="s">
        <v>25</v>
      </c>
    </row>
    <row r="304" spans="1:13" ht="17" x14ac:dyDescent="0.2">
      <c r="A304" s="54" t="s">
        <v>928</v>
      </c>
      <c r="B304" s="54" t="s">
        <v>928</v>
      </c>
      <c r="C304" s="54" t="s">
        <v>927</v>
      </c>
      <c r="D304" s="54" t="s">
        <v>175</v>
      </c>
      <c r="E304" s="54" t="s">
        <v>994</v>
      </c>
      <c r="F304" s="54" t="s">
        <v>994</v>
      </c>
      <c r="G304" s="58" t="s">
        <v>995</v>
      </c>
      <c r="H304" s="54">
        <v>111.7757106</v>
      </c>
      <c r="I304" s="54">
        <v>14.2</v>
      </c>
      <c r="J304" s="54" t="s">
        <v>25</v>
      </c>
      <c r="K304" s="54" t="s">
        <v>23</v>
      </c>
      <c r="L304" s="54" t="s">
        <v>23</v>
      </c>
      <c r="M304" s="54" t="s">
        <v>25</v>
      </c>
    </row>
    <row r="305" spans="1:13" ht="17" x14ac:dyDescent="0.2">
      <c r="A305" s="54" t="s">
        <v>924</v>
      </c>
      <c r="B305" s="54" t="s">
        <v>924</v>
      </c>
      <c r="C305" s="54" t="s">
        <v>923</v>
      </c>
      <c r="D305" s="54" t="s">
        <v>175</v>
      </c>
      <c r="E305" s="54" t="s">
        <v>994</v>
      </c>
      <c r="F305" s="54" t="s">
        <v>994</v>
      </c>
      <c r="G305" s="58" t="s">
        <v>995</v>
      </c>
      <c r="H305" s="54">
        <v>55.105762259999999</v>
      </c>
      <c r="I305" s="54">
        <v>13.5</v>
      </c>
      <c r="J305" s="54" t="s">
        <v>25</v>
      </c>
      <c r="K305" s="54" t="s">
        <v>23</v>
      </c>
      <c r="L305" s="54" t="s">
        <v>23</v>
      </c>
      <c r="M305" s="54" t="s">
        <v>25</v>
      </c>
    </row>
    <row r="306" spans="1:13" ht="17" x14ac:dyDescent="0.2">
      <c r="A306" s="54" t="s">
        <v>935</v>
      </c>
      <c r="B306" s="54" t="s">
        <v>935</v>
      </c>
      <c r="C306" s="54" t="s">
        <v>934</v>
      </c>
      <c r="D306" s="54" t="s">
        <v>175</v>
      </c>
      <c r="E306" s="54" t="s">
        <v>994</v>
      </c>
      <c r="F306" s="54" t="s">
        <v>994</v>
      </c>
      <c r="G306" s="58" t="s">
        <v>995</v>
      </c>
      <c r="H306" s="54">
        <v>271.18816179999999</v>
      </c>
      <c r="I306" s="54">
        <v>18.5</v>
      </c>
      <c r="J306" s="54" t="s">
        <v>25</v>
      </c>
      <c r="K306" s="54" t="s">
        <v>23</v>
      </c>
      <c r="L306" s="54" t="s">
        <v>23</v>
      </c>
      <c r="M306" s="54" t="s">
        <v>23</v>
      </c>
    </row>
    <row r="307" spans="1:13" ht="17" x14ac:dyDescent="0.2">
      <c r="A307" s="54" t="s">
        <v>153</v>
      </c>
      <c r="B307" s="54" t="s">
        <v>153</v>
      </c>
      <c r="C307" s="54" t="s">
        <v>699</v>
      </c>
      <c r="D307" s="54" t="s">
        <v>175</v>
      </c>
      <c r="E307" s="54" t="s">
        <v>994</v>
      </c>
      <c r="F307" s="54" t="s">
        <v>994</v>
      </c>
      <c r="G307" s="58" t="s">
        <v>995</v>
      </c>
      <c r="H307" s="54">
        <v>24.116131169999999</v>
      </c>
      <c r="I307" s="54">
        <v>12</v>
      </c>
      <c r="J307" s="54" t="s">
        <v>25</v>
      </c>
      <c r="K307" s="54" t="s">
        <v>23</v>
      </c>
      <c r="L307" s="54" t="s">
        <v>23</v>
      </c>
      <c r="M307" s="54" t="s">
        <v>25</v>
      </c>
    </row>
    <row r="308" spans="1:13" ht="17" x14ac:dyDescent="0.2">
      <c r="A308" s="59" t="s">
        <v>153</v>
      </c>
      <c r="B308" s="59" t="s">
        <v>497</v>
      </c>
      <c r="C308" s="59" t="s">
        <v>948</v>
      </c>
      <c r="D308" s="54" t="s">
        <v>175</v>
      </c>
      <c r="E308" s="54" t="s">
        <v>999</v>
      </c>
      <c r="F308" s="54" t="s">
        <v>179</v>
      </c>
      <c r="G308" s="58" t="s">
        <v>499</v>
      </c>
      <c r="H308" s="54">
        <v>32.981769175260268</v>
      </c>
      <c r="I308" s="54">
        <v>34.799999999999997</v>
      </c>
      <c r="J308" s="54" t="s">
        <v>23</v>
      </c>
      <c r="K308" s="54" t="s">
        <v>23</v>
      </c>
      <c r="L308" s="54" t="s">
        <v>23</v>
      </c>
      <c r="M308" s="54" t="s">
        <v>25</v>
      </c>
    </row>
    <row r="309" spans="1:13" ht="17" x14ac:dyDescent="0.2">
      <c r="A309" s="54" t="s">
        <v>153</v>
      </c>
      <c r="B309" s="54" t="s">
        <v>623</v>
      </c>
      <c r="C309" s="54" t="str">
        <f>"EN-"&amp;B309</f>
        <v>EN-NH-21-293-5</v>
      </c>
      <c r="D309" s="54" t="s">
        <v>175</v>
      </c>
      <c r="E309" s="54" t="s">
        <v>999</v>
      </c>
      <c r="F309" s="54" t="s">
        <v>179</v>
      </c>
      <c r="G309" s="58" t="s">
        <v>500</v>
      </c>
      <c r="H309" s="54">
        <v>45.964185059999998</v>
      </c>
      <c r="I309" s="54">
        <v>44.4</v>
      </c>
      <c r="J309" s="54" t="s">
        <v>23</v>
      </c>
      <c r="K309" s="54" t="s">
        <v>23</v>
      </c>
      <c r="L309" s="54" t="s">
        <v>23</v>
      </c>
      <c r="M309" s="54" t="s">
        <v>23</v>
      </c>
    </row>
    <row r="310" spans="1:13" ht="17" x14ac:dyDescent="0.2">
      <c r="A310" s="54" t="s">
        <v>843</v>
      </c>
      <c r="B310" s="54" t="s">
        <v>843</v>
      </c>
      <c r="C310" s="54" t="s">
        <v>842</v>
      </c>
      <c r="D310" s="54" t="s">
        <v>175</v>
      </c>
      <c r="E310" s="54" t="s">
        <v>994</v>
      </c>
      <c r="F310" s="54" t="s">
        <v>994</v>
      </c>
      <c r="G310" s="58" t="s">
        <v>995</v>
      </c>
      <c r="H310" s="54">
        <v>115.54610220000001</v>
      </c>
      <c r="I310" s="54">
        <v>5.12</v>
      </c>
      <c r="J310" s="54" t="s">
        <v>25</v>
      </c>
      <c r="K310" s="54" t="s">
        <v>23</v>
      </c>
      <c r="L310" s="54" t="s">
        <v>23</v>
      </c>
      <c r="M310" s="54" t="s">
        <v>25</v>
      </c>
    </row>
    <row r="311" spans="1:13" ht="17" x14ac:dyDescent="0.2">
      <c r="A311" s="54" t="s">
        <v>912</v>
      </c>
      <c r="B311" s="54" t="s">
        <v>912</v>
      </c>
      <c r="C311" s="54" t="s">
        <v>911</v>
      </c>
      <c r="D311" s="54" t="s">
        <v>175</v>
      </c>
      <c r="E311" s="54" t="s">
        <v>994</v>
      </c>
      <c r="F311" s="54" t="s">
        <v>994</v>
      </c>
      <c r="G311" s="58" t="s">
        <v>995</v>
      </c>
      <c r="H311" s="54">
        <v>143.1752673</v>
      </c>
      <c r="I311" s="54">
        <v>11.4</v>
      </c>
      <c r="J311" s="54" t="s">
        <v>25</v>
      </c>
      <c r="K311" s="54" t="s">
        <v>23</v>
      </c>
      <c r="L311" s="54" t="s">
        <v>23</v>
      </c>
      <c r="M311" s="54" t="s">
        <v>23</v>
      </c>
    </row>
    <row r="312" spans="1:13" ht="17" x14ac:dyDescent="0.2">
      <c r="A312" s="54" t="s">
        <v>932</v>
      </c>
      <c r="B312" s="54" t="s">
        <v>932</v>
      </c>
      <c r="C312" s="54" t="s">
        <v>931</v>
      </c>
      <c r="D312" s="54" t="s">
        <v>175</v>
      </c>
      <c r="E312" s="54" t="s">
        <v>994</v>
      </c>
      <c r="F312" s="54" t="s">
        <v>994</v>
      </c>
      <c r="G312" s="58" t="s">
        <v>995</v>
      </c>
      <c r="H312" s="54">
        <v>40.000869510000001</v>
      </c>
      <c r="I312" s="54">
        <v>16.5</v>
      </c>
      <c r="J312" s="54" t="s">
        <v>25</v>
      </c>
      <c r="K312" s="54" t="s">
        <v>23</v>
      </c>
      <c r="L312" s="54" t="s">
        <v>23</v>
      </c>
      <c r="M312" s="54" t="s">
        <v>25</v>
      </c>
    </row>
    <row r="313" spans="1:13" ht="17" x14ac:dyDescent="0.2">
      <c r="A313" s="54" t="s">
        <v>797</v>
      </c>
      <c r="B313" s="54" t="s">
        <v>797</v>
      </c>
      <c r="C313" s="54" t="s">
        <v>796</v>
      </c>
      <c r="D313" s="54" t="s">
        <v>175</v>
      </c>
      <c r="E313" s="54" t="s">
        <v>994</v>
      </c>
      <c r="F313" s="54" t="s">
        <v>994</v>
      </c>
      <c r="G313" s="58" t="s">
        <v>995</v>
      </c>
      <c r="H313" s="54">
        <v>31.08452454</v>
      </c>
      <c r="I313" s="54">
        <v>3.66</v>
      </c>
      <c r="J313" s="54" t="s">
        <v>25</v>
      </c>
      <c r="K313" s="54" t="s">
        <v>23</v>
      </c>
      <c r="L313" s="54" t="s">
        <v>23</v>
      </c>
      <c r="M313" s="54" t="s">
        <v>25</v>
      </c>
    </row>
    <row r="314" spans="1:13" ht="17" x14ac:dyDescent="0.2">
      <c r="A314" s="54" t="s">
        <v>827</v>
      </c>
      <c r="B314" s="54" t="s">
        <v>827</v>
      </c>
      <c r="C314" s="54" t="s">
        <v>826</v>
      </c>
      <c r="D314" s="54" t="s">
        <v>175</v>
      </c>
      <c r="E314" s="54" t="s">
        <v>994</v>
      </c>
      <c r="F314" s="54" t="s">
        <v>994</v>
      </c>
      <c r="G314" s="58" t="s">
        <v>995</v>
      </c>
      <c r="H314" s="54">
        <v>44.102926799999999</v>
      </c>
      <c r="I314" s="54">
        <v>4.66</v>
      </c>
      <c r="J314" s="54" t="s">
        <v>25</v>
      </c>
      <c r="K314" s="54" t="s">
        <v>23</v>
      </c>
      <c r="L314" s="54" t="s">
        <v>23</v>
      </c>
      <c r="M314" s="54" t="s">
        <v>25</v>
      </c>
    </row>
    <row r="315" spans="1:13" ht="17" x14ac:dyDescent="0.2">
      <c r="A315" s="54" t="s">
        <v>63</v>
      </c>
      <c r="B315" s="54" t="s">
        <v>63</v>
      </c>
      <c r="C315" s="54" t="s">
        <v>882</v>
      </c>
      <c r="D315" s="54" t="s">
        <v>175</v>
      </c>
      <c r="E315" s="54" t="s">
        <v>994</v>
      </c>
      <c r="F315" s="54" t="s">
        <v>994</v>
      </c>
      <c r="G315" s="58" t="s">
        <v>995</v>
      </c>
      <c r="H315" s="54">
        <v>16.420528390000001</v>
      </c>
      <c r="I315" s="54">
        <v>8.1199999999999992</v>
      </c>
      <c r="J315" s="54" t="s">
        <v>25</v>
      </c>
      <c r="K315" s="54" t="s">
        <v>23</v>
      </c>
      <c r="L315" s="54" t="s">
        <v>23</v>
      </c>
      <c r="M315" s="54" t="s">
        <v>25</v>
      </c>
    </row>
    <row r="316" spans="1:13" ht="17" x14ac:dyDescent="0.2">
      <c r="A316" s="54" t="s">
        <v>63</v>
      </c>
      <c r="B316" s="54" t="s">
        <v>624</v>
      </c>
      <c r="C316" s="54" t="str">
        <f>"EN-"&amp;B316</f>
        <v>EN-NH-21-311-1H</v>
      </c>
      <c r="D316" s="54" t="s">
        <v>176</v>
      </c>
      <c r="E316" s="54" t="s">
        <v>176</v>
      </c>
      <c r="F316" s="54" t="s">
        <v>177</v>
      </c>
      <c r="G316" s="58" t="s">
        <v>75</v>
      </c>
      <c r="H316" s="54">
        <v>180.8882989</v>
      </c>
      <c r="I316" s="54">
        <v>11.2</v>
      </c>
      <c r="J316" s="54" t="s">
        <v>23</v>
      </c>
      <c r="K316" s="54" t="s">
        <v>23</v>
      </c>
      <c r="L316" s="54" t="s">
        <v>23</v>
      </c>
      <c r="M316" s="54" t="s">
        <v>25</v>
      </c>
    </row>
    <row r="317" spans="1:13" ht="34" x14ac:dyDescent="0.2">
      <c r="A317" s="54" t="s">
        <v>63</v>
      </c>
      <c r="B317" s="54" t="s">
        <v>625</v>
      </c>
      <c r="C317" s="54" t="str">
        <f>"EN-"&amp;B317</f>
        <v>EN-NH-21-311-1P</v>
      </c>
      <c r="D317" s="54" t="s">
        <v>175</v>
      </c>
      <c r="E317" s="54" t="s">
        <v>999</v>
      </c>
      <c r="F317" s="54" t="s">
        <v>183</v>
      </c>
      <c r="G317" s="58" t="s">
        <v>1005</v>
      </c>
      <c r="H317" s="54">
        <v>76.189567060000002</v>
      </c>
      <c r="I317" s="54">
        <v>21.6</v>
      </c>
      <c r="J317" s="54" t="s">
        <v>23</v>
      </c>
      <c r="K317" s="54" t="s">
        <v>23</v>
      </c>
      <c r="L317" s="54" t="s">
        <v>23</v>
      </c>
      <c r="M317" s="54" t="s">
        <v>25</v>
      </c>
    </row>
    <row r="318" spans="1:13" ht="34" x14ac:dyDescent="0.2">
      <c r="A318" s="61" t="s">
        <v>63</v>
      </c>
      <c r="B318" s="61" t="s">
        <v>543</v>
      </c>
      <c r="C318" s="54" t="s">
        <v>319</v>
      </c>
      <c r="D318" s="54" t="s">
        <v>175</v>
      </c>
      <c r="E318" s="54" t="s">
        <v>999</v>
      </c>
      <c r="F318" s="54" t="s">
        <v>183</v>
      </c>
      <c r="G318" s="58" t="s">
        <v>1006</v>
      </c>
      <c r="H318" s="54">
        <v>17.060922682606162</v>
      </c>
      <c r="I318" s="54">
        <v>4.3600000000000003</v>
      </c>
      <c r="J318" s="54" t="s">
        <v>23</v>
      </c>
      <c r="K318" s="54" t="s">
        <v>25</v>
      </c>
      <c r="L318" s="54" t="s">
        <v>25</v>
      </c>
      <c r="M318" s="54" t="s">
        <v>319</v>
      </c>
    </row>
    <row r="319" spans="1:13" ht="17" x14ac:dyDescent="0.2">
      <c r="A319" s="61" t="s">
        <v>63</v>
      </c>
      <c r="B319" s="61" t="s">
        <v>558</v>
      </c>
      <c r="C319" s="54" t="s">
        <v>319</v>
      </c>
      <c r="D319" s="54" t="s">
        <v>175</v>
      </c>
      <c r="E319" s="54" t="s">
        <v>999</v>
      </c>
      <c r="F319" s="54" t="s">
        <v>179</v>
      </c>
      <c r="G319" s="58" t="s">
        <v>184</v>
      </c>
      <c r="H319" s="54">
        <v>49.426230723442409</v>
      </c>
      <c r="I319" s="54">
        <v>4.28</v>
      </c>
      <c r="J319" s="54" t="s">
        <v>23</v>
      </c>
      <c r="K319" s="54" t="s">
        <v>25</v>
      </c>
      <c r="L319" s="54" t="s">
        <v>25</v>
      </c>
      <c r="M319" s="54" t="s">
        <v>319</v>
      </c>
    </row>
    <row r="320" spans="1:13" ht="17" x14ac:dyDescent="0.2">
      <c r="A320" s="61" t="s">
        <v>63</v>
      </c>
      <c r="B320" s="61" t="s">
        <v>549</v>
      </c>
      <c r="C320" s="54" t="s">
        <v>319</v>
      </c>
      <c r="D320" s="54" t="s">
        <v>175</v>
      </c>
      <c r="E320" s="54" t="s">
        <v>999</v>
      </c>
      <c r="F320" s="54" t="s">
        <v>179</v>
      </c>
      <c r="G320" s="58" t="s">
        <v>180</v>
      </c>
      <c r="H320" s="54">
        <v>31.855886899931892</v>
      </c>
      <c r="I320" s="54">
        <v>3.44</v>
      </c>
      <c r="J320" s="54" t="s">
        <v>23</v>
      </c>
      <c r="K320" s="54" t="s">
        <v>25</v>
      </c>
      <c r="L320" s="54" t="s">
        <v>25</v>
      </c>
      <c r="M320" s="54" t="s">
        <v>319</v>
      </c>
    </row>
    <row r="321" spans="1:14" ht="17" x14ac:dyDescent="0.2">
      <c r="A321" s="54" t="s">
        <v>63</v>
      </c>
      <c r="B321" s="54" t="s">
        <v>626</v>
      </c>
      <c r="C321" s="54" t="str">
        <f>"EN-"&amp;B321</f>
        <v>EN-NH-21-311-OVN</v>
      </c>
      <c r="D321" s="54" t="s">
        <v>176</v>
      </c>
      <c r="E321" s="54" t="s">
        <v>176</v>
      </c>
      <c r="F321" s="54" t="s">
        <v>177</v>
      </c>
      <c r="G321" s="58" t="s">
        <v>73</v>
      </c>
      <c r="H321" s="54">
        <v>113.4084747</v>
      </c>
      <c r="I321" s="54">
        <v>11.1</v>
      </c>
      <c r="J321" s="54" t="s">
        <v>23</v>
      </c>
      <c r="K321" s="54" t="s">
        <v>23</v>
      </c>
      <c r="L321" s="54" t="s">
        <v>23</v>
      </c>
      <c r="M321" s="54" t="s">
        <v>25</v>
      </c>
    </row>
    <row r="322" spans="1:14" ht="17" x14ac:dyDescent="0.2">
      <c r="A322" s="54" t="s">
        <v>568</v>
      </c>
      <c r="B322" s="54" t="s">
        <v>568</v>
      </c>
      <c r="C322" s="54" t="s">
        <v>907</v>
      </c>
      <c r="D322" s="54" t="s">
        <v>175</v>
      </c>
      <c r="E322" s="54" t="s">
        <v>994</v>
      </c>
      <c r="F322" s="54" t="s">
        <v>994</v>
      </c>
      <c r="G322" s="58" t="s">
        <v>995</v>
      </c>
      <c r="H322" s="54">
        <v>39.30673908</v>
      </c>
      <c r="I322" s="54">
        <v>10.9</v>
      </c>
      <c r="J322" s="54" t="s">
        <v>25</v>
      </c>
      <c r="K322" s="54" t="s">
        <v>23</v>
      </c>
      <c r="L322" s="54" t="s">
        <v>23</v>
      </c>
      <c r="M322" s="54" t="s">
        <v>25</v>
      </c>
    </row>
    <row r="323" spans="1:14" ht="17" x14ac:dyDescent="0.2">
      <c r="A323" s="59" t="s">
        <v>568</v>
      </c>
      <c r="B323" s="59" t="s">
        <v>498</v>
      </c>
      <c r="C323" s="54" t="s">
        <v>319</v>
      </c>
      <c r="D323" s="54" t="s">
        <v>175</v>
      </c>
      <c r="E323" s="54" t="s">
        <v>999</v>
      </c>
      <c r="F323" s="54" t="s">
        <v>179</v>
      </c>
      <c r="G323" s="58" t="s">
        <v>499</v>
      </c>
      <c r="H323" s="54">
        <v>26.100956069872293</v>
      </c>
      <c r="I323" s="54">
        <v>6.4</v>
      </c>
      <c r="J323" s="54" t="s">
        <v>23</v>
      </c>
      <c r="K323" s="54" t="s">
        <v>25</v>
      </c>
      <c r="L323" s="54" t="s">
        <v>25</v>
      </c>
      <c r="M323" s="54" t="s">
        <v>319</v>
      </c>
    </row>
    <row r="324" spans="1:14" ht="17" x14ac:dyDescent="0.2">
      <c r="A324" s="59" t="s">
        <v>568</v>
      </c>
      <c r="B324" s="59" t="s">
        <v>488</v>
      </c>
      <c r="C324" s="54" t="s">
        <v>319</v>
      </c>
      <c r="D324" s="54" t="s">
        <v>175</v>
      </c>
      <c r="E324" s="54" t="s">
        <v>999</v>
      </c>
      <c r="F324" s="54" t="s">
        <v>179</v>
      </c>
      <c r="G324" s="58" t="s">
        <v>500</v>
      </c>
      <c r="H324" s="54">
        <v>79.248926898653309</v>
      </c>
      <c r="I324" s="54">
        <v>5.4</v>
      </c>
      <c r="J324" s="54" t="s">
        <v>23</v>
      </c>
      <c r="K324" s="54" t="s">
        <v>25</v>
      </c>
      <c r="L324" s="54" t="s">
        <v>25</v>
      </c>
      <c r="M324" s="54" t="s">
        <v>319</v>
      </c>
    </row>
    <row r="325" spans="1:14" ht="34" x14ac:dyDescent="0.2">
      <c r="A325" s="59" t="s">
        <v>481</v>
      </c>
      <c r="B325" s="59" t="s">
        <v>481</v>
      </c>
      <c r="C325" s="54" t="s">
        <v>319</v>
      </c>
      <c r="D325" s="54" t="s">
        <v>175</v>
      </c>
      <c r="E325" s="54" t="s">
        <v>999</v>
      </c>
      <c r="F325" s="54" t="s">
        <v>183</v>
      </c>
      <c r="G325" s="58" t="s">
        <v>1009</v>
      </c>
      <c r="H325" s="54">
        <v>12.147772548215681</v>
      </c>
      <c r="I325" s="54">
        <v>0</v>
      </c>
      <c r="J325" s="54" t="s">
        <v>23</v>
      </c>
      <c r="K325" s="54" t="s">
        <v>25</v>
      </c>
      <c r="L325" s="54" t="s">
        <v>25</v>
      </c>
      <c r="M325" s="54" t="s">
        <v>319</v>
      </c>
      <c r="N325" s="54" t="s">
        <v>482</v>
      </c>
    </row>
    <row r="326" spans="1:14" ht="34" x14ac:dyDescent="0.2">
      <c r="A326" s="59" t="s">
        <v>474</v>
      </c>
      <c r="B326" s="59" t="s">
        <v>474</v>
      </c>
      <c r="C326" s="54" t="s">
        <v>319</v>
      </c>
      <c r="D326" s="54" t="s">
        <v>175</v>
      </c>
      <c r="E326" s="54" t="s">
        <v>999</v>
      </c>
      <c r="F326" s="54" t="s">
        <v>183</v>
      </c>
      <c r="G326" s="58" t="s">
        <v>1012</v>
      </c>
      <c r="H326" s="54">
        <v>44.094631105467101</v>
      </c>
      <c r="I326" s="54">
        <v>2.2599999999999998</v>
      </c>
      <c r="J326" s="54" t="s">
        <v>23</v>
      </c>
      <c r="K326" s="54" t="s">
        <v>25</v>
      </c>
      <c r="L326" s="54" t="s">
        <v>25</v>
      </c>
      <c r="M326" s="54" t="s">
        <v>319</v>
      </c>
    </row>
    <row r="327" spans="1:14" ht="17" x14ac:dyDescent="0.2">
      <c r="A327" s="54" t="s">
        <v>157</v>
      </c>
      <c r="B327" s="54" t="s">
        <v>157</v>
      </c>
      <c r="C327" s="54" t="s">
        <v>919</v>
      </c>
      <c r="D327" s="54" t="s">
        <v>175</v>
      </c>
      <c r="E327" s="54" t="s">
        <v>994</v>
      </c>
      <c r="F327" s="54" t="s">
        <v>994</v>
      </c>
      <c r="G327" s="58" t="s">
        <v>995</v>
      </c>
      <c r="H327" s="54">
        <v>45.754188020000001</v>
      </c>
      <c r="I327" s="54">
        <v>12.6</v>
      </c>
      <c r="J327" s="54" t="s">
        <v>25</v>
      </c>
      <c r="K327" s="54" t="s">
        <v>23</v>
      </c>
      <c r="L327" s="54" t="s">
        <v>23</v>
      </c>
      <c r="M327" s="54" t="s">
        <v>25</v>
      </c>
    </row>
    <row r="328" spans="1:14" ht="17" x14ac:dyDescent="0.2">
      <c r="A328" s="61" t="s">
        <v>157</v>
      </c>
      <c r="B328" s="61" t="s">
        <v>559</v>
      </c>
      <c r="C328" s="54" t="s">
        <v>319</v>
      </c>
      <c r="D328" s="54" t="s">
        <v>175</v>
      </c>
      <c r="E328" s="54" t="s">
        <v>999</v>
      </c>
      <c r="F328" s="54" t="s">
        <v>179</v>
      </c>
      <c r="G328" s="58" t="s">
        <v>184</v>
      </c>
      <c r="H328" s="54">
        <v>4.3996632193085974</v>
      </c>
      <c r="I328" s="54">
        <v>0</v>
      </c>
      <c r="J328" s="54" t="s">
        <v>23</v>
      </c>
      <c r="K328" s="54" t="s">
        <v>25</v>
      </c>
      <c r="L328" s="54" t="s">
        <v>25</v>
      </c>
      <c r="M328" s="54" t="s">
        <v>319</v>
      </c>
      <c r="N328" s="54" t="s">
        <v>489</v>
      </c>
    </row>
    <row r="329" spans="1:14" ht="17" x14ac:dyDescent="0.2">
      <c r="A329" s="54" t="s">
        <v>157</v>
      </c>
      <c r="B329" s="54" t="s">
        <v>627</v>
      </c>
      <c r="C329" s="54" t="str">
        <f>"EN-"&amp;B329</f>
        <v>EN-NH-21-340-E5</v>
      </c>
      <c r="D329" s="54" t="s">
        <v>175</v>
      </c>
      <c r="E329" s="54" t="s">
        <v>999</v>
      </c>
      <c r="F329" s="54" t="s">
        <v>179</v>
      </c>
      <c r="G329" s="58" t="s">
        <v>180</v>
      </c>
      <c r="H329" s="54">
        <v>16.52310752</v>
      </c>
      <c r="I329" s="54">
        <v>10.3</v>
      </c>
      <c r="J329" s="54" t="s">
        <v>23</v>
      </c>
      <c r="K329" s="54" t="s">
        <v>23</v>
      </c>
      <c r="L329" s="54" t="s">
        <v>23</v>
      </c>
      <c r="M329" s="54" t="s">
        <v>25</v>
      </c>
    </row>
    <row r="330" spans="1:14" ht="17" x14ac:dyDescent="0.2">
      <c r="A330" s="61" t="s">
        <v>252</v>
      </c>
      <c r="B330" s="61" t="s">
        <v>252</v>
      </c>
      <c r="C330" s="54" t="s">
        <v>336</v>
      </c>
      <c r="D330" s="54" t="s">
        <v>175</v>
      </c>
      <c r="E330" s="54" t="s">
        <v>994</v>
      </c>
      <c r="F330" s="54" t="s">
        <v>994</v>
      </c>
      <c r="G330" s="58" t="s">
        <v>995</v>
      </c>
      <c r="H330" s="54">
        <v>38.645906822759613</v>
      </c>
      <c r="I330" s="54">
        <v>19.3</v>
      </c>
      <c r="J330" s="54" t="s">
        <v>25</v>
      </c>
      <c r="K330" s="54" t="s">
        <v>23</v>
      </c>
      <c r="L330" s="54" t="s">
        <v>23</v>
      </c>
      <c r="M330" s="54" t="s">
        <v>23</v>
      </c>
    </row>
    <row r="331" spans="1:14" ht="17" x14ac:dyDescent="0.2">
      <c r="A331" s="54" t="s">
        <v>766</v>
      </c>
      <c r="B331" s="54" t="s">
        <v>766</v>
      </c>
      <c r="C331" s="54" t="s">
        <v>765</v>
      </c>
      <c r="D331" s="54" t="s">
        <v>175</v>
      </c>
      <c r="E331" s="54" t="s">
        <v>994</v>
      </c>
      <c r="F331" s="54" t="s">
        <v>994</v>
      </c>
      <c r="G331" s="58" t="s">
        <v>995</v>
      </c>
      <c r="H331" s="54">
        <v>66.641482699999997</v>
      </c>
      <c r="I331" s="54">
        <v>2.56</v>
      </c>
      <c r="J331" s="54" t="s">
        <v>25</v>
      </c>
      <c r="K331" s="54" t="s">
        <v>23</v>
      </c>
      <c r="L331" s="54" t="s">
        <v>23</v>
      </c>
      <c r="M331" s="54" t="s">
        <v>25</v>
      </c>
    </row>
    <row r="332" spans="1:14" ht="17" x14ac:dyDescent="0.2">
      <c r="A332" s="61" t="s">
        <v>159</v>
      </c>
      <c r="B332" s="61" t="s">
        <v>159</v>
      </c>
      <c r="C332" s="54" t="s">
        <v>337</v>
      </c>
      <c r="D332" s="54" t="s">
        <v>175</v>
      </c>
      <c r="E332" s="54" t="s">
        <v>994</v>
      </c>
      <c r="F332" s="54" t="s">
        <v>994</v>
      </c>
      <c r="G332" s="58" t="s">
        <v>995</v>
      </c>
      <c r="H332" s="54">
        <v>62.507626109741061</v>
      </c>
      <c r="I332" s="54">
        <v>10.1</v>
      </c>
      <c r="J332" s="54" t="s">
        <v>25</v>
      </c>
      <c r="K332" s="54" t="s">
        <v>23</v>
      </c>
      <c r="L332" s="54" t="s">
        <v>23</v>
      </c>
      <c r="M332" s="54" t="s">
        <v>25</v>
      </c>
    </row>
    <row r="333" spans="1:14" ht="34" x14ac:dyDescent="0.2">
      <c r="A333" s="54" t="s">
        <v>159</v>
      </c>
      <c r="B333" s="54" t="s">
        <v>628</v>
      </c>
      <c r="C333" s="54" t="str">
        <f>"EN-"&amp;B333</f>
        <v>EN-NH-21-345-2x</v>
      </c>
      <c r="D333" s="54" t="s">
        <v>175</v>
      </c>
      <c r="E333" s="54" t="s">
        <v>999</v>
      </c>
      <c r="F333" s="54" t="s">
        <v>183</v>
      </c>
      <c r="G333" s="58" t="s">
        <v>1008</v>
      </c>
      <c r="H333" s="54">
        <v>2.6354298000000002E-2</v>
      </c>
      <c r="I333" s="54">
        <v>16</v>
      </c>
      <c r="J333" s="54" t="s">
        <v>23</v>
      </c>
      <c r="K333" s="54" t="s">
        <v>23</v>
      </c>
      <c r="L333" s="54" t="s">
        <v>23</v>
      </c>
      <c r="M333" s="54" t="s">
        <v>23</v>
      </c>
    </row>
    <row r="334" spans="1:14" ht="17" x14ac:dyDescent="0.2">
      <c r="A334" s="54" t="s">
        <v>159</v>
      </c>
      <c r="B334" s="54" t="s">
        <v>629</v>
      </c>
      <c r="C334" s="54" t="str">
        <f>"EN-"&amp;B334</f>
        <v>EN-NH-21-345-V30</v>
      </c>
      <c r="D334" s="54" t="s">
        <v>175</v>
      </c>
      <c r="E334" s="54" t="s">
        <v>999</v>
      </c>
      <c r="F334" s="54" t="s">
        <v>178</v>
      </c>
      <c r="G334" s="58" t="s">
        <v>1000</v>
      </c>
      <c r="H334" s="54">
        <v>109.69737240000001</v>
      </c>
      <c r="I334" s="54">
        <v>33</v>
      </c>
      <c r="J334" s="54" t="s">
        <v>23</v>
      </c>
      <c r="K334" s="54" t="s">
        <v>23</v>
      </c>
      <c r="L334" s="54" t="s">
        <v>23</v>
      </c>
      <c r="M334" s="54" t="s">
        <v>23</v>
      </c>
    </row>
    <row r="335" spans="1:14" ht="17" x14ac:dyDescent="0.2">
      <c r="A335" s="54" t="s">
        <v>159</v>
      </c>
      <c r="B335" s="54" t="s">
        <v>630</v>
      </c>
      <c r="C335" s="54" t="str">
        <f>"EN-"&amp;B335</f>
        <v>EN-NH-21-345-V5</v>
      </c>
      <c r="D335" s="54" t="s">
        <v>175</v>
      </c>
      <c r="E335" s="54" t="s">
        <v>999</v>
      </c>
      <c r="F335" s="54" t="s">
        <v>183</v>
      </c>
      <c r="G335" s="58" t="s">
        <v>1010</v>
      </c>
      <c r="H335" s="54">
        <v>117.1034652</v>
      </c>
      <c r="I335" s="54">
        <v>41.2</v>
      </c>
      <c r="J335" s="54" t="s">
        <v>23</v>
      </c>
      <c r="K335" s="54" t="s">
        <v>23</v>
      </c>
      <c r="L335" s="54" t="s">
        <v>23</v>
      </c>
      <c r="M335" s="54" t="s">
        <v>23</v>
      </c>
    </row>
    <row r="336" spans="1:14" ht="17" x14ac:dyDescent="0.2">
      <c r="A336" s="61" t="s">
        <v>159</v>
      </c>
      <c r="B336" s="61" t="s">
        <v>515</v>
      </c>
      <c r="C336" s="54" t="s">
        <v>319</v>
      </c>
      <c r="D336" s="54" t="s">
        <v>175</v>
      </c>
      <c r="E336" s="54" t="s">
        <v>999</v>
      </c>
      <c r="F336" s="54" t="s">
        <v>183</v>
      </c>
      <c r="G336" s="58" t="s">
        <v>1010</v>
      </c>
      <c r="H336" s="54">
        <v>71.678523660937529</v>
      </c>
      <c r="I336" s="54">
        <v>16.100000000000001</v>
      </c>
      <c r="J336" s="54" t="s">
        <v>23</v>
      </c>
      <c r="K336" s="54" t="s">
        <v>25</v>
      </c>
      <c r="L336" s="54" t="s">
        <v>25</v>
      </c>
      <c r="M336" s="54" t="s">
        <v>319</v>
      </c>
    </row>
    <row r="337" spans="1:14" ht="17" x14ac:dyDescent="0.2">
      <c r="A337" s="54" t="s">
        <v>159</v>
      </c>
      <c r="B337" s="54" t="s">
        <v>631</v>
      </c>
      <c r="C337" s="54" t="str">
        <f>"EN-"&amp;B337</f>
        <v>EN-NH-21-345-V60</v>
      </c>
      <c r="D337" s="54" t="s">
        <v>175</v>
      </c>
      <c r="E337" s="54" t="s">
        <v>999</v>
      </c>
      <c r="F337" s="54" t="s">
        <v>178</v>
      </c>
      <c r="G337" s="58" t="s">
        <v>1003</v>
      </c>
      <c r="H337" s="54">
        <v>301.76175810000001</v>
      </c>
      <c r="I337" s="54">
        <v>14.1</v>
      </c>
      <c r="J337" s="54" t="s">
        <v>23</v>
      </c>
      <c r="K337" s="54" t="s">
        <v>23</v>
      </c>
      <c r="L337" s="54" t="s">
        <v>23</v>
      </c>
      <c r="M337" s="54" t="s">
        <v>23</v>
      </c>
    </row>
    <row r="338" spans="1:14" ht="17" x14ac:dyDescent="0.2">
      <c r="A338" s="61" t="s">
        <v>524</v>
      </c>
      <c r="B338" s="61" t="s">
        <v>524</v>
      </c>
      <c r="C338" s="54" t="s">
        <v>319</v>
      </c>
      <c r="D338" s="54" t="s">
        <v>175</v>
      </c>
      <c r="E338" s="54" t="s">
        <v>999</v>
      </c>
      <c r="F338" s="54" t="s">
        <v>183</v>
      </c>
      <c r="G338" s="58" t="s">
        <v>533</v>
      </c>
      <c r="H338" s="54">
        <v>33.563686565013548</v>
      </c>
      <c r="I338" s="54">
        <v>9.44</v>
      </c>
      <c r="J338" s="54" t="s">
        <v>23</v>
      </c>
      <c r="K338" s="54" t="s">
        <v>25</v>
      </c>
      <c r="L338" s="54" t="s">
        <v>25</v>
      </c>
      <c r="M338" s="54" t="s">
        <v>319</v>
      </c>
    </row>
    <row r="339" spans="1:14" ht="17" x14ac:dyDescent="0.2">
      <c r="A339" s="54" t="s">
        <v>873</v>
      </c>
      <c r="B339" s="54" t="s">
        <v>873</v>
      </c>
      <c r="C339" s="54" t="s">
        <v>872</v>
      </c>
      <c r="D339" s="54" t="s">
        <v>175</v>
      </c>
      <c r="E339" s="54" t="s">
        <v>994</v>
      </c>
      <c r="F339" s="54" t="s">
        <v>994</v>
      </c>
      <c r="G339" s="58" t="s">
        <v>995</v>
      </c>
      <c r="H339" s="54">
        <v>28.19714458</v>
      </c>
      <c r="I339" s="54">
        <v>7.32</v>
      </c>
      <c r="J339" s="54" t="s">
        <v>25</v>
      </c>
      <c r="K339" s="54" t="s">
        <v>23</v>
      </c>
      <c r="L339" s="54" t="s">
        <v>23</v>
      </c>
      <c r="M339" s="54" t="s">
        <v>25</v>
      </c>
    </row>
    <row r="340" spans="1:14" ht="17" x14ac:dyDescent="0.2">
      <c r="A340" s="54" t="s">
        <v>841</v>
      </c>
      <c r="B340" s="54" t="s">
        <v>841</v>
      </c>
      <c r="C340" s="54" t="s">
        <v>840</v>
      </c>
      <c r="D340" s="54" t="s">
        <v>175</v>
      </c>
      <c r="E340" s="54" t="s">
        <v>994</v>
      </c>
      <c r="F340" s="54" t="s">
        <v>994</v>
      </c>
      <c r="G340" s="58" t="s">
        <v>995</v>
      </c>
      <c r="H340" s="54">
        <v>18.425837470000001</v>
      </c>
      <c r="I340" s="54">
        <v>5.04</v>
      </c>
      <c r="J340" s="54" t="s">
        <v>25</v>
      </c>
      <c r="K340" s="54" t="s">
        <v>23</v>
      </c>
      <c r="L340" s="54" t="s">
        <v>23</v>
      </c>
      <c r="M340" s="54" t="s">
        <v>25</v>
      </c>
    </row>
    <row r="341" spans="1:14" ht="34" x14ac:dyDescent="0.2">
      <c r="A341" s="54" t="s">
        <v>164</v>
      </c>
      <c r="B341" s="54" t="s">
        <v>632</v>
      </c>
      <c r="C341" s="54" t="str">
        <f>"EN-"&amp;B341</f>
        <v>EN-NH-21-353-100</v>
      </c>
      <c r="D341" s="54" t="s">
        <v>175</v>
      </c>
      <c r="E341" s="54" t="s">
        <v>999</v>
      </c>
      <c r="F341" s="54" t="s">
        <v>183</v>
      </c>
      <c r="G341" s="58" t="s">
        <v>1009</v>
      </c>
      <c r="H341" s="54">
        <v>57.831352600000002</v>
      </c>
      <c r="I341" s="54">
        <v>19.8</v>
      </c>
      <c r="J341" s="54" t="s">
        <v>23</v>
      </c>
      <c r="K341" s="54" t="s">
        <v>23</v>
      </c>
      <c r="L341" s="54" t="s">
        <v>23</v>
      </c>
      <c r="M341" s="54" t="s">
        <v>25</v>
      </c>
    </row>
    <row r="342" spans="1:14" ht="34" x14ac:dyDescent="0.2">
      <c r="A342" s="54" t="s">
        <v>164</v>
      </c>
      <c r="B342" s="54" t="s">
        <v>633</v>
      </c>
      <c r="C342" s="54" t="str">
        <f>"EN-"&amp;B342</f>
        <v>EN-NH-21-353-50</v>
      </c>
      <c r="D342" s="54" t="s">
        <v>175</v>
      </c>
      <c r="E342" s="54" t="s">
        <v>999</v>
      </c>
      <c r="F342" s="54" t="s">
        <v>183</v>
      </c>
      <c r="G342" s="58" t="s">
        <v>1012</v>
      </c>
      <c r="H342" s="54">
        <v>49.486581600000001</v>
      </c>
      <c r="I342" s="54">
        <v>10.7</v>
      </c>
      <c r="J342" s="54" t="s">
        <v>23</v>
      </c>
      <c r="K342" s="54" t="s">
        <v>23</v>
      </c>
      <c r="L342" s="54" t="s">
        <v>23</v>
      </c>
      <c r="M342" s="54" t="s">
        <v>25</v>
      </c>
    </row>
    <row r="343" spans="1:14" ht="17" x14ac:dyDescent="0.2">
      <c r="A343" s="54" t="s">
        <v>829</v>
      </c>
      <c r="B343" s="54" t="s">
        <v>829</v>
      </c>
      <c r="C343" s="54" t="s">
        <v>828</v>
      </c>
      <c r="D343" s="54" t="s">
        <v>175</v>
      </c>
      <c r="E343" s="54" t="s">
        <v>994</v>
      </c>
      <c r="F343" s="54" t="s">
        <v>994</v>
      </c>
      <c r="G343" s="58" t="s">
        <v>995</v>
      </c>
      <c r="H343" s="54">
        <v>12.40141987</v>
      </c>
      <c r="I343" s="54">
        <v>4.68</v>
      </c>
      <c r="J343" s="54" t="s">
        <v>25</v>
      </c>
      <c r="K343" s="54" t="s">
        <v>23</v>
      </c>
      <c r="L343" s="54" t="s">
        <v>23</v>
      </c>
      <c r="M343" s="54" t="s">
        <v>25</v>
      </c>
    </row>
    <row r="344" spans="1:14" ht="17" x14ac:dyDescent="0.2">
      <c r="A344" s="54" t="s">
        <v>748</v>
      </c>
      <c r="B344" s="54" t="s">
        <v>748</v>
      </c>
      <c r="C344" s="54" t="s">
        <v>747</v>
      </c>
      <c r="D344" s="54" t="s">
        <v>175</v>
      </c>
      <c r="E344" s="54" t="s">
        <v>994</v>
      </c>
      <c r="F344" s="54" t="s">
        <v>994</v>
      </c>
      <c r="G344" s="58" t="s">
        <v>995</v>
      </c>
      <c r="H344" s="54">
        <v>43.7548922</v>
      </c>
      <c r="I344" s="54">
        <v>2.02</v>
      </c>
      <c r="J344" s="54" t="s">
        <v>25</v>
      </c>
      <c r="K344" s="54" t="s">
        <v>23</v>
      </c>
      <c r="L344" s="54" t="s">
        <v>23</v>
      </c>
      <c r="M344" s="54" t="s">
        <v>25</v>
      </c>
    </row>
    <row r="345" spans="1:14" ht="17" x14ac:dyDescent="0.2">
      <c r="A345" s="54" t="s">
        <v>899</v>
      </c>
      <c r="B345" s="54" t="s">
        <v>899</v>
      </c>
      <c r="C345" s="54" t="s">
        <v>898</v>
      </c>
      <c r="D345" s="54" t="s">
        <v>175</v>
      </c>
      <c r="E345" s="54" t="s">
        <v>994</v>
      </c>
      <c r="F345" s="54" t="s">
        <v>994</v>
      </c>
      <c r="G345" s="58" t="s">
        <v>995</v>
      </c>
      <c r="H345" s="54">
        <v>19.291355419999999</v>
      </c>
      <c r="I345" s="54">
        <v>9.7799999999999994</v>
      </c>
      <c r="J345" s="54" t="s">
        <v>25</v>
      </c>
      <c r="K345" s="54" t="s">
        <v>23</v>
      </c>
      <c r="L345" s="54" t="s">
        <v>23</v>
      </c>
      <c r="M345" s="54" t="s">
        <v>25</v>
      </c>
    </row>
    <row r="346" spans="1:14" ht="17" x14ac:dyDescent="0.2">
      <c r="A346" s="54" t="s">
        <v>881</v>
      </c>
      <c r="B346" s="54" t="s">
        <v>881</v>
      </c>
      <c r="C346" s="54" t="s">
        <v>880</v>
      </c>
      <c r="D346" s="54" t="s">
        <v>175</v>
      </c>
      <c r="E346" s="54" t="s">
        <v>994</v>
      </c>
      <c r="F346" s="54" t="s">
        <v>994</v>
      </c>
      <c r="G346" s="58" t="s">
        <v>995</v>
      </c>
      <c r="H346" s="54">
        <v>28.31038964</v>
      </c>
      <c r="I346" s="54">
        <v>7.8</v>
      </c>
      <c r="J346" s="54" t="s">
        <v>25</v>
      </c>
      <c r="K346" s="54" t="s">
        <v>23</v>
      </c>
      <c r="L346" s="54" t="s">
        <v>23</v>
      </c>
      <c r="M346" s="54" t="s">
        <v>25</v>
      </c>
    </row>
    <row r="347" spans="1:14" ht="17" x14ac:dyDescent="0.2">
      <c r="A347" s="54" t="s">
        <v>857</v>
      </c>
      <c r="B347" s="54" t="s">
        <v>857</v>
      </c>
      <c r="C347" s="54" t="s">
        <v>856</v>
      </c>
      <c r="D347" s="54" t="s">
        <v>175</v>
      </c>
      <c r="E347" s="54" t="s">
        <v>994</v>
      </c>
      <c r="F347" s="54" t="s">
        <v>994</v>
      </c>
      <c r="G347" s="58" t="s">
        <v>995</v>
      </c>
      <c r="H347" s="54">
        <v>31.337779430000001</v>
      </c>
      <c r="I347" s="54">
        <v>5.58</v>
      </c>
      <c r="J347" s="54" t="s">
        <v>25</v>
      </c>
      <c r="K347" s="54" t="s">
        <v>23</v>
      </c>
      <c r="L347" s="54" t="s">
        <v>23</v>
      </c>
      <c r="M347" s="54" t="s">
        <v>25</v>
      </c>
    </row>
    <row r="348" spans="1:14" ht="17" x14ac:dyDescent="0.2">
      <c r="A348" s="54" t="s">
        <v>566</v>
      </c>
      <c r="B348" s="54" t="s">
        <v>566</v>
      </c>
      <c r="C348" s="54" t="s">
        <v>860</v>
      </c>
      <c r="D348" s="54" t="s">
        <v>175</v>
      </c>
      <c r="E348" s="54" t="s">
        <v>994</v>
      </c>
      <c r="F348" s="54" t="s">
        <v>994</v>
      </c>
      <c r="G348" s="58" t="s">
        <v>995</v>
      </c>
      <c r="H348" s="54">
        <v>19.873928429999999</v>
      </c>
      <c r="I348" s="54">
        <v>5.74</v>
      </c>
      <c r="J348" s="54" t="s">
        <v>25</v>
      </c>
      <c r="K348" s="54" t="s">
        <v>23</v>
      </c>
      <c r="L348" s="54" t="s">
        <v>23</v>
      </c>
      <c r="M348" s="54" t="s">
        <v>25</v>
      </c>
    </row>
    <row r="349" spans="1:14" ht="34" x14ac:dyDescent="0.2">
      <c r="A349" s="54" t="s">
        <v>566</v>
      </c>
      <c r="B349" s="54" t="s">
        <v>538</v>
      </c>
      <c r="C349" s="54" t="s">
        <v>319</v>
      </c>
      <c r="D349" s="54" t="s">
        <v>175</v>
      </c>
      <c r="E349" s="54" t="s">
        <v>999</v>
      </c>
      <c r="F349" s="54" t="s">
        <v>183</v>
      </c>
      <c r="G349" s="58" t="s">
        <v>1005</v>
      </c>
      <c r="H349" s="54">
        <v>8.0759015317754024</v>
      </c>
      <c r="I349" s="54">
        <v>4.9000000000000004</v>
      </c>
      <c r="J349" s="54" t="s">
        <v>23</v>
      </c>
      <c r="K349" s="54" t="s">
        <v>25</v>
      </c>
      <c r="L349" s="54" t="s">
        <v>25</v>
      </c>
      <c r="M349" s="54" t="s">
        <v>319</v>
      </c>
    </row>
    <row r="350" spans="1:14" ht="34" x14ac:dyDescent="0.2">
      <c r="A350" s="61" t="s">
        <v>566</v>
      </c>
      <c r="B350" s="61" t="s">
        <v>544</v>
      </c>
      <c r="C350" s="54" t="s">
        <v>319</v>
      </c>
      <c r="D350" s="54" t="s">
        <v>175</v>
      </c>
      <c r="E350" s="54" t="s">
        <v>999</v>
      </c>
      <c r="F350" s="54" t="s">
        <v>183</v>
      </c>
      <c r="G350" s="58" t="s">
        <v>1006</v>
      </c>
      <c r="H350" s="54">
        <v>0</v>
      </c>
      <c r="I350" s="54">
        <v>2.84</v>
      </c>
      <c r="J350" s="54" t="s">
        <v>23</v>
      </c>
      <c r="K350" s="54" t="s">
        <v>25</v>
      </c>
      <c r="L350" s="54" t="s">
        <v>25</v>
      </c>
      <c r="M350" s="54" t="s">
        <v>319</v>
      </c>
    </row>
    <row r="351" spans="1:14" ht="17" x14ac:dyDescent="0.2">
      <c r="A351" s="61" t="s">
        <v>525</v>
      </c>
      <c r="B351" s="61" t="s">
        <v>525</v>
      </c>
      <c r="C351" s="61" t="s">
        <v>951</v>
      </c>
      <c r="D351" s="54" t="s">
        <v>175</v>
      </c>
      <c r="E351" s="54" t="s">
        <v>999</v>
      </c>
      <c r="F351" s="54" t="s">
        <v>183</v>
      </c>
      <c r="G351" s="58" t="s">
        <v>533</v>
      </c>
      <c r="H351" s="54">
        <v>21.265315076453113</v>
      </c>
      <c r="I351" s="54">
        <v>14.3</v>
      </c>
      <c r="J351" s="54" t="s">
        <v>23</v>
      </c>
      <c r="K351" s="54" t="s">
        <v>23</v>
      </c>
      <c r="L351" s="54" t="s">
        <v>23</v>
      </c>
      <c r="M351" s="54" t="s">
        <v>25</v>
      </c>
      <c r="N351" s="54" t="s">
        <v>1017</v>
      </c>
    </row>
    <row r="352" spans="1:14" ht="34" x14ac:dyDescent="0.2">
      <c r="A352" s="61" t="s">
        <v>531</v>
      </c>
      <c r="B352" s="61" t="s">
        <v>531</v>
      </c>
      <c r="C352" s="61" t="s">
        <v>951</v>
      </c>
      <c r="D352" s="54" t="s">
        <v>175</v>
      </c>
      <c r="E352" s="54" t="s">
        <v>999</v>
      </c>
      <c r="F352" s="54" t="s">
        <v>183</v>
      </c>
      <c r="G352" s="58" t="s">
        <v>1004</v>
      </c>
      <c r="H352" s="54">
        <v>14.113966417902784</v>
      </c>
      <c r="I352" s="54">
        <v>14.1</v>
      </c>
      <c r="J352" s="54" t="s">
        <v>23</v>
      </c>
      <c r="K352" s="54" t="s">
        <v>23</v>
      </c>
      <c r="L352" s="54" t="s">
        <v>23</v>
      </c>
      <c r="M352" s="54" t="s">
        <v>25</v>
      </c>
      <c r="N352" s="54" t="s">
        <v>1018</v>
      </c>
    </row>
    <row r="353" spans="1:13" ht="17" x14ac:dyDescent="0.2">
      <c r="A353" s="54" t="s">
        <v>862</v>
      </c>
      <c r="B353" s="54" t="s">
        <v>862</v>
      </c>
      <c r="C353" s="54" t="s">
        <v>861</v>
      </c>
      <c r="D353" s="54" t="s">
        <v>175</v>
      </c>
      <c r="E353" s="54" t="s">
        <v>994</v>
      </c>
      <c r="F353" s="54" t="s">
        <v>994</v>
      </c>
      <c r="G353" s="58" t="s">
        <v>995</v>
      </c>
      <c r="H353" s="54">
        <v>19.873928429999999</v>
      </c>
      <c r="I353" s="54">
        <v>5.74</v>
      </c>
      <c r="J353" s="54" t="s">
        <v>25</v>
      </c>
      <c r="K353" s="54" t="s">
        <v>23</v>
      </c>
      <c r="L353" s="54" t="s">
        <v>23</v>
      </c>
      <c r="M353" s="54" t="s">
        <v>25</v>
      </c>
    </row>
    <row r="354" spans="1:13" ht="17" x14ac:dyDescent="0.2">
      <c r="A354" s="54" t="s">
        <v>784</v>
      </c>
      <c r="B354" s="54" t="s">
        <v>784</v>
      </c>
      <c r="C354" s="54" t="s">
        <v>783</v>
      </c>
      <c r="D354" s="54" t="s">
        <v>175</v>
      </c>
      <c r="E354" s="54" t="s">
        <v>994</v>
      </c>
      <c r="F354" s="54" t="s">
        <v>994</v>
      </c>
      <c r="G354" s="58" t="s">
        <v>995</v>
      </c>
      <c r="H354" s="54">
        <v>28.879930730000002</v>
      </c>
      <c r="I354" s="54">
        <v>3.06</v>
      </c>
      <c r="J354" s="54" t="s">
        <v>25</v>
      </c>
      <c r="K354" s="54" t="s">
        <v>23</v>
      </c>
      <c r="L354" s="54" t="s">
        <v>23</v>
      </c>
      <c r="M354" s="54" t="s">
        <v>25</v>
      </c>
    </row>
    <row r="355" spans="1:13" ht="17" x14ac:dyDescent="0.2">
      <c r="A355" s="61" t="s">
        <v>253</v>
      </c>
      <c r="B355" s="61" t="s">
        <v>253</v>
      </c>
      <c r="C355" s="54" t="s">
        <v>338</v>
      </c>
      <c r="D355" s="54" t="s">
        <v>175</v>
      </c>
      <c r="E355" s="54" t="s">
        <v>994</v>
      </c>
      <c r="F355" s="54" t="s">
        <v>994</v>
      </c>
      <c r="G355" s="58" t="s">
        <v>995</v>
      </c>
      <c r="H355" s="54">
        <v>31.253790450602857</v>
      </c>
      <c r="I355" s="54">
        <v>13.6</v>
      </c>
      <c r="J355" s="54" t="s">
        <v>25</v>
      </c>
      <c r="K355" s="54" t="s">
        <v>23</v>
      </c>
      <c r="L355" s="54" t="s">
        <v>23</v>
      </c>
      <c r="M355" s="54" t="s">
        <v>25</v>
      </c>
    </row>
    <row r="356" spans="1:13" ht="17" x14ac:dyDescent="0.2">
      <c r="A356" s="54" t="s">
        <v>167</v>
      </c>
      <c r="B356" s="54" t="s">
        <v>634</v>
      </c>
      <c r="C356" s="54" t="str">
        <f>"EN-"&amp;B356</f>
        <v>EN-NH-21-374-E15</v>
      </c>
      <c r="D356" s="54" t="s">
        <v>175</v>
      </c>
      <c r="E356" s="54" t="s">
        <v>999</v>
      </c>
      <c r="F356" s="54" t="s">
        <v>179</v>
      </c>
      <c r="G356" s="58" t="s">
        <v>184</v>
      </c>
      <c r="H356" s="54">
        <v>17.077006470000001</v>
      </c>
      <c r="I356" s="54">
        <v>6.26</v>
      </c>
      <c r="J356" s="54" t="s">
        <v>23</v>
      </c>
      <c r="K356" s="54" t="s">
        <v>23</v>
      </c>
      <c r="L356" s="54" t="s">
        <v>23</v>
      </c>
      <c r="M356" s="54" t="s">
        <v>25</v>
      </c>
    </row>
    <row r="357" spans="1:13" ht="17" x14ac:dyDescent="0.2">
      <c r="A357" s="61" t="s">
        <v>167</v>
      </c>
      <c r="B357" s="61" t="s">
        <v>550</v>
      </c>
      <c r="C357" s="54" t="s">
        <v>319</v>
      </c>
      <c r="D357" s="54" t="s">
        <v>175</v>
      </c>
      <c r="E357" s="54" t="s">
        <v>999</v>
      </c>
      <c r="F357" s="54" t="s">
        <v>179</v>
      </c>
      <c r="G357" s="58" t="s">
        <v>180</v>
      </c>
      <c r="H357" s="54">
        <v>6.3293700856280477</v>
      </c>
      <c r="I357" s="54">
        <v>2.54</v>
      </c>
      <c r="J357" s="54" t="s">
        <v>23</v>
      </c>
      <c r="K357" s="54" t="s">
        <v>25</v>
      </c>
      <c r="L357" s="54" t="s">
        <v>25</v>
      </c>
      <c r="M357" s="54" t="s">
        <v>319</v>
      </c>
    </row>
    <row r="358" spans="1:13" ht="17" x14ac:dyDescent="0.2">
      <c r="A358" s="54" t="s">
        <v>169</v>
      </c>
      <c r="B358" s="54" t="s">
        <v>169</v>
      </c>
      <c r="C358" s="54" t="s">
        <v>770</v>
      </c>
      <c r="D358" s="54" t="s">
        <v>175</v>
      </c>
      <c r="E358" s="54" t="s">
        <v>994</v>
      </c>
      <c r="F358" s="54" t="s">
        <v>994</v>
      </c>
      <c r="G358" s="58" t="s">
        <v>995</v>
      </c>
      <c r="H358" s="54">
        <v>17.658393</v>
      </c>
      <c r="I358" s="54">
        <v>2.66</v>
      </c>
      <c r="J358" s="54" t="s">
        <v>25</v>
      </c>
      <c r="K358" s="54" t="s">
        <v>23</v>
      </c>
      <c r="L358" s="54" t="s">
        <v>23</v>
      </c>
      <c r="M358" s="54" t="s">
        <v>25</v>
      </c>
    </row>
    <row r="359" spans="1:13" ht="17" x14ac:dyDescent="0.2">
      <c r="A359" s="54" t="s">
        <v>169</v>
      </c>
      <c r="B359" s="54" t="s">
        <v>635</v>
      </c>
      <c r="C359" s="54" t="str">
        <f>"EN-"&amp;B359</f>
        <v>EN-NH-21-375-V30</v>
      </c>
      <c r="D359" s="54" t="s">
        <v>175</v>
      </c>
      <c r="E359" s="54" t="s">
        <v>999</v>
      </c>
      <c r="F359" s="54" t="s">
        <v>178</v>
      </c>
      <c r="G359" s="58" t="s">
        <v>1000</v>
      </c>
      <c r="H359" s="54">
        <v>46.618886760000002</v>
      </c>
      <c r="I359" s="54">
        <v>22</v>
      </c>
      <c r="J359" s="54" t="s">
        <v>23</v>
      </c>
      <c r="K359" s="54" t="s">
        <v>23</v>
      </c>
      <c r="L359" s="54" t="s">
        <v>23</v>
      </c>
      <c r="M359" s="54" t="s">
        <v>25</v>
      </c>
    </row>
    <row r="360" spans="1:13" ht="17" x14ac:dyDescent="0.2">
      <c r="A360" s="61" t="s">
        <v>169</v>
      </c>
      <c r="B360" s="61" t="s">
        <v>516</v>
      </c>
      <c r="C360" s="54" t="s">
        <v>319</v>
      </c>
      <c r="D360" s="54" t="s">
        <v>175</v>
      </c>
      <c r="E360" s="54" t="s">
        <v>999</v>
      </c>
      <c r="F360" s="54" t="s">
        <v>183</v>
      </c>
      <c r="G360" s="58" t="s">
        <v>1010</v>
      </c>
      <c r="H360" s="54">
        <v>22.175325082532886</v>
      </c>
      <c r="I360" s="54">
        <v>6.62</v>
      </c>
      <c r="J360" s="54" t="s">
        <v>23</v>
      </c>
      <c r="K360" s="54" t="s">
        <v>25</v>
      </c>
      <c r="L360" s="54" t="s">
        <v>25</v>
      </c>
      <c r="M360" s="54" t="s">
        <v>319</v>
      </c>
    </row>
    <row r="361" spans="1:13" ht="17" x14ac:dyDescent="0.2">
      <c r="A361" s="54" t="s">
        <v>169</v>
      </c>
      <c r="B361" s="54" t="s">
        <v>636</v>
      </c>
      <c r="C361" s="54" t="str">
        <f>"EN-"&amp;B361</f>
        <v>EN-NH-21-375-V60</v>
      </c>
      <c r="D361" s="54" t="s">
        <v>175</v>
      </c>
      <c r="E361" s="54" t="s">
        <v>999</v>
      </c>
      <c r="F361" s="54" t="s">
        <v>178</v>
      </c>
      <c r="G361" s="58" t="s">
        <v>1003</v>
      </c>
      <c r="H361" s="54">
        <v>132.8210176</v>
      </c>
      <c r="I361" s="54">
        <v>26.4</v>
      </c>
      <c r="J361" s="54" t="s">
        <v>23</v>
      </c>
      <c r="K361" s="54" t="s">
        <v>23</v>
      </c>
      <c r="L361" s="54" t="s">
        <v>23</v>
      </c>
      <c r="M361" s="54" t="s">
        <v>23</v>
      </c>
    </row>
    <row r="362" spans="1:13" ht="17" x14ac:dyDescent="0.2">
      <c r="A362" s="61" t="s">
        <v>526</v>
      </c>
      <c r="B362" s="61" t="s">
        <v>526</v>
      </c>
      <c r="C362" s="54" t="s">
        <v>319</v>
      </c>
      <c r="D362" s="54" t="s">
        <v>175</v>
      </c>
      <c r="E362" s="54" t="s">
        <v>999</v>
      </c>
      <c r="F362" s="54" t="s">
        <v>183</v>
      </c>
      <c r="G362" s="58" t="s">
        <v>533</v>
      </c>
      <c r="H362" s="54">
        <v>9.327658872310888</v>
      </c>
      <c r="I362" s="54">
        <v>4.2</v>
      </c>
      <c r="J362" s="54" t="s">
        <v>23</v>
      </c>
      <c r="K362" s="54" t="s">
        <v>25</v>
      </c>
      <c r="L362" s="54" t="s">
        <v>25</v>
      </c>
      <c r="M362" s="54" t="s">
        <v>319</v>
      </c>
    </row>
    <row r="363" spans="1:13" ht="34" x14ac:dyDescent="0.2">
      <c r="A363" s="61" t="s">
        <v>532</v>
      </c>
      <c r="B363" s="61" t="s">
        <v>532</v>
      </c>
      <c r="C363" s="54" t="s">
        <v>319</v>
      </c>
      <c r="D363" s="54" t="s">
        <v>175</v>
      </c>
      <c r="E363" s="54" t="s">
        <v>999</v>
      </c>
      <c r="F363" s="54" t="s">
        <v>183</v>
      </c>
      <c r="G363" s="58" t="s">
        <v>1004</v>
      </c>
      <c r="H363" s="54">
        <v>7.590862178755307</v>
      </c>
      <c r="I363" s="54">
        <v>5.62</v>
      </c>
      <c r="J363" s="54" t="s">
        <v>23</v>
      </c>
      <c r="K363" s="54" t="s">
        <v>25</v>
      </c>
      <c r="L363" s="54" t="s">
        <v>25</v>
      </c>
      <c r="M363" s="54" t="s">
        <v>319</v>
      </c>
    </row>
    <row r="364" spans="1:13" ht="17" x14ac:dyDescent="0.2">
      <c r="A364" s="61" t="s">
        <v>509</v>
      </c>
      <c r="B364" s="61" t="s">
        <v>647</v>
      </c>
      <c r="C364" s="54" t="s">
        <v>319</v>
      </c>
      <c r="D364" s="54" t="s">
        <v>175</v>
      </c>
      <c r="E364" s="54" t="s">
        <v>999</v>
      </c>
      <c r="F364" s="54" t="s">
        <v>183</v>
      </c>
      <c r="G364" s="58" t="s">
        <v>1010</v>
      </c>
      <c r="H364" s="54">
        <v>25.386878148806701</v>
      </c>
      <c r="I364" s="54">
        <v>7.42</v>
      </c>
      <c r="J364" s="54" t="s">
        <v>23</v>
      </c>
      <c r="K364" s="54" t="s">
        <v>25</v>
      </c>
      <c r="L364" s="54" t="s">
        <v>25</v>
      </c>
      <c r="M364" s="54" t="s">
        <v>319</v>
      </c>
    </row>
    <row r="365" spans="1:13" ht="17" x14ac:dyDescent="0.2">
      <c r="A365" s="54" t="s">
        <v>762</v>
      </c>
      <c r="B365" s="54" t="s">
        <v>762</v>
      </c>
      <c r="C365" s="54" t="s">
        <v>761</v>
      </c>
      <c r="D365" s="54" t="s">
        <v>175</v>
      </c>
      <c r="E365" s="54" t="s">
        <v>994</v>
      </c>
      <c r="F365" s="54" t="s">
        <v>994</v>
      </c>
      <c r="G365" s="58" t="s">
        <v>995</v>
      </c>
      <c r="H365" s="54">
        <v>16.631606869999999</v>
      </c>
      <c r="I365" s="54">
        <v>2.5</v>
      </c>
      <c r="J365" s="54" t="s">
        <v>25</v>
      </c>
      <c r="K365" s="54" t="s">
        <v>23</v>
      </c>
      <c r="L365" s="54" t="s">
        <v>23</v>
      </c>
      <c r="M365" s="54" t="s">
        <v>25</v>
      </c>
    </row>
    <row r="366" spans="1:13" ht="17" x14ac:dyDescent="0.2">
      <c r="A366" s="54" t="s">
        <v>66</v>
      </c>
      <c r="B366" s="54" t="s">
        <v>66</v>
      </c>
      <c r="C366" s="54" t="s">
        <v>878</v>
      </c>
      <c r="D366" s="54" t="s">
        <v>175</v>
      </c>
      <c r="E366" s="54" t="s">
        <v>994</v>
      </c>
      <c r="F366" s="54" t="s">
        <v>994</v>
      </c>
      <c r="G366" s="58" t="s">
        <v>995</v>
      </c>
      <c r="H366" s="54">
        <v>45.538725560000003</v>
      </c>
      <c r="I366" s="54">
        <v>7.68</v>
      </c>
      <c r="J366" s="54" t="s">
        <v>25</v>
      </c>
      <c r="K366" s="54" t="s">
        <v>23</v>
      </c>
      <c r="L366" s="54" t="s">
        <v>23</v>
      </c>
      <c r="M366" s="54" t="s">
        <v>25</v>
      </c>
    </row>
    <row r="367" spans="1:13" ht="17" x14ac:dyDescent="0.2">
      <c r="A367" s="54" t="s">
        <v>66</v>
      </c>
      <c r="B367" s="54" t="s">
        <v>637</v>
      </c>
      <c r="C367" s="54" t="str">
        <f>"EN-"&amp;B367</f>
        <v>EN-NH-21-379-1H</v>
      </c>
      <c r="D367" s="54" t="s">
        <v>176</v>
      </c>
      <c r="E367" s="54" t="s">
        <v>176</v>
      </c>
      <c r="F367" s="54" t="s">
        <v>177</v>
      </c>
      <c r="G367" s="58" t="s">
        <v>75</v>
      </c>
      <c r="H367" s="54">
        <v>761.19422129999998</v>
      </c>
      <c r="I367" s="54">
        <v>9.1199999999999992</v>
      </c>
      <c r="J367" s="54" t="s">
        <v>23</v>
      </c>
      <c r="K367" s="54" t="s">
        <v>23</v>
      </c>
      <c r="L367" s="54" t="s">
        <v>23</v>
      </c>
      <c r="M367" s="54" t="s">
        <v>25</v>
      </c>
    </row>
    <row r="368" spans="1:13" ht="17" x14ac:dyDescent="0.2">
      <c r="A368" s="54" t="s">
        <v>66</v>
      </c>
      <c r="B368" s="54" t="s">
        <v>439</v>
      </c>
      <c r="C368" s="54" t="s">
        <v>319</v>
      </c>
      <c r="D368" s="54" t="s">
        <v>176</v>
      </c>
      <c r="E368" s="54" t="s">
        <v>176</v>
      </c>
      <c r="F368" s="54" t="s">
        <v>443</v>
      </c>
      <c r="G368" s="58" t="s">
        <v>447</v>
      </c>
      <c r="H368" s="54">
        <v>209.47513004742962</v>
      </c>
      <c r="I368" s="54">
        <v>2.2999999999999998</v>
      </c>
      <c r="J368" s="54" t="s">
        <v>23</v>
      </c>
      <c r="K368" s="54" t="s">
        <v>25</v>
      </c>
      <c r="L368" s="54" t="s">
        <v>25</v>
      </c>
      <c r="M368" s="54" t="s">
        <v>319</v>
      </c>
    </row>
    <row r="369" spans="1:14" ht="17" x14ac:dyDescent="0.2">
      <c r="A369" s="54" t="s">
        <v>66</v>
      </c>
      <c r="B369" s="54" t="s">
        <v>440</v>
      </c>
      <c r="C369" s="54" t="s">
        <v>319</v>
      </c>
      <c r="D369" s="54" t="s">
        <v>176</v>
      </c>
      <c r="E369" s="54" t="s">
        <v>176</v>
      </c>
      <c r="F369" s="54" t="s">
        <v>443</v>
      </c>
      <c r="G369" s="58" t="s">
        <v>421</v>
      </c>
      <c r="H369" s="54">
        <v>125.30662488179132</v>
      </c>
      <c r="I369" s="54">
        <v>2.44</v>
      </c>
      <c r="J369" s="54" t="s">
        <v>23</v>
      </c>
      <c r="K369" s="54" t="s">
        <v>25</v>
      </c>
      <c r="L369" s="54" t="s">
        <v>25</v>
      </c>
      <c r="M369" s="54" t="s">
        <v>319</v>
      </c>
    </row>
    <row r="370" spans="1:14" ht="17" x14ac:dyDescent="0.2">
      <c r="A370" s="54" t="s">
        <v>66</v>
      </c>
      <c r="B370" s="54" t="s">
        <v>274</v>
      </c>
      <c r="C370" s="54" t="s">
        <v>319</v>
      </c>
      <c r="D370" s="54" t="s">
        <v>176</v>
      </c>
      <c r="E370" s="54" t="s">
        <v>176</v>
      </c>
      <c r="F370" s="54" t="s">
        <v>177</v>
      </c>
      <c r="G370" s="58" t="s">
        <v>74</v>
      </c>
      <c r="H370" s="54">
        <v>142.41135043178113</v>
      </c>
      <c r="I370" s="54">
        <v>3.16</v>
      </c>
      <c r="J370" s="54" t="s">
        <v>23</v>
      </c>
      <c r="K370" s="54" t="s">
        <v>25</v>
      </c>
      <c r="L370" s="54" t="s">
        <v>25</v>
      </c>
      <c r="M370" s="54" t="s">
        <v>319</v>
      </c>
    </row>
    <row r="371" spans="1:14" ht="17" x14ac:dyDescent="0.2">
      <c r="A371" s="54" t="s">
        <v>66</v>
      </c>
      <c r="B371" s="54" t="s">
        <v>441</v>
      </c>
      <c r="C371" s="54" t="str">
        <f>"EN-"&amp;B371</f>
        <v>EN-NH-21-379-OVN</v>
      </c>
      <c r="D371" s="54" t="s">
        <v>176</v>
      </c>
      <c r="E371" s="54" t="s">
        <v>176</v>
      </c>
      <c r="F371" s="54" t="s">
        <v>177</v>
      </c>
      <c r="G371" s="58" t="s">
        <v>73</v>
      </c>
      <c r="H371" s="54">
        <v>473.73811560000001</v>
      </c>
      <c r="I371" s="54">
        <v>10.8</v>
      </c>
      <c r="J371" s="54" t="s">
        <v>23</v>
      </c>
      <c r="K371" s="54" t="s">
        <v>23</v>
      </c>
      <c r="L371" s="54" t="s">
        <v>23</v>
      </c>
      <c r="M371" s="54" t="s">
        <v>25</v>
      </c>
    </row>
    <row r="372" spans="1:14" ht="17" x14ac:dyDescent="0.2">
      <c r="A372" s="54" t="s">
        <v>866</v>
      </c>
      <c r="B372" s="54" t="s">
        <v>866</v>
      </c>
      <c r="C372" s="54" t="s">
        <v>865</v>
      </c>
      <c r="D372" s="54" t="s">
        <v>175</v>
      </c>
      <c r="E372" s="54" t="s">
        <v>994</v>
      </c>
      <c r="F372" s="54" t="s">
        <v>994</v>
      </c>
      <c r="G372" s="58" t="s">
        <v>995</v>
      </c>
      <c r="H372" s="54">
        <v>74.848053730000004</v>
      </c>
      <c r="I372" s="54">
        <v>5.98</v>
      </c>
      <c r="J372" s="54" t="s">
        <v>25</v>
      </c>
      <c r="K372" s="54" t="s">
        <v>23</v>
      </c>
      <c r="L372" s="54" t="s">
        <v>23</v>
      </c>
      <c r="M372" s="54" t="s">
        <v>25</v>
      </c>
    </row>
    <row r="373" spans="1:14" ht="17" x14ac:dyDescent="0.2">
      <c r="A373" s="54" t="s">
        <v>847</v>
      </c>
      <c r="B373" s="54" t="s">
        <v>847</v>
      </c>
      <c r="C373" s="54" t="s">
        <v>846</v>
      </c>
      <c r="D373" s="54" t="s">
        <v>175</v>
      </c>
      <c r="E373" s="54" t="s">
        <v>994</v>
      </c>
      <c r="F373" s="54" t="s">
        <v>994</v>
      </c>
      <c r="G373" s="58" t="s">
        <v>995</v>
      </c>
      <c r="H373" s="54">
        <v>38.386999250000002</v>
      </c>
      <c r="I373" s="54">
        <v>5.2</v>
      </c>
      <c r="J373" s="54" t="s">
        <v>25</v>
      </c>
      <c r="K373" s="54" t="s">
        <v>23</v>
      </c>
      <c r="L373" s="54" t="s">
        <v>23</v>
      </c>
      <c r="M373" s="54" t="s">
        <v>25</v>
      </c>
    </row>
    <row r="374" spans="1:14" ht="34" x14ac:dyDescent="0.2">
      <c r="A374" s="61" t="s">
        <v>172</v>
      </c>
      <c r="B374" s="61" t="s">
        <v>539</v>
      </c>
      <c r="C374" s="54" t="s">
        <v>319</v>
      </c>
      <c r="D374" s="54" t="s">
        <v>175</v>
      </c>
      <c r="E374" s="54" t="s">
        <v>999</v>
      </c>
      <c r="F374" s="54" t="s">
        <v>183</v>
      </c>
      <c r="G374" s="58" t="s">
        <v>1005</v>
      </c>
      <c r="H374" s="54">
        <v>3.6436577007190842</v>
      </c>
      <c r="I374" s="54">
        <v>4.62</v>
      </c>
      <c r="J374" s="54" t="s">
        <v>23</v>
      </c>
      <c r="K374" s="54" t="s">
        <v>25</v>
      </c>
      <c r="L374" s="54" t="s">
        <v>25</v>
      </c>
      <c r="M374" s="54" t="s">
        <v>319</v>
      </c>
    </row>
    <row r="375" spans="1:14" ht="34" x14ac:dyDescent="0.2">
      <c r="A375" s="54" t="s">
        <v>172</v>
      </c>
      <c r="B375" s="54" t="s">
        <v>638</v>
      </c>
      <c r="C375" s="54" t="str">
        <f>"EN-"&amp;B375</f>
        <v>EN-NH-21-383-2P</v>
      </c>
      <c r="D375" s="54" t="s">
        <v>175</v>
      </c>
      <c r="E375" s="54" t="s">
        <v>999</v>
      </c>
      <c r="F375" s="54" t="s">
        <v>183</v>
      </c>
      <c r="G375" s="58" t="s">
        <v>1006</v>
      </c>
      <c r="H375" s="54">
        <v>0</v>
      </c>
      <c r="I375" s="54">
        <v>7.64</v>
      </c>
      <c r="J375" s="54" t="s">
        <v>23</v>
      </c>
      <c r="K375" s="54" t="s">
        <v>23</v>
      </c>
      <c r="L375" s="54" t="s">
        <v>23</v>
      </c>
      <c r="M375" s="54" t="s">
        <v>25</v>
      </c>
    </row>
    <row r="376" spans="1:14" ht="17" x14ac:dyDescent="0.2">
      <c r="A376" s="54" t="s">
        <v>871</v>
      </c>
      <c r="B376" s="54" t="s">
        <v>871</v>
      </c>
      <c r="C376" s="54" t="s">
        <v>870</v>
      </c>
      <c r="D376" s="54" t="s">
        <v>175</v>
      </c>
      <c r="E376" s="54" t="s">
        <v>994</v>
      </c>
      <c r="F376" s="54" t="s">
        <v>994</v>
      </c>
      <c r="G376" s="58" t="s">
        <v>995</v>
      </c>
      <c r="H376" s="54">
        <v>72.174657999999994</v>
      </c>
      <c r="I376" s="54">
        <v>6.7</v>
      </c>
      <c r="J376" s="54" t="s">
        <v>25</v>
      </c>
      <c r="K376" s="54" t="s">
        <v>23</v>
      </c>
      <c r="L376" s="54" t="s">
        <v>23</v>
      </c>
      <c r="M376" s="54" t="s">
        <v>25</v>
      </c>
    </row>
    <row r="377" spans="1:14" ht="17" x14ac:dyDescent="0.2">
      <c r="A377" s="54" t="s">
        <v>174</v>
      </c>
      <c r="B377" s="54" t="s">
        <v>174</v>
      </c>
      <c r="C377" s="54" t="s">
        <v>874</v>
      </c>
      <c r="D377" s="54" t="s">
        <v>175</v>
      </c>
      <c r="E377" s="54" t="s">
        <v>994</v>
      </c>
      <c r="F377" s="54" t="s">
        <v>994</v>
      </c>
      <c r="G377" s="58" t="s">
        <v>995</v>
      </c>
      <c r="H377" s="54">
        <v>43.781558750000002</v>
      </c>
      <c r="I377" s="54">
        <v>7.4</v>
      </c>
      <c r="J377" s="54" t="s">
        <v>25</v>
      </c>
      <c r="K377" s="54" t="s">
        <v>23</v>
      </c>
      <c r="L377" s="54" t="s">
        <v>23</v>
      </c>
      <c r="M377" s="54" t="s">
        <v>25</v>
      </c>
    </row>
    <row r="378" spans="1:14" ht="17" x14ac:dyDescent="0.2">
      <c r="A378" s="54" t="s">
        <v>174</v>
      </c>
      <c r="B378" s="54" t="s">
        <v>639</v>
      </c>
      <c r="C378" s="54" t="str">
        <f>"EN-"&amp;B378</f>
        <v>EN-NH-21-386-E15</v>
      </c>
      <c r="D378" s="54" t="s">
        <v>175</v>
      </c>
      <c r="E378" s="54" t="s">
        <v>999</v>
      </c>
      <c r="F378" s="54" t="s">
        <v>179</v>
      </c>
      <c r="G378" s="58" t="s">
        <v>184</v>
      </c>
      <c r="H378" s="54">
        <v>8.5389426509999993</v>
      </c>
      <c r="I378" s="54">
        <v>5.5</v>
      </c>
      <c r="J378" s="54" t="s">
        <v>23</v>
      </c>
      <c r="K378" s="54" t="s">
        <v>23</v>
      </c>
      <c r="L378" s="54" t="s">
        <v>23</v>
      </c>
      <c r="M378" s="54" t="s">
        <v>25</v>
      </c>
    </row>
    <row r="379" spans="1:14" ht="17" x14ac:dyDescent="0.2">
      <c r="A379" s="61" t="s">
        <v>174</v>
      </c>
      <c r="B379" s="61" t="s">
        <v>551</v>
      </c>
      <c r="C379" s="54" t="s">
        <v>319</v>
      </c>
      <c r="D379" s="54" t="s">
        <v>175</v>
      </c>
      <c r="E379" s="54" t="s">
        <v>999</v>
      </c>
      <c r="F379" s="54" t="s">
        <v>179</v>
      </c>
      <c r="G379" s="58" t="s">
        <v>180</v>
      </c>
      <c r="H379" s="54">
        <v>0.59068933771420995</v>
      </c>
      <c r="I379" s="54">
        <v>0</v>
      </c>
      <c r="J379" s="54" t="s">
        <v>23</v>
      </c>
      <c r="K379" s="54" t="s">
        <v>25</v>
      </c>
      <c r="L379" s="54" t="s">
        <v>25</v>
      </c>
      <c r="M379" s="54" t="s">
        <v>319</v>
      </c>
      <c r="N379" s="54" t="s">
        <v>489</v>
      </c>
    </row>
    <row r="380" spans="1:14" ht="17" x14ac:dyDescent="0.2">
      <c r="A380" s="61" t="s">
        <v>254</v>
      </c>
      <c r="B380" s="61" t="s">
        <v>254</v>
      </c>
      <c r="C380" s="54" t="s">
        <v>339</v>
      </c>
      <c r="D380" s="54" t="s">
        <v>175</v>
      </c>
      <c r="E380" s="54" t="s">
        <v>994</v>
      </c>
      <c r="F380" s="54" t="s">
        <v>994</v>
      </c>
      <c r="G380" s="58" t="s">
        <v>995</v>
      </c>
      <c r="H380" s="54">
        <v>111.55369138937149</v>
      </c>
      <c r="I380" s="54">
        <v>11.1</v>
      </c>
      <c r="J380" s="54" t="s">
        <v>25</v>
      </c>
      <c r="K380" s="54" t="s">
        <v>23</v>
      </c>
      <c r="L380" s="54" t="s">
        <v>23</v>
      </c>
      <c r="M380" s="54" t="s">
        <v>25</v>
      </c>
    </row>
    <row r="381" spans="1:14" ht="17" x14ac:dyDescent="0.2">
      <c r="A381" s="54" t="s">
        <v>254</v>
      </c>
      <c r="B381" s="54" t="s">
        <v>254</v>
      </c>
      <c r="C381" s="54" t="s">
        <v>909</v>
      </c>
      <c r="D381" s="54" t="s">
        <v>175</v>
      </c>
      <c r="E381" s="54" t="s">
        <v>994</v>
      </c>
      <c r="F381" s="54" t="s">
        <v>994</v>
      </c>
      <c r="G381" s="58" t="s">
        <v>995</v>
      </c>
      <c r="H381" s="54">
        <v>111.55369140000001</v>
      </c>
      <c r="I381" s="54">
        <v>11.1</v>
      </c>
      <c r="J381" s="54" t="s">
        <v>25</v>
      </c>
      <c r="K381" s="54" t="s">
        <v>23</v>
      </c>
      <c r="L381" s="54" t="s">
        <v>23</v>
      </c>
      <c r="M381" s="54" t="s">
        <v>25</v>
      </c>
    </row>
    <row r="382" spans="1:14" ht="17" x14ac:dyDescent="0.2">
      <c r="A382" s="54" t="s">
        <v>864</v>
      </c>
      <c r="B382" s="54" t="s">
        <v>864</v>
      </c>
      <c r="C382" s="54" t="s">
        <v>863</v>
      </c>
      <c r="D382" s="54" t="s">
        <v>175</v>
      </c>
      <c r="E382" s="54" t="s">
        <v>994</v>
      </c>
      <c r="F382" s="54" t="s">
        <v>994</v>
      </c>
      <c r="G382" s="58" t="s">
        <v>995</v>
      </c>
      <c r="H382" s="54">
        <v>56.914668820000003</v>
      </c>
      <c r="I382" s="54">
        <v>5.74</v>
      </c>
      <c r="J382" s="54" t="s">
        <v>25</v>
      </c>
      <c r="K382" s="54" t="s">
        <v>23</v>
      </c>
      <c r="L382" s="54" t="s">
        <v>23</v>
      </c>
      <c r="M382" s="54" t="s">
        <v>25</v>
      </c>
    </row>
    <row r="383" spans="1:14" ht="17" x14ac:dyDescent="0.2">
      <c r="A383" s="54" t="s">
        <v>750</v>
      </c>
      <c r="B383" s="54" t="s">
        <v>750</v>
      </c>
      <c r="C383" s="54" t="s">
        <v>749</v>
      </c>
      <c r="D383" s="54" t="s">
        <v>175</v>
      </c>
      <c r="E383" s="54" t="s">
        <v>994</v>
      </c>
      <c r="F383" s="54" t="s">
        <v>994</v>
      </c>
      <c r="G383" s="58" t="s">
        <v>995</v>
      </c>
      <c r="H383" s="54">
        <v>21.17654336</v>
      </c>
      <c r="I383" s="54">
        <v>2.02</v>
      </c>
      <c r="J383" s="54" t="s">
        <v>25</v>
      </c>
      <c r="K383" s="54" t="s">
        <v>23</v>
      </c>
      <c r="L383" s="54" t="s">
        <v>23</v>
      </c>
      <c r="M383" s="54" t="s">
        <v>25</v>
      </c>
    </row>
    <row r="384" spans="1:14" ht="17" x14ac:dyDescent="0.2">
      <c r="A384" s="54" t="s">
        <v>793</v>
      </c>
      <c r="B384" s="54" t="s">
        <v>793</v>
      </c>
      <c r="C384" s="54" t="s">
        <v>792</v>
      </c>
      <c r="D384" s="54" t="s">
        <v>175</v>
      </c>
      <c r="E384" s="54" t="s">
        <v>994</v>
      </c>
      <c r="F384" s="54" t="s">
        <v>994</v>
      </c>
      <c r="G384" s="58" t="s">
        <v>995</v>
      </c>
      <c r="H384" s="54">
        <v>17.84836512</v>
      </c>
      <c r="I384" s="54">
        <v>3.38</v>
      </c>
      <c r="J384" s="54" t="s">
        <v>25</v>
      </c>
      <c r="K384" s="54" t="s">
        <v>23</v>
      </c>
      <c r="L384" s="54" t="s">
        <v>23</v>
      </c>
      <c r="M384" s="54" t="s">
        <v>25</v>
      </c>
    </row>
    <row r="385" spans="1:14" ht="17" x14ac:dyDescent="0.2">
      <c r="A385" s="54" t="s">
        <v>786</v>
      </c>
      <c r="B385" s="54" t="s">
        <v>786</v>
      </c>
      <c r="C385" s="54" t="s">
        <v>785</v>
      </c>
      <c r="D385" s="54" t="s">
        <v>175</v>
      </c>
      <c r="E385" s="54" t="s">
        <v>994</v>
      </c>
      <c r="F385" s="54" t="s">
        <v>994</v>
      </c>
      <c r="G385" s="58" t="s">
        <v>995</v>
      </c>
      <c r="H385" s="54">
        <v>24.082442360000002</v>
      </c>
      <c r="I385" s="54">
        <v>3.06</v>
      </c>
      <c r="J385" s="54" t="s">
        <v>25</v>
      </c>
      <c r="K385" s="54" t="s">
        <v>23</v>
      </c>
      <c r="L385" s="54" t="s">
        <v>23</v>
      </c>
      <c r="M385" s="54" t="s">
        <v>25</v>
      </c>
    </row>
    <row r="386" spans="1:14" ht="17" x14ac:dyDescent="0.2">
      <c r="A386" s="54" t="s">
        <v>885</v>
      </c>
      <c r="B386" s="54" t="s">
        <v>885</v>
      </c>
      <c r="C386" s="54" t="s">
        <v>884</v>
      </c>
      <c r="D386" s="54" t="s">
        <v>175</v>
      </c>
      <c r="E386" s="54" t="s">
        <v>994</v>
      </c>
      <c r="F386" s="54" t="s">
        <v>994</v>
      </c>
      <c r="G386" s="58" t="s">
        <v>995</v>
      </c>
      <c r="H386" s="54">
        <v>35.16966919</v>
      </c>
      <c r="I386" s="54">
        <v>8.16</v>
      </c>
      <c r="J386" s="54" t="s">
        <v>25</v>
      </c>
      <c r="K386" s="54" t="s">
        <v>23</v>
      </c>
      <c r="L386" s="54" t="s">
        <v>23</v>
      </c>
      <c r="M386" s="54" t="s">
        <v>25</v>
      </c>
    </row>
    <row r="387" spans="1:14" ht="17" x14ac:dyDescent="0.2">
      <c r="A387" s="54" t="s">
        <v>69</v>
      </c>
      <c r="B387" s="54" t="s">
        <v>69</v>
      </c>
      <c r="C387" s="54" t="s">
        <v>855</v>
      </c>
      <c r="D387" s="54" t="s">
        <v>175</v>
      </c>
      <c r="E387" s="54" t="s">
        <v>994</v>
      </c>
      <c r="F387" s="54" t="s">
        <v>994</v>
      </c>
      <c r="G387" s="58" t="s">
        <v>995</v>
      </c>
      <c r="H387" s="54">
        <v>30.590291759999999</v>
      </c>
      <c r="I387" s="54">
        <v>5.46</v>
      </c>
      <c r="J387" s="54" t="s">
        <v>25</v>
      </c>
      <c r="K387" s="54" t="s">
        <v>23</v>
      </c>
      <c r="L387" s="54" t="s">
        <v>23</v>
      </c>
      <c r="M387" s="54" t="s">
        <v>23</v>
      </c>
    </row>
    <row r="388" spans="1:14" ht="34" x14ac:dyDescent="0.2">
      <c r="A388" s="61" t="s">
        <v>69</v>
      </c>
      <c r="B388" s="61" t="s">
        <v>540</v>
      </c>
      <c r="C388" s="54" t="s">
        <v>319</v>
      </c>
      <c r="D388" s="54" t="s">
        <v>175</v>
      </c>
      <c r="E388" s="54" t="s">
        <v>999</v>
      </c>
      <c r="F388" s="54" t="s">
        <v>183</v>
      </c>
      <c r="G388" s="58" t="s">
        <v>1005</v>
      </c>
      <c r="H388" s="54">
        <v>21.725524436058933</v>
      </c>
      <c r="I388" s="54">
        <v>6.18</v>
      </c>
      <c r="J388" s="54" t="s">
        <v>23</v>
      </c>
      <c r="K388" s="54" t="s">
        <v>25</v>
      </c>
      <c r="L388" s="54" t="s">
        <v>25</v>
      </c>
      <c r="M388" s="54" t="s">
        <v>319</v>
      </c>
    </row>
    <row r="389" spans="1:14" ht="34" x14ac:dyDescent="0.2">
      <c r="A389" s="61" t="s">
        <v>69</v>
      </c>
      <c r="B389" s="61" t="s">
        <v>545</v>
      </c>
      <c r="C389" s="54" t="s">
        <v>319</v>
      </c>
      <c r="D389" s="54" t="s">
        <v>175</v>
      </c>
      <c r="E389" s="54" t="s">
        <v>999</v>
      </c>
      <c r="F389" s="54" t="s">
        <v>183</v>
      </c>
      <c r="G389" s="58" t="s">
        <v>1006</v>
      </c>
      <c r="H389" s="54">
        <v>12.729207366578592</v>
      </c>
      <c r="I389" s="54">
        <v>2.1800000000000002</v>
      </c>
      <c r="J389" s="54" t="s">
        <v>23</v>
      </c>
      <c r="K389" s="54" t="s">
        <v>25</v>
      </c>
      <c r="L389" s="54" t="s">
        <v>25</v>
      </c>
      <c r="M389" s="54" t="s">
        <v>319</v>
      </c>
    </row>
    <row r="390" spans="1:14" ht="17" x14ac:dyDescent="0.2">
      <c r="A390" s="54" t="s">
        <v>69</v>
      </c>
      <c r="B390" s="54" t="s">
        <v>442</v>
      </c>
      <c r="C390" s="54" t="s">
        <v>319</v>
      </c>
      <c r="D390" s="54" t="s">
        <v>176</v>
      </c>
      <c r="E390" s="54" t="s">
        <v>176</v>
      </c>
      <c r="F390" s="54" t="s">
        <v>443</v>
      </c>
      <c r="G390" s="58" t="s">
        <v>447</v>
      </c>
      <c r="H390" s="54">
        <v>12.235639618901867</v>
      </c>
      <c r="I390" s="54">
        <v>4.54</v>
      </c>
      <c r="J390" s="54" t="s">
        <v>23</v>
      </c>
      <c r="K390" s="54" t="s">
        <v>25</v>
      </c>
      <c r="L390" s="54" t="s">
        <v>25</v>
      </c>
      <c r="M390" s="54" t="s">
        <v>319</v>
      </c>
    </row>
    <row r="391" spans="1:14" ht="17" x14ac:dyDescent="0.2">
      <c r="A391" s="54" t="s">
        <v>69</v>
      </c>
      <c r="B391" s="54" t="s">
        <v>640</v>
      </c>
      <c r="C391" s="54" t="str">
        <f>"EN-"&amp;B391</f>
        <v>EN-NH-21-396-3h-D</v>
      </c>
      <c r="D391" s="54" t="s">
        <v>176</v>
      </c>
      <c r="E391" s="54" t="s">
        <v>176</v>
      </c>
      <c r="F391" s="54" t="s">
        <v>443</v>
      </c>
      <c r="G391" s="58" t="s">
        <v>421</v>
      </c>
      <c r="H391" s="54">
        <v>164.85655499999999</v>
      </c>
      <c r="I391" s="54">
        <v>7.66</v>
      </c>
      <c r="J391" s="54" t="s">
        <v>23</v>
      </c>
      <c r="K391" s="54" t="s">
        <v>23</v>
      </c>
      <c r="L391" s="54" t="s">
        <v>23</v>
      </c>
      <c r="M391" s="54" t="s">
        <v>25</v>
      </c>
    </row>
    <row r="392" spans="1:14" ht="17" x14ac:dyDescent="0.2">
      <c r="A392" s="54" t="s">
        <v>69</v>
      </c>
      <c r="B392" s="54" t="s">
        <v>641</v>
      </c>
      <c r="C392" s="54" t="str">
        <f>"EN-"&amp;B392</f>
        <v>EN-NH-21-396-5h-1H</v>
      </c>
      <c r="D392" s="54" t="s">
        <v>176</v>
      </c>
      <c r="E392" s="54" t="s">
        <v>176</v>
      </c>
      <c r="F392" s="54" t="s">
        <v>177</v>
      </c>
      <c r="G392" s="58" t="s">
        <v>74</v>
      </c>
      <c r="H392" s="54">
        <v>85.370787379999996</v>
      </c>
      <c r="I392" s="54">
        <v>6.92</v>
      </c>
      <c r="J392" s="54" t="s">
        <v>23</v>
      </c>
      <c r="K392" s="54" t="s">
        <v>23</v>
      </c>
      <c r="L392" s="54" t="s">
        <v>23</v>
      </c>
      <c r="M392" s="54" t="s">
        <v>319</v>
      </c>
      <c r="N392" s="54" t="s">
        <v>1015</v>
      </c>
    </row>
    <row r="393" spans="1:14" ht="17" x14ac:dyDescent="0.2">
      <c r="A393" s="54" t="s">
        <v>825</v>
      </c>
      <c r="B393" s="54" t="s">
        <v>825</v>
      </c>
      <c r="C393" s="54" t="s">
        <v>824</v>
      </c>
      <c r="D393" s="54" t="s">
        <v>175</v>
      </c>
      <c r="E393" s="54" t="s">
        <v>994</v>
      </c>
      <c r="F393" s="54" t="s">
        <v>994</v>
      </c>
      <c r="G393" s="58" t="s">
        <v>995</v>
      </c>
      <c r="H393" s="54">
        <v>34.813907319999998</v>
      </c>
      <c r="I393" s="54">
        <v>4.6399999999999997</v>
      </c>
      <c r="J393" s="54" t="s">
        <v>25</v>
      </c>
      <c r="K393" s="54" t="s">
        <v>23</v>
      </c>
      <c r="L393" s="54" t="s">
        <v>23</v>
      </c>
      <c r="M393" s="54" t="s">
        <v>25</v>
      </c>
    </row>
    <row r="394" spans="1:14" ht="17" x14ac:dyDescent="0.2">
      <c r="A394" s="54" t="s">
        <v>839</v>
      </c>
      <c r="B394" s="54" t="s">
        <v>839</v>
      </c>
      <c r="C394" s="54" t="s">
        <v>838</v>
      </c>
      <c r="D394" s="54" t="s">
        <v>175</v>
      </c>
      <c r="E394" s="54" t="s">
        <v>994</v>
      </c>
      <c r="F394" s="54" t="s">
        <v>994</v>
      </c>
      <c r="G394" s="58" t="s">
        <v>995</v>
      </c>
      <c r="H394" s="54">
        <v>16.08730663</v>
      </c>
      <c r="I394" s="54">
        <v>4.9000000000000004</v>
      </c>
      <c r="J394" s="54" t="s">
        <v>25</v>
      </c>
      <c r="K394" s="54" t="s">
        <v>23</v>
      </c>
      <c r="L394" s="54" t="s">
        <v>23</v>
      </c>
      <c r="M394" s="54" t="s">
        <v>25</v>
      </c>
    </row>
    <row r="395" spans="1:14" ht="17" x14ac:dyDescent="0.2">
      <c r="A395" s="54" t="s">
        <v>996</v>
      </c>
      <c r="B395" s="59" t="s">
        <v>975</v>
      </c>
      <c r="C395" s="54" t="s">
        <v>321</v>
      </c>
      <c r="D395" s="54" t="s">
        <v>175</v>
      </c>
      <c r="E395" s="54" t="s">
        <v>994</v>
      </c>
      <c r="F395" s="54" t="s">
        <v>994</v>
      </c>
      <c r="G395" s="58" t="s">
        <v>995</v>
      </c>
      <c r="H395" s="54">
        <v>157.01742561389278</v>
      </c>
      <c r="I395" s="54">
        <v>21.8</v>
      </c>
      <c r="J395" s="54" t="s">
        <v>23</v>
      </c>
      <c r="K395" s="54" t="s">
        <v>23</v>
      </c>
      <c r="L395" s="54" t="s">
        <v>23</v>
      </c>
      <c r="M395" s="54" t="s">
        <v>23</v>
      </c>
    </row>
    <row r="396" spans="1:14" ht="34" x14ac:dyDescent="0.2">
      <c r="A396" s="59" t="s">
        <v>12</v>
      </c>
      <c r="B396" s="54" t="s">
        <v>385</v>
      </c>
      <c r="C396" s="54" t="str">
        <f>"EN-"&amp;B396</f>
        <v>EN-FST005</v>
      </c>
      <c r="D396" s="54" t="s">
        <v>22</v>
      </c>
      <c r="E396" s="54" t="s">
        <v>22</v>
      </c>
      <c r="F396" s="54" t="s">
        <v>30</v>
      </c>
      <c r="G396" s="58" t="s">
        <v>35</v>
      </c>
      <c r="H396" s="54">
        <v>101.02653040579827</v>
      </c>
      <c r="I396" s="54">
        <v>0.73399999999999999</v>
      </c>
      <c r="J396" s="54" t="s">
        <v>23</v>
      </c>
      <c r="K396" s="54" t="s">
        <v>23</v>
      </c>
      <c r="L396" s="54" t="s">
        <v>23</v>
      </c>
      <c r="M396" s="54" t="s">
        <v>25</v>
      </c>
    </row>
    <row r="397" spans="1:14" ht="34" x14ac:dyDescent="0.2">
      <c r="A397" s="59" t="s">
        <v>12</v>
      </c>
      <c r="B397" s="60" t="s">
        <v>397</v>
      </c>
      <c r="C397" s="54" t="s">
        <v>319</v>
      </c>
      <c r="D397" s="54" t="s">
        <v>22</v>
      </c>
      <c r="E397" s="54" t="s">
        <v>22</v>
      </c>
      <c r="F397" s="54" t="s">
        <v>31</v>
      </c>
      <c r="G397" s="58" t="s">
        <v>36</v>
      </c>
      <c r="H397" s="54">
        <v>201.47890291951654</v>
      </c>
      <c r="I397" s="54">
        <v>2.38</v>
      </c>
      <c r="J397" s="54" t="s">
        <v>23</v>
      </c>
      <c r="K397" s="54" t="s">
        <v>25</v>
      </c>
      <c r="L397" s="54" t="s">
        <v>25</v>
      </c>
      <c r="M397" s="54" t="s">
        <v>319</v>
      </c>
    </row>
    <row r="398" spans="1:14" ht="34" x14ac:dyDescent="0.2">
      <c r="A398" s="59" t="s">
        <v>12</v>
      </c>
      <c r="B398" s="60" t="s">
        <v>402</v>
      </c>
      <c r="C398" s="54" t="s">
        <v>319</v>
      </c>
      <c r="D398" s="54" t="s">
        <v>22</v>
      </c>
      <c r="E398" s="54" t="s">
        <v>22</v>
      </c>
      <c r="F398" s="54" t="s">
        <v>33</v>
      </c>
      <c r="G398" s="58" t="s">
        <v>37</v>
      </c>
      <c r="H398" s="54">
        <v>259.71354660073735</v>
      </c>
      <c r="I398" s="54">
        <v>1.43</v>
      </c>
      <c r="J398" s="54" t="s">
        <v>23</v>
      </c>
      <c r="K398" s="54" t="s">
        <v>25</v>
      </c>
      <c r="L398" s="54" t="s">
        <v>25</v>
      </c>
      <c r="M398" s="54" t="s">
        <v>319</v>
      </c>
    </row>
    <row r="399" spans="1:14" x14ac:dyDescent="0.2">
      <c r="M399" s="54" t="s">
        <v>25</v>
      </c>
    </row>
    <row r="400" spans="1:14" x14ac:dyDescent="0.2">
      <c r="M400" s="54" t="s">
        <v>25</v>
      </c>
    </row>
    <row r="402" spans="13:13" x14ac:dyDescent="0.2">
      <c r="M402" s="54" t="s">
        <v>23</v>
      </c>
    </row>
    <row r="403" spans="13:13" x14ac:dyDescent="0.2">
      <c r="M403" s="54" t="s">
        <v>25</v>
      </c>
    </row>
    <row r="404" spans="13:13" x14ac:dyDescent="0.2">
      <c r="M404" s="54" t="s">
        <v>23</v>
      </c>
    </row>
    <row r="405" spans="13:13" x14ac:dyDescent="0.2">
      <c r="M405" s="54" t="s">
        <v>23</v>
      </c>
    </row>
    <row r="406" spans="13:13" x14ac:dyDescent="0.2">
      <c r="M406" s="54" t="s">
        <v>25</v>
      </c>
    </row>
    <row r="407" spans="13:13" x14ac:dyDescent="0.2">
      <c r="M407" s="54" t="s">
        <v>25</v>
      </c>
    </row>
    <row r="408" spans="13:13" x14ac:dyDescent="0.2">
      <c r="M408" s="54" t="s">
        <v>25</v>
      </c>
    </row>
    <row r="409" spans="13:13" x14ac:dyDescent="0.2">
      <c r="M409" s="54" t="s">
        <v>25</v>
      </c>
    </row>
    <row r="410" spans="13:13" x14ac:dyDescent="0.2">
      <c r="M410" s="54" t="s">
        <v>25</v>
      </c>
    </row>
    <row r="411" spans="13:13" x14ac:dyDescent="0.2">
      <c r="M411" s="54" t="s">
        <v>25</v>
      </c>
    </row>
  </sheetData>
  <sortState xmlns:xlrd2="http://schemas.microsoft.com/office/spreadsheetml/2017/richdata2" ref="B3:V411">
    <sortCondition ref="B3:B411"/>
  </sortState>
  <phoneticPr fontId="12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674D-4B21-5B47-892B-3CBB48B42ACA}">
  <dimension ref="A1:AF104"/>
  <sheetViews>
    <sheetView workbookViewId="0"/>
  </sheetViews>
  <sheetFormatPr baseColWidth="10" defaultRowHeight="16" x14ac:dyDescent="0.2"/>
  <cols>
    <col min="1" max="1" width="23.6640625" customWidth="1"/>
    <col min="2" max="2" width="22.1640625" bestFit="1" customWidth="1"/>
    <col min="3" max="3" width="18.1640625" bestFit="1" customWidth="1"/>
    <col min="4" max="4" width="17.83203125" customWidth="1"/>
    <col min="5" max="5" width="13" customWidth="1"/>
    <col min="6" max="6" width="12.5" customWidth="1"/>
    <col min="7" max="7" width="13.1640625" customWidth="1"/>
    <col min="8" max="8" width="13" bestFit="1" customWidth="1"/>
    <col min="9" max="9" width="15" bestFit="1" customWidth="1"/>
    <col min="10" max="10" width="13" customWidth="1"/>
    <col min="11" max="11" width="16.6640625" customWidth="1"/>
    <col min="12" max="28" width="11.33203125"/>
    <col min="29" max="29" width="19.1640625" customWidth="1"/>
    <col min="30" max="31" width="19.33203125" customWidth="1"/>
    <col min="32" max="32" width="11.33203125"/>
  </cols>
  <sheetData>
    <row r="1" spans="1:32" x14ac:dyDescent="0.2">
      <c r="A1" t="s">
        <v>649</v>
      </c>
    </row>
    <row r="2" spans="1:32" ht="51" x14ac:dyDescent="0.2">
      <c r="A2" t="s">
        <v>225</v>
      </c>
      <c r="B2" t="s">
        <v>970</v>
      </c>
      <c r="C2" t="s">
        <v>309</v>
      </c>
      <c r="D2" s="2" t="s">
        <v>226</v>
      </c>
      <c r="E2" s="2" t="s">
        <v>227</v>
      </c>
      <c r="F2" t="s">
        <v>228</v>
      </c>
      <c r="G2" t="s">
        <v>229</v>
      </c>
      <c r="H2" s="2" t="s">
        <v>230</v>
      </c>
      <c r="I2" s="2" t="s">
        <v>310</v>
      </c>
      <c r="J2" s="2" t="s">
        <v>231</v>
      </c>
      <c r="K2" s="2" t="s">
        <v>232</v>
      </c>
      <c r="L2" s="2" t="s">
        <v>233</v>
      </c>
      <c r="M2" s="2" t="s">
        <v>234</v>
      </c>
      <c r="N2" s="2" t="s">
        <v>235</v>
      </c>
      <c r="O2" s="2" t="s">
        <v>236</v>
      </c>
      <c r="P2" s="2" t="s">
        <v>311</v>
      </c>
      <c r="Q2" s="2" t="s">
        <v>312</v>
      </c>
      <c r="R2" s="2" t="s">
        <v>237</v>
      </c>
      <c r="S2" s="2" t="s">
        <v>238</v>
      </c>
      <c r="T2" s="2" t="s">
        <v>239</v>
      </c>
      <c r="U2" s="2" t="s">
        <v>313</v>
      </c>
      <c r="V2" s="2" t="s">
        <v>314</v>
      </c>
      <c r="W2" s="2" t="s">
        <v>240</v>
      </c>
      <c r="X2" s="2" t="s">
        <v>315</v>
      </c>
      <c r="Y2" s="2" t="s">
        <v>241</v>
      </c>
      <c r="Z2" s="2" t="s">
        <v>316</v>
      </c>
      <c r="AA2" s="2" t="s">
        <v>242</v>
      </c>
      <c r="AB2" s="2" t="s">
        <v>243</v>
      </c>
      <c r="AC2" s="2" t="s">
        <v>333</v>
      </c>
      <c r="AD2" s="2" t="s">
        <v>317</v>
      </c>
      <c r="AE2" s="2" t="s">
        <v>648</v>
      </c>
      <c r="AF2" s="2" t="s">
        <v>334</v>
      </c>
    </row>
    <row r="3" spans="1:32" ht="17" x14ac:dyDescent="0.2">
      <c r="A3" t="s">
        <v>283</v>
      </c>
      <c r="B3" t="s">
        <v>277</v>
      </c>
      <c r="C3" t="s">
        <v>16</v>
      </c>
      <c r="D3" s="44">
        <v>44690</v>
      </c>
      <c r="E3" t="s">
        <v>24</v>
      </c>
      <c r="F3" t="s">
        <v>25</v>
      </c>
      <c r="G3">
        <v>240</v>
      </c>
      <c r="H3" t="s">
        <v>245</v>
      </c>
      <c r="I3" t="s">
        <v>319</v>
      </c>
      <c r="J3" t="s">
        <v>278</v>
      </c>
      <c r="K3" s="1">
        <v>38.4</v>
      </c>
      <c r="L3">
        <v>4.0739168189229469</v>
      </c>
      <c r="M3">
        <v>1</v>
      </c>
      <c r="N3">
        <v>127.30990059134209</v>
      </c>
      <c r="O3">
        <v>8.2149672809999998</v>
      </c>
      <c r="P3">
        <v>119.09493331034209</v>
      </c>
      <c r="Q3">
        <v>93.547267539411877</v>
      </c>
      <c r="R3">
        <v>6.4527324605881216</v>
      </c>
      <c r="S3">
        <v>1.2</v>
      </c>
      <c r="T3">
        <v>0</v>
      </c>
      <c r="U3">
        <v>1.2</v>
      </c>
      <c r="V3">
        <v>100</v>
      </c>
      <c r="W3">
        <f>(N3/1000)/S3</f>
        <v>0.10609158382611841</v>
      </c>
      <c r="X3">
        <f t="shared" ref="X3:X8" si="0">W3*100</f>
        <v>10.609158382611842</v>
      </c>
      <c r="Y3">
        <f>(O3/1000)/0.1</f>
        <v>8.2149672809999991E-2</v>
      </c>
      <c r="Z3">
        <f t="shared" ref="Z3:Z8" si="1">Y3*100</f>
        <v>8.2149672809999998</v>
      </c>
      <c r="AA3">
        <f t="shared" ref="AA3:AA8" si="2">((Z3-X3)/X3)*100</f>
        <v>-22.567210472942548</v>
      </c>
      <c r="AB3">
        <f t="shared" ref="AB3:AB8" si="3">(Z3/X3)</f>
        <v>0.77432789527057455</v>
      </c>
      <c r="AC3" s="2" t="s">
        <v>25</v>
      </c>
      <c r="AD3" t="s">
        <v>25</v>
      </c>
      <c r="AE3" t="s">
        <v>319</v>
      </c>
    </row>
    <row r="4" spans="1:32" ht="17" x14ac:dyDescent="0.2">
      <c r="A4" t="s">
        <v>284</v>
      </c>
      <c r="B4" t="s">
        <v>279</v>
      </c>
      <c r="C4" t="s">
        <v>414</v>
      </c>
      <c r="D4" s="44">
        <v>44690</v>
      </c>
      <c r="E4" t="s">
        <v>24</v>
      </c>
      <c r="F4" t="s">
        <v>25</v>
      </c>
      <c r="G4">
        <v>240</v>
      </c>
      <c r="H4" t="s">
        <v>245</v>
      </c>
      <c r="I4" t="s">
        <v>319</v>
      </c>
      <c r="J4" t="s">
        <v>278</v>
      </c>
      <c r="K4">
        <v>40.96</v>
      </c>
      <c r="L4">
        <v>2.6611230990230808</v>
      </c>
      <c r="M4">
        <v>1</v>
      </c>
      <c r="N4">
        <v>83.160096844471269</v>
      </c>
      <c r="O4">
        <v>0</v>
      </c>
      <c r="P4">
        <v>83.160096844471269</v>
      </c>
      <c r="Q4">
        <v>100</v>
      </c>
      <c r="R4">
        <v>0</v>
      </c>
      <c r="S4">
        <v>1.28</v>
      </c>
      <c r="T4">
        <v>0</v>
      </c>
      <c r="U4">
        <v>1.28</v>
      </c>
      <c r="V4">
        <v>100</v>
      </c>
      <c r="W4">
        <f>(N4/1000)/S4</f>
        <v>6.4968825659743185E-2</v>
      </c>
      <c r="X4">
        <f t="shared" si="0"/>
        <v>6.4968825659743183</v>
      </c>
      <c r="Y4">
        <f>(O4/1000)/0.1</f>
        <v>0</v>
      </c>
      <c r="Z4">
        <f t="shared" si="1"/>
        <v>0</v>
      </c>
      <c r="AA4">
        <f t="shared" si="2"/>
        <v>-100</v>
      </c>
      <c r="AB4">
        <f t="shared" si="3"/>
        <v>0</v>
      </c>
      <c r="AC4" s="2" t="s">
        <v>25</v>
      </c>
      <c r="AD4" t="s">
        <v>25</v>
      </c>
      <c r="AE4" t="s">
        <v>319</v>
      </c>
    </row>
    <row r="5" spans="1:32" ht="17" x14ac:dyDescent="0.2">
      <c r="A5" s="1" t="s">
        <v>963</v>
      </c>
      <c r="B5" s="1" t="s">
        <v>277</v>
      </c>
      <c r="C5" t="s">
        <v>16</v>
      </c>
      <c r="D5" s="44">
        <v>44690</v>
      </c>
      <c r="E5" t="s">
        <v>24</v>
      </c>
      <c r="F5" t="s">
        <v>25</v>
      </c>
      <c r="G5">
        <v>60</v>
      </c>
      <c r="H5" t="s">
        <v>245</v>
      </c>
      <c r="I5" t="s">
        <v>319</v>
      </c>
      <c r="J5" t="s">
        <v>278</v>
      </c>
      <c r="K5">
        <v>38.4</v>
      </c>
      <c r="L5" s="1">
        <v>4.0739168189999999</v>
      </c>
      <c r="M5">
        <v>1</v>
      </c>
      <c r="N5">
        <v>127.30990059134209</v>
      </c>
      <c r="O5">
        <v>4.4437748760034008</v>
      </c>
      <c r="P5">
        <f t="shared" ref="P5:P16" si="4">N5-O5</f>
        <v>122.86612571533868</v>
      </c>
      <c r="Q5">
        <f>P5/N5*100</f>
        <v>96.509482094194951</v>
      </c>
      <c r="R5">
        <f>O5/N5*100</f>
        <v>3.4905179058050471</v>
      </c>
      <c r="S5">
        <v>1.2</v>
      </c>
      <c r="T5">
        <v>0</v>
      </c>
      <c r="U5">
        <f t="shared" ref="U5:U11" si="5">S5-T5</f>
        <v>1.2</v>
      </c>
      <c r="V5">
        <f>U5/S5*100</f>
        <v>100</v>
      </c>
      <c r="W5">
        <f>((N5/1000)/S5)</f>
        <v>0.10609158382611841</v>
      </c>
      <c r="X5">
        <f t="shared" si="0"/>
        <v>10.609158382611842</v>
      </c>
      <c r="Y5">
        <f>((O5/1000)/0.1)</f>
        <v>4.4437748760034007E-2</v>
      </c>
      <c r="Z5">
        <f t="shared" si="1"/>
        <v>4.4437748760034008</v>
      </c>
      <c r="AA5">
        <f t="shared" si="2"/>
        <v>-58.113785130339444</v>
      </c>
      <c r="AB5">
        <f t="shared" si="3"/>
        <v>0.4188621486966056</v>
      </c>
      <c r="AC5" s="2" t="s">
        <v>25</v>
      </c>
      <c r="AD5" t="s">
        <v>25</v>
      </c>
      <c r="AE5" t="s">
        <v>319</v>
      </c>
    </row>
    <row r="6" spans="1:32" x14ac:dyDescent="0.2">
      <c r="A6" s="1" t="s">
        <v>960</v>
      </c>
      <c r="B6" s="1" t="s">
        <v>277</v>
      </c>
      <c r="C6" t="s">
        <v>16</v>
      </c>
      <c r="D6" s="44">
        <v>44690</v>
      </c>
      <c r="E6" t="s">
        <v>24</v>
      </c>
      <c r="F6" t="s">
        <v>25</v>
      </c>
      <c r="G6">
        <v>15</v>
      </c>
      <c r="H6" t="s">
        <v>245</v>
      </c>
      <c r="I6" t="s">
        <v>319</v>
      </c>
      <c r="J6" t="s">
        <v>278</v>
      </c>
      <c r="K6">
        <v>38.4</v>
      </c>
      <c r="L6" s="1">
        <v>4.0739168189999999</v>
      </c>
      <c r="M6">
        <v>1</v>
      </c>
      <c r="N6">
        <v>127.30990059134209</v>
      </c>
      <c r="O6">
        <v>9.1121832209917297</v>
      </c>
      <c r="P6">
        <f t="shared" si="4"/>
        <v>118.19771737035036</v>
      </c>
      <c r="Q6">
        <f>P6/N6*100</f>
        <v>92.842517998469461</v>
      </c>
      <c r="R6">
        <f>O6/N6*100</f>
        <v>7.1574820015305383</v>
      </c>
      <c r="S6">
        <v>1.2</v>
      </c>
      <c r="T6">
        <v>0</v>
      </c>
      <c r="U6">
        <f t="shared" si="5"/>
        <v>1.2</v>
      </c>
      <c r="V6">
        <f>U6/S6*100</f>
        <v>100</v>
      </c>
      <c r="W6">
        <f>((N6/1000)/S6)</f>
        <v>0.10609158382611841</v>
      </c>
      <c r="X6">
        <f t="shared" si="0"/>
        <v>10.609158382611842</v>
      </c>
      <c r="Y6">
        <f>((O6/1000)/0.1)</f>
        <v>9.1121832209917292E-2</v>
      </c>
      <c r="Z6">
        <f t="shared" si="1"/>
        <v>9.1121832209917297</v>
      </c>
      <c r="AA6">
        <f t="shared" si="2"/>
        <v>-14.110215981633553</v>
      </c>
      <c r="AB6">
        <f t="shared" si="3"/>
        <v>0.85889784018366444</v>
      </c>
      <c r="AC6" s="2" t="s">
        <v>25</v>
      </c>
      <c r="AD6" t="s">
        <v>25</v>
      </c>
      <c r="AE6" t="s">
        <v>319</v>
      </c>
    </row>
    <row r="7" spans="1:32" x14ac:dyDescent="0.2">
      <c r="A7" t="s">
        <v>964</v>
      </c>
      <c r="B7" t="s">
        <v>279</v>
      </c>
      <c r="C7" t="s">
        <v>414</v>
      </c>
      <c r="D7" s="44">
        <v>44690</v>
      </c>
      <c r="E7" t="s">
        <v>24</v>
      </c>
      <c r="F7" t="s">
        <v>25</v>
      </c>
      <c r="G7">
        <v>60</v>
      </c>
      <c r="H7" t="s">
        <v>245</v>
      </c>
      <c r="I7" t="s">
        <v>319</v>
      </c>
      <c r="J7" t="s">
        <v>278</v>
      </c>
      <c r="K7">
        <v>40.96</v>
      </c>
      <c r="L7" s="1">
        <v>2.6611230990000001</v>
      </c>
      <c r="M7">
        <v>1</v>
      </c>
      <c r="N7">
        <v>83.160096844471269</v>
      </c>
      <c r="O7">
        <v>0</v>
      </c>
      <c r="P7">
        <f t="shared" si="4"/>
        <v>83.160096844471269</v>
      </c>
      <c r="Q7">
        <f>P7/N7*100</f>
        <v>100</v>
      </c>
      <c r="R7">
        <f>O7/N7*100</f>
        <v>0</v>
      </c>
      <c r="S7">
        <v>1.28</v>
      </c>
      <c r="T7">
        <v>0</v>
      </c>
      <c r="U7">
        <f t="shared" si="5"/>
        <v>1.28</v>
      </c>
      <c r="V7">
        <f>U7/S7*100</f>
        <v>100</v>
      </c>
      <c r="W7">
        <f>((N7/1000)/S7)</f>
        <v>6.4968825659743185E-2</v>
      </c>
      <c r="X7">
        <f t="shared" si="0"/>
        <v>6.4968825659743183</v>
      </c>
      <c r="Y7">
        <f>((O7/1000)/0.1)</f>
        <v>0</v>
      </c>
      <c r="Z7">
        <f t="shared" si="1"/>
        <v>0</v>
      </c>
      <c r="AA7">
        <f t="shared" si="2"/>
        <v>-100</v>
      </c>
      <c r="AB7">
        <f t="shared" si="3"/>
        <v>0</v>
      </c>
      <c r="AC7" s="2" t="s">
        <v>25</v>
      </c>
      <c r="AD7" t="s">
        <v>25</v>
      </c>
      <c r="AE7" t="s">
        <v>319</v>
      </c>
    </row>
    <row r="8" spans="1:32" x14ac:dyDescent="0.2">
      <c r="A8" t="s">
        <v>961</v>
      </c>
      <c r="B8" t="s">
        <v>279</v>
      </c>
      <c r="C8" t="s">
        <v>414</v>
      </c>
      <c r="D8" s="44">
        <v>44690</v>
      </c>
      <c r="E8" t="s">
        <v>24</v>
      </c>
      <c r="F8" t="s">
        <v>25</v>
      </c>
      <c r="G8">
        <v>15</v>
      </c>
      <c r="H8" t="s">
        <v>245</v>
      </c>
      <c r="I8" t="s">
        <v>319</v>
      </c>
      <c r="J8" t="s">
        <v>278</v>
      </c>
      <c r="K8">
        <v>40.96</v>
      </c>
      <c r="L8" s="1">
        <v>2.6611230990000001</v>
      </c>
      <c r="M8">
        <v>1</v>
      </c>
      <c r="N8">
        <v>83.160096844471269</v>
      </c>
      <c r="O8">
        <v>0</v>
      </c>
      <c r="P8">
        <f t="shared" si="4"/>
        <v>83.160096844471269</v>
      </c>
      <c r="Q8">
        <f>P8/N8*100</f>
        <v>100</v>
      </c>
      <c r="R8">
        <f>O8/N8*100</f>
        <v>0</v>
      </c>
      <c r="S8">
        <v>1.28</v>
      </c>
      <c r="T8">
        <v>0</v>
      </c>
      <c r="U8">
        <f t="shared" si="5"/>
        <v>1.28</v>
      </c>
      <c r="V8">
        <f>U8/S8*100</f>
        <v>100</v>
      </c>
      <c r="W8">
        <f>((N8/1000)/S8)</f>
        <v>6.4968825659743185E-2</v>
      </c>
      <c r="X8">
        <f t="shared" si="0"/>
        <v>6.4968825659743183</v>
      </c>
      <c r="Y8">
        <f>((O8/1000)/0.1)</f>
        <v>0</v>
      </c>
      <c r="Z8">
        <f t="shared" si="1"/>
        <v>0</v>
      </c>
      <c r="AA8">
        <f t="shared" si="2"/>
        <v>-100</v>
      </c>
      <c r="AB8">
        <f t="shared" si="3"/>
        <v>0</v>
      </c>
      <c r="AC8" s="2" t="s">
        <v>25</v>
      </c>
      <c r="AD8" t="s">
        <v>25</v>
      </c>
      <c r="AE8" t="s">
        <v>319</v>
      </c>
    </row>
    <row r="9" spans="1:32" x14ac:dyDescent="0.2">
      <c r="A9" t="s">
        <v>335</v>
      </c>
      <c r="B9" t="s">
        <v>971</v>
      </c>
      <c r="C9" t="s">
        <v>15</v>
      </c>
      <c r="D9" s="44">
        <v>44652</v>
      </c>
      <c r="E9" t="s">
        <v>175</v>
      </c>
      <c r="F9" t="s">
        <v>23</v>
      </c>
      <c r="G9">
        <v>15</v>
      </c>
      <c r="H9" t="s">
        <v>248</v>
      </c>
      <c r="I9" t="s">
        <v>319</v>
      </c>
      <c r="J9" t="s">
        <v>246</v>
      </c>
      <c r="K9">
        <v>266.39999999999998</v>
      </c>
      <c r="L9">
        <v>11.184584606235234</v>
      </c>
      <c r="M9">
        <v>1.8</v>
      </c>
      <c r="N9">
        <v>230.07328694507913</v>
      </c>
      <c r="O9">
        <v>13.440281257556011</v>
      </c>
      <c r="P9" s="2">
        <f t="shared" si="4"/>
        <v>216.63300568752311</v>
      </c>
      <c r="Q9" s="2">
        <f>P9/N9*100</f>
        <v>94.158260858521842</v>
      </c>
      <c r="R9" s="2">
        <f>O9/N9*100</f>
        <v>5.8417391414781434</v>
      </c>
      <c r="S9">
        <v>5.48</v>
      </c>
      <c r="T9">
        <v>0</v>
      </c>
      <c r="U9" s="2">
        <f t="shared" si="5"/>
        <v>5.48</v>
      </c>
      <c r="V9" s="2">
        <f>U9/S9*100</f>
        <v>100</v>
      </c>
      <c r="W9">
        <v>4.1984176449831954E-2</v>
      </c>
      <c r="X9">
        <v>4.1984176449831958</v>
      </c>
      <c r="Y9" s="2">
        <f>((O9/1000)/0.1)</f>
        <v>0.13440281257556011</v>
      </c>
      <c r="Z9">
        <v>13.440281257556011</v>
      </c>
      <c r="AA9">
        <v>220.12730495300224</v>
      </c>
      <c r="AB9">
        <v>3.2012730495300228</v>
      </c>
      <c r="AC9" s="2" t="s">
        <v>25</v>
      </c>
      <c r="AD9" t="s">
        <v>25</v>
      </c>
      <c r="AE9" t="s">
        <v>319</v>
      </c>
    </row>
    <row r="10" spans="1:32" ht="17" x14ac:dyDescent="0.2">
      <c r="A10" t="s">
        <v>369</v>
      </c>
      <c r="B10" t="s">
        <v>275</v>
      </c>
      <c r="C10" t="s">
        <v>370</v>
      </c>
      <c r="D10" s="44">
        <v>44685</v>
      </c>
      <c r="E10" t="s">
        <v>271</v>
      </c>
      <c r="F10" s="2" t="s">
        <v>25</v>
      </c>
      <c r="G10">
        <v>15</v>
      </c>
      <c r="H10" t="s">
        <v>272</v>
      </c>
      <c r="I10" t="s">
        <v>319</v>
      </c>
      <c r="J10" t="s">
        <v>273</v>
      </c>
      <c r="K10">
        <v>103.04</v>
      </c>
      <c r="L10">
        <v>4.1216524029947523</v>
      </c>
      <c r="M10">
        <v>1</v>
      </c>
      <c r="N10">
        <v>128.80163759358601</v>
      </c>
      <c r="O10">
        <v>2.086037757213989</v>
      </c>
      <c r="P10">
        <f t="shared" si="4"/>
        <v>126.71559983637202</v>
      </c>
      <c r="Q10">
        <f t="shared" ref="Q10:Q16" si="6">(P10/N10)*100</f>
        <v>98.380426059646723</v>
      </c>
      <c r="R10">
        <f t="shared" ref="R10:R16" si="7">(O10/N10)*100</f>
        <v>1.6195739403532774</v>
      </c>
      <c r="S10">
        <v>3.22</v>
      </c>
      <c r="T10">
        <v>0</v>
      </c>
      <c r="U10">
        <f t="shared" si="5"/>
        <v>3.22</v>
      </c>
      <c r="V10">
        <f>(U10/S10)*100</f>
        <v>100</v>
      </c>
      <c r="W10">
        <f>(N10/1000)/S10</f>
        <v>4.0000508569436648E-2</v>
      </c>
      <c r="X10">
        <f t="shared" ref="X10:X35" si="8">W10*100</f>
        <v>4.0000508569436644</v>
      </c>
      <c r="Y10">
        <f>(O10/1000)/0.1</f>
        <v>2.0860377572139887E-2</v>
      </c>
      <c r="Z10">
        <f>Y10*100</f>
        <v>2.0860377572139885</v>
      </c>
      <c r="AA10">
        <f>((Z10-X10)/X10)*100</f>
        <v>-47.849719120624478</v>
      </c>
      <c r="AB10">
        <f>Z10/X10</f>
        <v>0.52150280879375521</v>
      </c>
      <c r="AC10" s="2" t="s">
        <v>25</v>
      </c>
      <c r="AD10" t="s">
        <v>25</v>
      </c>
      <c r="AE10" t="s">
        <v>319</v>
      </c>
    </row>
    <row r="11" spans="1:32" ht="17" x14ac:dyDescent="0.2">
      <c r="A11" t="s">
        <v>350</v>
      </c>
      <c r="B11" t="s">
        <v>255</v>
      </c>
      <c r="C11" t="s">
        <v>86</v>
      </c>
      <c r="D11" s="44">
        <v>44677</v>
      </c>
      <c r="E11" t="s">
        <v>175</v>
      </c>
      <c r="F11" s="2" t="s">
        <v>25</v>
      </c>
      <c r="G11">
        <v>15</v>
      </c>
      <c r="H11" t="s">
        <v>256</v>
      </c>
      <c r="I11" t="s">
        <v>351</v>
      </c>
      <c r="J11" t="s">
        <v>319</v>
      </c>
      <c r="K11">
        <v>140.16</v>
      </c>
      <c r="L11">
        <v>7.2149589622530295</v>
      </c>
      <c r="M11">
        <v>1.1499999999999999</v>
      </c>
      <c r="N11">
        <v>225.46746757040717</v>
      </c>
      <c r="P11">
        <f t="shared" si="4"/>
        <v>225.46746757040717</v>
      </c>
      <c r="Q11">
        <f t="shared" si="6"/>
        <v>100</v>
      </c>
      <c r="R11">
        <f t="shared" si="7"/>
        <v>0</v>
      </c>
      <c r="S11">
        <v>4.38</v>
      </c>
      <c r="U11">
        <f t="shared" si="5"/>
        <v>4.38</v>
      </c>
      <c r="V11">
        <f>(U11/S11)*100</f>
        <v>100</v>
      </c>
      <c r="W11">
        <f>(N11/1000)/S11</f>
        <v>5.1476590769499356E-2</v>
      </c>
      <c r="X11">
        <f t="shared" si="8"/>
        <v>5.1476590769499353</v>
      </c>
      <c r="Y11">
        <f>((O11/1000)/0.0999)</f>
        <v>0</v>
      </c>
      <c r="Z11">
        <f>Y11*100</f>
        <v>0</v>
      </c>
      <c r="AA11">
        <f>((Z11-X11)/X11)*100</f>
        <v>-100</v>
      </c>
      <c r="AB11">
        <f>Z11/X11</f>
        <v>0</v>
      </c>
      <c r="AC11" s="2" t="s">
        <v>25</v>
      </c>
      <c r="AD11" t="s">
        <v>25</v>
      </c>
      <c r="AE11" t="s">
        <v>319</v>
      </c>
    </row>
    <row r="12" spans="1:32" ht="17" x14ac:dyDescent="0.2">
      <c r="A12" t="s">
        <v>341</v>
      </c>
      <c r="B12" t="s">
        <v>257</v>
      </c>
      <c r="C12" t="s">
        <v>86</v>
      </c>
      <c r="D12" s="44">
        <v>44671</v>
      </c>
      <c r="E12" t="s">
        <v>175</v>
      </c>
      <c r="F12" s="2" t="s">
        <v>25</v>
      </c>
      <c r="G12">
        <v>15</v>
      </c>
      <c r="H12" t="s">
        <v>248</v>
      </c>
      <c r="I12" t="s">
        <v>328</v>
      </c>
      <c r="J12" t="s">
        <v>319</v>
      </c>
      <c r="K12">
        <v>64</v>
      </c>
      <c r="L12">
        <v>1.8688488014947071</v>
      </c>
      <c r="M12">
        <v>1</v>
      </c>
      <c r="N12">
        <v>58.401525046709594</v>
      </c>
      <c r="O12">
        <v>0</v>
      </c>
      <c r="P12">
        <f t="shared" si="4"/>
        <v>58.401525046709594</v>
      </c>
      <c r="Q12">
        <f t="shared" si="6"/>
        <v>100</v>
      </c>
      <c r="R12">
        <f t="shared" si="7"/>
        <v>0</v>
      </c>
      <c r="S12" s="1" t="s">
        <v>258</v>
      </c>
      <c r="T12">
        <v>0</v>
      </c>
      <c r="U12" t="s">
        <v>258</v>
      </c>
      <c r="V12">
        <v>100</v>
      </c>
      <c r="W12">
        <f>(L12/1000)/2</f>
        <v>9.3442440074735359E-4</v>
      </c>
      <c r="X12">
        <f t="shared" si="8"/>
        <v>9.3442440074735358E-2</v>
      </c>
      <c r="Y12">
        <f>((O12/1000)/0.0999)</f>
        <v>0</v>
      </c>
      <c r="Z12">
        <f>Y12*100</f>
        <v>0</v>
      </c>
      <c r="AA12">
        <f>((Z12-X12)/X12)*100</f>
        <v>-100</v>
      </c>
      <c r="AB12">
        <f>Z12/X12</f>
        <v>0</v>
      </c>
      <c r="AC12" s="2" t="s">
        <v>25</v>
      </c>
      <c r="AD12" t="s">
        <v>25</v>
      </c>
      <c r="AE12" t="s">
        <v>319</v>
      </c>
    </row>
    <row r="13" spans="1:32" ht="17" x14ac:dyDescent="0.2">
      <c r="A13" t="s">
        <v>353</v>
      </c>
      <c r="B13" t="s">
        <v>259</v>
      </c>
      <c r="C13" t="s">
        <v>86</v>
      </c>
      <c r="D13" s="44">
        <v>44677</v>
      </c>
      <c r="E13" t="s">
        <v>175</v>
      </c>
      <c r="F13" s="2" t="s">
        <v>25</v>
      </c>
      <c r="G13">
        <v>15</v>
      </c>
      <c r="H13" t="s">
        <v>248</v>
      </c>
      <c r="I13" t="s">
        <v>351</v>
      </c>
      <c r="J13" t="s">
        <v>319</v>
      </c>
      <c r="K13">
        <v>191.36</v>
      </c>
      <c r="L13">
        <v>8.9142943994529968</v>
      </c>
      <c r="M13">
        <v>1.43</v>
      </c>
      <c r="N13">
        <v>278.57169998290613</v>
      </c>
      <c r="P13">
        <f t="shared" si="4"/>
        <v>278.57169998290613</v>
      </c>
      <c r="Q13">
        <f t="shared" si="6"/>
        <v>100</v>
      </c>
      <c r="R13">
        <f t="shared" si="7"/>
        <v>0</v>
      </c>
      <c r="S13">
        <v>5.98</v>
      </c>
      <c r="U13">
        <f>S13-T13</f>
        <v>5.98</v>
      </c>
      <c r="V13">
        <f>(U13/S13)*100</f>
        <v>100</v>
      </c>
      <c r="W13">
        <f>(N13/1000)/S13</f>
        <v>4.6583896318211727E-2</v>
      </c>
      <c r="X13">
        <f t="shared" si="8"/>
        <v>4.6583896318211728</v>
      </c>
      <c r="Y13" t="s">
        <v>319</v>
      </c>
      <c r="Z13" t="s">
        <v>319</v>
      </c>
      <c r="AA13" t="s">
        <v>319</v>
      </c>
      <c r="AB13" t="s">
        <v>319</v>
      </c>
      <c r="AC13" s="2" t="s">
        <v>25</v>
      </c>
      <c r="AD13" t="s">
        <v>25</v>
      </c>
      <c r="AE13" t="s">
        <v>319</v>
      </c>
    </row>
    <row r="14" spans="1:32" ht="17" x14ac:dyDescent="0.2">
      <c r="A14" t="s">
        <v>352</v>
      </c>
      <c r="B14" t="s">
        <v>981</v>
      </c>
      <c r="C14" t="s">
        <v>86</v>
      </c>
      <c r="D14" s="44">
        <v>44677</v>
      </c>
      <c r="E14" t="s">
        <v>175</v>
      </c>
      <c r="F14" s="2" t="s">
        <v>25</v>
      </c>
      <c r="G14">
        <v>15</v>
      </c>
      <c r="H14" t="s">
        <v>248</v>
      </c>
      <c r="I14" t="s">
        <v>351</v>
      </c>
      <c r="J14" t="s">
        <v>319</v>
      </c>
      <c r="K14">
        <v>64</v>
      </c>
      <c r="L14">
        <v>1.8688488014947071</v>
      </c>
      <c r="M14">
        <v>1</v>
      </c>
      <c r="N14">
        <v>58.401525046709594</v>
      </c>
      <c r="P14">
        <f t="shared" si="4"/>
        <v>58.401525046709594</v>
      </c>
      <c r="Q14">
        <f t="shared" si="6"/>
        <v>100</v>
      </c>
      <c r="R14">
        <f t="shared" si="7"/>
        <v>0</v>
      </c>
      <c r="S14" s="1" t="s">
        <v>258</v>
      </c>
      <c r="U14" t="s">
        <v>258</v>
      </c>
      <c r="V14">
        <v>100</v>
      </c>
      <c r="W14">
        <f>(L14/1000)/2</f>
        <v>9.3442440074735359E-4</v>
      </c>
      <c r="X14">
        <f t="shared" si="8"/>
        <v>9.3442440074735358E-2</v>
      </c>
      <c r="Y14">
        <f>((O14/1000)/0.0999)</f>
        <v>0</v>
      </c>
      <c r="Z14">
        <f t="shared" ref="Z14:Z21" si="9">Y14*100</f>
        <v>0</v>
      </c>
      <c r="AA14">
        <f t="shared" ref="AA14:AA21" si="10">((Z14-X14)/X14)*100</f>
        <v>-100</v>
      </c>
      <c r="AB14">
        <f>Z14/X14</f>
        <v>0</v>
      </c>
      <c r="AC14" s="2" t="s">
        <v>25</v>
      </c>
      <c r="AD14" t="s">
        <v>25</v>
      </c>
      <c r="AE14" t="s">
        <v>319</v>
      </c>
    </row>
    <row r="15" spans="1:32" ht="17" x14ac:dyDescent="0.2">
      <c r="A15" t="s">
        <v>342</v>
      </c>
      <c r="B15" t="s">
        <v>260</v>
      </c>
      <c r="C15" t="s">
        <v>86</v>
      </c>
      <c r="D15" s="44">
        <v>44671</v>
      </c>
      <c r="E15" t="s">
        <v>175</v>
      </c>
      <c r="F15" s="2" t="s">
        <v>25</v>
      </c>
      <c r="G15">
        <v>15</v>
      </c>
      <c r="H15" t="s">
        <v>261</v>
      </c>
      <c r="I15" t="s">
        <v>328</v>
      </c>
      <c r="J15" t="s">
        <v>319</v>
      </c>
      <c r="K15">
        <v>64</v>
      </c>
      <c r="L15">
        <v>1.7640333088900315</v>
      </c>
      <c r="M15">
        <v>1</v>
      </c>
      <c r="N15">
        <v>55.126040902813486</v>
      </c>
      <c r="O15">
        <v>0</v>
      </c>
      <c r="P15">
        <f t="shared" si="4"/>
        <v>55.126040902813486</v>
      </c>
      <c r="Q15">
        <f t="shared" si="6"/>
        <v>100</v>
      </c>
      <c r="R15">
        <f t="shared" si="7"/>
        <v>0</v>
      </c>
      <c r="S15" s="1" t="s">
        <v>258</v>
      </c>
      <c r="T15">
        <v>0</v>
      </c>
      <c r="U15" t="s">
        <v>258</v>
      </c>
      <c r="V15">
        <v>100</v>
      </c>
      <c r="W15">
        <f>(L15/1000)/2</f>
        <v>8.8201665444501576E-4</v>
      </c>
      <c r="X15">
        <f t="shared" si="8"/>
        <v>8.8201665444501573E-2</v>
      </c>
      <c r="Y15">
        <f>((O15/1000)/0.0999)</f>
        <v>0</v>
      </c>
      <c r="Z15">
        <f t="shared" si="9"/>
        <v>0</v>
      </c>
      <c r="AA15">
        <f t="shared" si="10"/>
        <v>-100</v>
      </c>
      <c r="AB15">
        <f>Z15/X15</f>
        <v>0</v>
      </c>
      <c r="AC15" s="2" t="s">
        <v>25</v>
      </c>
      <c r="AD15" t="s">
        <v>25</v>
      </c>
      <c r="AE15" t="s">
        <v>319</v>
      </c>
    </row>
    <row r="16" spans="1:32" ht="17" x14ac:dyDescent="0.2">
      <c r="A16" t="s">
        <v>354</v>
      </c>
      <c r="B16" t="s">
        <v>260</v>
      </c>
      <c r="C16" t="s">
        <v>86</v>
      </c>
      <c r="D16" s="44">
        <v>44677</v>
      </c>
      <c r="E16" t="s">
        <v>175</v>
      </c>
      <c r="F16" s="2" t="s">
        <v>25</v>
      </c>
      <c r="G16">
        <v>15</v>
      </c>
      <c r="H16" t="s">
        <v>261</v>
      </c>
      <c r="I16" t="s">
        <v>351</v>
      </c>
      <c r="J16" t="s">
        <v>319</v>
      </c>
      <c r="K16">
        <v>64</v>
      </c>
      <c r="L16">
        <v>1.7640333088900315</v>
      </c>
      <c r="M16">
        <v>1</v>
      </c>
      <c r="N16">
        <v>55.126040902813486</v>
      </c>
      <c r="P16">
        <f t="shared" si="4"/>
        <v>55.126040902813486</v>
      </c>
      <c r="Q16">
        <f t="shared" si="6"/>
        <v>100</v>
      </c>
      <c r="R16">
        <f t="shared" si="7"/>
        <v>0</v>
      </c>
      <c r="S16" s="1" t="s">
        <v>258</v>
      </c>
      <c r="U16" t="s">
        <v>258</v>
      </c>
      <c r="V16">
        <v>100</v>
      </c>
      <c r="W16">
        <f>(L16/1000)/2</f>
        <v>8.8201665444501576E-4</v>
      </c>
      <c r="X16">
        <f t="shared" si="8"/>
        <v>8.8201665444501573E-2</v>
      </c>
      <c r="Y16">
        <f>((O16/1000)/0.0999)</f>
        <v>0</v>
      </c>
      <c r="Z16">
        <f t="shared" si="9"/>
        <v>0</v>
      </c>
      <c r="AA16">
        <f t="shared" si="10"/>
        <v>-100</v>
      </c>
      <c r="AB16">
        <f>Z16/X16</f>
        <v>0</v>
      </c>
      <c r="AC16" s="2" t="s">
        <v>25</v>
      </c>
      <c r="AD16" t="s">
        <v>25</v>
      </c>
      <c r="AE16" t="s">
        <v>319</v>
      </c>
    </row>
    <row r="17" spans="1:31" ht="17" x14ac:dyDescent="0.2">
      <c r="A17" t="s">
        <v>285</v>
      </c>
      <c r="B17" t="s">
        <v>374</v>
      </c>
      <c r="C17" t="s">
        <v>374</v>
      </c>
      <c r="D17" s="44">
        <v>44690</v>
      </c>
      <c r="E17" t="s">
        <v>175</v>
      </c>
      <c r="F17" t="s">
        <v>25</v>
      </c>
      <c r="G17">
        <v>240</v>
      </c>
      <c r="H17" t="s">
        <v>248</v>
      </c>
      <c r="I17" t="s">
        <v>319</v>
      </c>
      <c r="J17" t="s">
        <v>278</v>
      </c>
      <c r="K17">
        <v>20.608000000000001</v>
      </c>
      <c r="L17">
        <v>0.39616285762697601</v>
      </c>
      <c r="M17">
        <v>1</v>
      </c>
      <c r="N17">
        <v>12.380089300843</v>
      </c>
      <c r="O17">
        <v>0</v>
      </c>
      <c r="P17">
        <v>12.380089300843</v>
      </c>
      <c r="Q17">
        <v>100</v>
      </c>
      <c r="R17">
        <v>0</v>
      </c>
      <c r="S17">
        <v>0.64400000000000002</v>
      </c>
      <c r="T17">
        <v>0</v>
      </c>
      <c r="U17">
        <v>0.64400000000000002</v>
      </c>
      <c r="V17">
        <v>100</v>
      </c>
      <c r="W17">
        <f>(N17/1000)/S17</f>
        <v>1.9223741150377328E-2</v>
      </c>
      <c r="X17">
        <f t="shared" si="8"/>
        <v>1.9223741150377327</v>
      </c>
      <c r="Y17">
        <f>(O17/1000)/0.1</f>
        <v>0</v>
      </c>
      <c r="Z17">
        <f t="shared" si="9"/>
        <v>0</v>
      </c>
      <c r="AA17">
        <f t="shared" si="10"/>
        <v>-100</v>
      </c>
      <c r="AB17">
        <f>(Z17/X17)</f>
        <v>0</v>
      </c>
      <c r="AC17" s="2" t="s">
        <v>25</v>
      </c>
      <c r="AD17" t="s">
        <v>25</v>
      </c>
      <c r="AE17" t="s">
        <v>319</v>
      </c>
    </row>
    <row r="18" spans="1:31" ht="17" x14ac:dyDescent="0.2">
      <c r="A18" t="s">
        <v>343</v>
      </c>
      <c r="B18" t="s">
        <v>262</v>
      </c>
      <c r="C18" t="s">
        <v>98</v>
      </c>
      <c r="D18" s="44">
        <v>44671</v>
      </c>
      <c r="E18" t="s">
        <v>175</v>
      </c>
      <c r="F18" s="2" t="s">
        <v>25</v>
      </c>
      <c r="G18">
        <v>15</v>
      </c>
      <c r="H18" t="s">
        <v>248</v>
      </c>
      <c r="I18" t="s">
        <v>328</v>
      </c>
      <c r="J18" t="s">
        <v>319</v>
      </c>
      <c r="K18">
        <v>194.56</v>
      </c>
      <c r="L18">
        <v>3.6656853115702432</v>
      </c>
      <c r="M18">
        <v>1</v>
      </c>
      <c r="N18">
        <v>114.5526659865701</v>
      </c>
      <c r="O18">
        <v>1.7491325347273619</v>
      </c>
      <c r="P18">
        <f t="shared" ref="P18:P49" si="11">N18-O18</f>
        <v>112.80353345184274</v>
      </c>
      <c r="Q18">
        <f t="shared" ref="Q18:Q23" si="12">(P18/N18)*100</f>
        <v>98.473075663789061</v>
      </c>
      <c r="R18">
        <f t="shared" ref="R18:R23" si="13">(O18/N18)*100</f>
        <v>1.5269243362109322</v>
      </c>
      <c r="S18">
        <v>6.08</v>
      </c>
      <c r="T18">
        <v>0</v>
      </c>
      <c r="U18">
        <f t="shared" ref="U18:U30" si="14">S18-T18</f>
        <v>6.08</v>
      </c>
      <c r="V18">
        <f t="shared" ref="V18:V23" si="15">(U18/S18)*100</f>
        <v>100</v>
      </c>
      <c r="W18">
        <f>(N18/1000)/S18</f>
        <v>1.8840899010949031E-2</v>
      </c>
      <c r="X18">
        <f t="shared" si="8"/>
        <v>1.884089901094903</v>
      </c>
      <c r="Y18">
        <f>((O18/1000)/0.0999)</f>
        <v>1.7508834181455074E-2</v>
      </c>
      <c r="Z18">
        <f t="shared" si="9"/>
        <v>1.7508834181455075</v>
      </c>
      <c r="AA18">
        <f t="shared" si="10"/>
        <v>-7.0700704288041187</v>
      </c>
      <c r="AB18">
        <f>Z18/X18</f>
        <v>0.92929929571195879</v>
      </c>
      <c r="AC18" s="2" t="s">
        <v>25</v>
      </c>
      <c r="AD18" t="s">
        <v>25</v>
      </c>
      <c r="AE18" t="s">
        <v>319</v>
      </c>
    </row>
    <row r="19" spans="1:31" ht="17" x14ac:dyDescent="0.2">
      <c r="A19" t="s">
        <v>355</v>
      </c>
      <c r="B19" t="s">
        <v>262</v>
      </c>
      <c r="C19" t="s">
        <v>98</v>
      </c>
      <c r="D19" s="44">
        <v>44677</v>
      </c>
      <c r="E19" t="s">
        <v>175</v>
      </c>
      <c r="F19" s="2" t="s">
        <v>25</v>
      </c>
      <c r="G19">
        <v>15</v>
      </c>
      <c r="H19" t="s">
        <v>248</v>
      </c>
      <c r="I19" t="s">
        <v>351</v>
      </c>
      <c r="J19" t="s">
        <v>319</v>
      </c>
      <c r="K19">
        <v>194.56</v>
      </c>
      <c r="L19">
        <v>3.6656853115702432</v>
      </c>
      <c r="M19">
        <v>1</v>
      </c>
      <c r="N19">
        <v>114.5526659865701</v>
      </c>
      <c r="P19">
        <f t="shared" si="11"/>
        <v>114.5526659865701</v>
      </c>
      <c r="Q19">
        <f t="shared" si="12"/>
        <v>100</v>
      </c>
      <c r="R19">
        <f t="shared" si="13"/>
        <v>0</v>
      </c>
      <c r="S19">
        <v>6.08</v>
      </c>
      <c r="U19">
        <f t="shared" si="14"/>
        <v>6.08</v>
      </c>
      <c r="V19">
        <f t="shared" si="15"/>
        <v>100</v>
      </c>
      <c r="W19">
        <f>(N19/1000)/S19</f>
        <v>1.8840899010949031E-2</v>
      </c>
      <c r="X19">
        <f t="shared" si="8"/>
        <v>1.884089901094903</v>
      </c>
      <c r="Y19">
        <f>((O19/1000)/0.0999)</f>
        <v>0</v>
      </c>
      <c r="Z19">
        <f t="shared" si="9"/>
        <v>0</v>
      </c>
      <c r="AA19">
        <f t="shared" si="10"/>
        <v>-100</v>
      </c>
      <c r="AB19">
        <f>Z19/X19</f>
        <v>0</v>
      </c>
      <c r="AC19" s="2" t="s">
        <v>25</v>
      </c>
      <c r="AD19" t="s">
        <v>25</v>
      </c>
      <c r="AE19" t="s">
        <v>319</v>
      </c>
    </row>
    <row r="20" spans="1:31" ht="17" x14ac:dyDescent="0.2">
      <c r="A20" t="s">
        <v>344</v>
      </c>
      <c r="B20" t="s">
        <v>263</v>
      </c>
      <c r="C20" t="s">
        <v>98</v>
      </c>
      <c r="D20" s="44">
        <v>44671</v>
      </c>
      <c r="E20" t="s">
        <v>175</v>
      </c>
      <c r="F20" s="2" t="s">
        <v>25</v>
      </c>
      <c r="G20">
        <v>15</v>
      </c>
      <c r="H20" t="s">
        <v>261</v>
      </c>
      <c r="I20" t="s">
        <v>328</v>
      </c>
      <c r="J20" t="s">
        <v>319</v>
      </c>
      <c r="K20">
        <v>243.2</v>
      </c>
      <c r="L20">
        <v>1.7960132724839715</v>
      </c>
      <c r="M20">
        <v>1</v>
      </c>
      <c r="N20">
        <v>56.125414765124106</v>
      </c>
      <c r="O20">
        <v>9.5901245232266401</v>
      </c>
      <c r="P20">
        <f t="shared" si="11"/>
        <v>46.535290241897464</v>
      </c>
      <c r="Q20">
        <f t="shared" si="12"/>
        <v>82.91304471715749</v>
      </c>
      <c r="R20">
        <f t="shared" si="13"/>
        <v>17.086955282842503</v>
      </c>
      <c r="S20">
        <v>7.6</v>
      </c>
      <c r="T20">
        <v>0</v>
      </c>
      <c r="U20">
        <f t="shared" si="14"/>
        <v>7.6</v>
      </c>
      <c r="V20">
        <f t="shared" si="15"/>
        <v>100</v>
      </c>
      <c r="W20">
        <f>(N20/1000)/S20</f>
        <v>7.3849229954110673E-3</v>
      </c>
      <c r="X20">
        <f t="shared" si="8"/>
        <v>0.73849229954110673</v>
      </c>
      <c r="Y20">
        <f>((O20/1000)/0.0999)</f>
        <v>9.5997242474741132E-2</v>
      </c>
      <c r="Z20">
        <f t="shared" si="9"/>
        <v>9.5997242474741125</v>
      </c>
      <c r="AA20">
        <f t="shared" si="10"/>
        <v>1199.9085100060358</v>
      </c>
      <c r="AB20">
        <f>Z20/X20</f>
        <v>12.999085100060359</v>
      </c>
      <c r="AC20" s="2" t="s">
        <v>25</v>
      </c>
      <c r="AD20" t="s">
        <v>25</v>
      </c>
      <c r="AE20" t="s">
        <v>319</v>
      </c>
    </row>
    <row r="21" spans="1:31" ht="17" x14ac:dyDescent="0.2">
      <c r="A21" t="s">
        <v>356</v>
      </c>
      <c r="B21" t="s">
        <v>263</v>
      </c>
      <c r="C21" t="s">
        <v>98</v>
      </c>
      <c r="D21" s="44">
        <v>44677</v>
      </c>
      <c r="E21" t="s">
        <v>175</v>
      </c>
      <c r="F21" s="2" t="s">
        <v>25</v>
      </c>
      <c r="G21">
        <v>15</v>
      </c>
      <c r="H21" t="s">
        <v>261</v>
      </c>
      <c r="I21" t="s">
        <v>351</v>
      </c>
      <c r="J21" t="s">
        <v>319</v>
      </c>
      <c r="K21">
        <v>243.2</v>
      </c>
      <c r="L21">
        <v>1.7960132724839715</v>
      </c>
      <c r="M21">
        <v>1</v>
      </c>
      <c r="N21">
        <v>56.125414765124106</v>
      </c>
      <c r="P21">
        <f t="shared" si="11"/>
        <v>56.125414765124106</v>
      </c>
      <c r="Q21">
        <f t="shared" si="12"/>
        <v>100</v>
      </c>
      <c r="R21">
        <f t="shared" si="13"/>
        <v>0</v>
      </c>
      <c r="S21">
        <v>7.6</v>
      </c>
      <c r="U21">
        <f t="shared" si="14"/>
        <v>7.6</v>
      </c>
      <c r="V21">
        <f t="shared" si="15"/>
        <v>100</v>
      </c>
      <c r="W21">
        <f>(N21/1000)/S21</f>
        <v>7.3849229954110673E-3</v>
      </c>
      <c r="X21">
        <f t="shared" si="8"/>
        <v>0.73849229954110673</v>
      </c>
      <c r="Y21">
        <f>((O21/1000)/0.0999)</f>
        <v>0</v>
      </c>
      <c r="Z21">
        <f t="shared" si="9"/>
        <v>0</v>
      </c>
      <c r="AA21">
        <f t="shared" si="10"/>
        <v>-100</v>
      </c>
      <c r="AB21">
        <f>Z21/X21</f>
        <v>0</v>
      </c>
      <c r="AC21" s="2" t="s">
        <v>25</v>
      </c>
      <c r="AD21" t="s">
        <v>25</v>
      </c>
      <c r="AE21" t="s">
        <v>319</v>
      </c>
    </row>
    <row r="22" spans="1:31" ht="17" x14ac:dyDescent="0.2">
      <c r="A22" s="55" t="s">
        <v>99</v>
      </c>
      <c r="B22" s="55" t="s">
        <v>580</v>
      </c>
      <c r="C22" t="s">
        <v>100</v>
      </c>
      <c r="D22" s="44">
        <v>44720</v>
      </c>
      <c r="E22" t="s">
        <v>332</v>
      </c>
      <c r="F22" t="s">
        <v>25</v>
      </c>
      <c r="G22">
        <v>15</v>
      </c>
      <c r="H22" t="s">
        <v>248</v>
      </c>
      <c r="I22" t="s">
        <v>319</v>
      </c>
      <c r="J22" t="s">
        <v>319</v>
      </c>
      <c r="K22">
        <v>358.4</v>
      </c>
      <c r="L22">
        <v>13.278948359353238</v>
      </c>
      <c r="M22">
        <v>2</v>
      </c>
      <c r="N22">
        <v>414.96713622978871</v>
      </c>
      <c r="O22">
        <v>33.024584719731031</v>
      </c>
      <c r="P22">
        <f t="shared" si="11"/>
        <v>381.94255151005768</v>
      </c>
      <c r="Q22">
        <f t="shared" si="12"/>
        <v>92.04163852111806</v>
      </c>
      <c r="R22">
        <f t="shared" si="13"/>
        <v>7.9583614788819368</v>
      </c>
      <c r="S22">
        <v>11.2</v>
      </c>
      <c r="T22">
        <v>0.108</v>
      </c>
      <c r="U22">
        <f t="shared" si="14"/>
        <v>11.091999999999999</v>
      </c>
      <c r="V22">
        <f t="shared" si="15"/>
        <v>99.035714285714278</v>
      </c>
      <c r="W22">
        <f>((N22/1000)/S22)</f>
        <v>3.7050637163373992E-2</v>
      </c>
      <c r="X22">
        <f t="shared" si="8"/>
        <v>3.7050637163373992</v>
      </c>
      <c r="Y22">
        <v>0.30578319184936142</v>
      </c>
      <c r="Z22">
        <v>30.578319184936142</v>
      </c>
      <c r="AA22">
        <v>725.31156077294156</v>
      </c>
      <c r="AB22">
        <v>8.2531156077294163</v>
      </c>
      <c r="AC22" t="s">
        <v>23</v>
      </c>
      <c r="AD22" t="s">
        <v>25</v>
      </c>
      <c r="AE22" t="s">
        <v>319</v>
      </c>
    </row>
    <row r="23" spans="1:31" ht="17" x14ac:dyDescent="0.2">
      <c r="A23" t="s">
        <v>366</v>
      </c>
      <c r="B23" t="s">
        <v>270</v>
      </c>
      <c r="C23" t="s">
        <v>367</v>
      </c>
      <c r="D23" s="44">
        <v>44685</v>
      </c>
      <c r="E23" t="s">
        <v>271</v>
      </c>
      <c r="F23" s="2" t="s">
        <v>25</v>
      </c>
      <c r="G23">
        <v>15</v>
      </c>
      <c r="H23" t="s">
        <v>272</v>
      </c>
      <c r="I23" t="s">
        <v>319</v>
      </c>
      <c r="J23" t="s">
        <v>273</v>
      </c>
      <c r="K23">
        <v>89.6</v>
      </c>
      <c r="L23">
        <v>2.4749929520101119</v>
      </c>
      <c r="M23">
        <v>1</v>
      </c>
      <c r="N23">
        <v>77.343529750315994</v>
      </c>
      <c r="O23">
        <v>0</v>
      </c>
      <c r="P23">
        <f t="shared" si="11"/>
        <v>77.343529750315994</v>
      </c>
      <c r="Q23">
        <f t="shared" si="12"/>
        <v>100</v>
      </c>
      <c r="R23">
        <f t="shared" si="13"/>
        <v>0</v>
      </c>
      <c r="S23">
        <v>2.8</v>
      </c>
      <c r="T23">
        <v>0</v>
      </c>
      <c r="U23">
        <f t="shared" si="14"/>
        <v>2.8</v>
      </c>
      <c r="V23">
        <f t="shared" si="15"/>
        <v>100</v>
      </c>
      <c r="W23">
        <f>(N23/1000)/S23</f>
        <v>2.7622689196541431E-2</v>
      </c>
      <c r="X23">
        <f t="shared" si="8"/>
        <v>2.7622689196541432</v>
      </c>
      <c r="Y23">
        <f>(O23/1000)/0.1</f>
        <v>0</v>
      </c>
      <c r="Z23">
        <f t="shared" ref="Z23:Z35" si="16">Y23*100</f>
        <v>0</v>
      </c>
      <c r="AA23">
        <v>-100</v>
      </c>
      <c r="AB23">
        <v>0</v>
      </c>
      <c r="AC23" s="2" t="s">
        <v>25</v>
      </c>
      <c r="AD23" t="s">
        <v>25</v>
      </c>
      <c r="AE23" t="s">
        <v>319</v>
      </c>
    </row>
    <row r="24" spans="1:31" ht="17" x14ac:dyDescent="0.2">
      <c r="A24" t="s">
        <v>962</v>
      </c>
      <c r="B24" t="s">
        <v>119</v>
      </c>
      <c r="C24" t="s">
        <v>108</v>
      </c>
      <c r="D24" s="44">
        <v>44690</v>
      </c>
      <c r="E24" t="s">
        <v>175</v>
      </c>
      <c r="F24" t="s">
        <v>25</v>
      </c>
      <c r="G24">
        <v>15</v>
      </c>
      <c r="H24" t="s">
        <v>248</v>
      </c>
      <c r="I24" t="s">
        <v>319</v>
      </c>
      <c r="J24" t="s">
        <v>278</v>
      </c>
      <c r="K24">
        <v>483.2</v>
      </c>
      <c r="L24" s="1">
        <v>4.1608098399999998</v>
      </c>
      <c r="M24">
        <v>1</v>
      </c>
      <c r="N24">
        <v>130.02530749242123</v>
      </c>
      <c r="O24">
        <v>0</v>
      </c>
      <c r="P24">
        <f t="shared" si="11"/>
        <v>130.02530749242123</v>
      </c>
      <c r="Q24">
        <f>P24/N24*100</f>
        <v>100</v>
      </c>
      <c r="R24">
        <f>O24/N24*100</f>
        <v>0</v>
      </c>
      <c r="S24">
        <v>15.1</v>
      </c>
      <c r="T24">
        <v>0.156</v>
      </c>
      <c r="U24">
        <f t="shared" si="14"/>
        <v>14.943999999999999</v>
      </c>
      <c r="V24">
        <f>U24/S24*100</f>
        <v>98.966887417218544</v>
      </c>
      <c r="W24">
        <f>((N24/1000)/S24)</f>
        <v>8.6109475160543857E-3</v>
      </c>
      <c r="X24">
        <f t="shared" si="8"/>
        <v>0.86109475160543858</v>
      </c>
      <c r="Y24">
        <f>((O24/1000)/T24)</f>
        <v>0</v>
      </c>
      <c r="Z24">
        <f t="shared" si="16"/>
        <v>0</v>
      </c>
      <c r="AA24">
        <f>((Z24-X24)/X24)*100</f>
        <v>-100</v>
      </c>
      <c r="AB24">
        <f>(Z24/X24)</f>
        <v>0</v>
      </c>
      <c r="AC24" s="2" t="s">
        <v>25</v>
      </c>
      <c r="AD24" t="s">
        <v>25</v>
      </c>
      <c r="AE24" t="s">
        <v>319</v>
      </c>
    </row>
    <row r="25" spans="1:31" ht="17" x14ac:dyDescent="0.2">
      <c r="A25" t="s">
        <v>965</v>
      </c>
      <c r="B25" t="s">
        <v>282</v>
      </c>
      <c r="C25" t="s">
        <v>282</v>
      </c>
      <c r="D25" s="44">
        <v>44690</v>
      </c>
      <c r="E25" t="s">
        <v>175</v>
      </c>
      <c r="F25" t="s">
        <v>25</v>
      </c>
      <c r="G25">
        <v>60</v>
      </c>
      <c r="H25" t="s">
        <v>248</v>
      </c>
      <c r="I25" t="s">
        <v>319</v>
      </c>
      <c r="J25" t="s">
        <v>278</v>
      </c>
      <c r="K25">
        <v>368</v>
      </c>
      <c r="L25" s="1">
        <v>6.4163652789999999</v>
      </c>
      <c r="M25">
        <v>1</v>
      </c>
      <c r="N25">
        <v>200.511414961811</v>
      </c>
      <c r="O25">
        <v>6.2552545598811466</v>
      </c>
      <c r="P25">
        <f t="shared" si="11"/>
        <v>194.25616040192986</v>
      </c>
      <c r="Q25">
        <f>P25/N25*100</f>
        <v>96.880349898746402</v>
      </c>
      <c r="R25">
        <f>O25/N25*100</f>
        <v>3.1196501012535918</v>
      </c>
      <c r="S25">
        <v>11.5</v>
      </c>
      <c r="T25">
        <v>0</v>
      </c>
      <c r="U25">
        <f t="shared" si="14"/>
        <v>11.5</v>
      </c>
      <c r="V25">
        <f>U25/S25*100</f>
        <v>100</v>
      </c>
      <c r="W25">
        <f>((N25/1000)/S25)</f>
        <v>1.7435775214070522E-2</v>
      </c>
      <c r="X25">
        <f t="shared" si="8"/>
        <v>1.7435775214070521</v>
      </c>
      <c r="Y25">
        <f>((O25/1000)/0.1)</f>
        <v>6.255254559881146E-2</v>
      </c>
      <c r="Z25">
        <f t="shared" si="16"/>
        <v>6.2552545598811458</v>
      </c>
      <c r="AA25">
        <f>((Z25-X25)/X25)*100</f>
        <v>258.75976164416301</v>
      </c>
      <c r="AB25">
        <f>(Z25/X25)</f>
        <v>3.5875976164416303</v>
      </c>
      <c r="AC25" s="2" t="s">
        <v>25</v>
      </c>
      <c r="AD25" t="s">
        <v>25</v>
      </c>
      <c r="AE25" t="s">
        <v>319</v>
      </c>
    </row>
    <row r="26" spans="1:31" ht="17" x14ac:dyDescent="0.2">
      <c r="A26" t="s">
        <v>950</v>
      </c>
      <c r="B26" t="s">
        <v>43</v>
      </c>
      <c r="C26" t="s">
        <v>43</v>
      </c>
      <c r="D26" s="44">
        <v>44690</v>
      </c>
      <c r="E26" t="s">
        <v>175</v>
      </c>
      <c r="F26" t="s">
        <v>25</v>
      </c>
      <c r="G26">
        <v>15</v>
      </c>
      <c r="H26" t="s">
        <v>248</v>
      </c>
      <c r="I26" t="s">
        <v>319</v>
      </c>
      <c r="J26" t="s">
        <v>278</v>
      </c>
      <c r="K26">
        <v>1363.2</v>
      </c>
      <c r="L26" s="1">
        <v>4.7626410000000003</v>
      </c>
      <c r="M26">
        <v>1</v>
      </c>
      <c r="N26">
        <v>148.83253124146825</v>
      </c>
      <c r="O26">
        <v>34.173130299169664</v>
      </c>
      <c r="P26">
        <f t="shared" si="11"/>
        <v>114.65940094229859</v>
      </c>
      <c r="Q26">
        <f>P26/N26*100</f>
        <v>77.039206405939154</v>
      </c>
      <c r="R26">
        <f>O26/N26*100</f>
        <v>22.960793594060856</v>
      </c>
      <c r="S26">
        <v>42.6</v>
      </c>
      <c r="T26">
        <v>0.14000000000000001</v>
      </c>
      <c r="U26">
        <f t="shared" si="14"/>
        <v>42.46</v>
      </c>
      <c r="V26">
        <f>U26/S26*100</f>
        <v>99.671361502347423</v>
      </c>
      <c r="W26">
        <f>((N26/1000)/S26)</f>
        <v>3.4937213906447947E-3</v>
      </c>
      <c r="X26">
        <f t="shared" si="8"/>
        <v>0.34937213906447945</v>
      </c>
      <c r="Y26">
        <f>((O26/1000)/T26)</f>
        <v>0.24409378785121186</v>
      </c>
      <c r="Z26">
        <f t="shared" si="16"/>
        <v>24.409378785121184</v>
      </c>
      <c r="AA26">
        <f>((Z26-X26)/X26)*100</f>
        <v>6886.6414793356598</v>
      </c>
      <c r="AB26">
        <f>(Z26/X26)</f>
        <v>69.866414793356597</v>
      </c>
      <c r="AC26" t="s">
        <v>23</v>
      </c>
      <c r="AD26" t="s">
        <v>25</v>
      </c>
      <c r="AE26" t="s">
        <v>319</v>
      </c>
    </row>
    <row r="27" spans="1:31" ht="17" x14ac:dyDescent="0.2">
      <c r="A27" t="s">
        <v>968</v>
      </c>
      <c r="B27" t="s">
        <v>281</v>
      </c>
      <c r="C27" t="s">
        <v>46</v>
      </c>
      <c r="D27" s="44">
        <v>44690</v>
      </c>
      <c r="E27" t="s">
        <v>271</v>
      </c>
      <c r="F27" t="s">
        <v>25</v>
      </c>
      <c r="G27">
        <v>60</v>
      </c>
      <c r="H27" t="s">
        <v>272</v>
      </c>
      <c r="I27" t="s">
        <v>319</v>
      </c>
      <c r="J27" t="s">
        <v>278</v>
      </c>
      <c r="K27">
        <v>250.88</v>
      </c>
      <c r="L27" s="1">
        <v>4.1635156359999996</v>
      </c>
      <c r="M27">
        <v>1</v>
      </c>
      <c r="N27">
        <v>130.10986361024408</v>
      </c>
      <c r="O27">
        <v>1.406719265178489</v>
      </c>
      <c r="P27">
        <f t="shared" si="11"/>
        <v>128.7031443450656</v>
      </c>
      <c r="Q27">
        <f>P27/N27*100</f>
        <v>98.918821966186641</v>
      </c>
      <c r="R27">
        <f>O27/N27*100</f>
        <v>1.0811780338133661</v>
      </c>
      <c r="S27">
        <v>7.84</v>
      </c>
      <c r="T27">
        <v>0</v>
      </c>
      <c r="U27">
        <f t="shared" si="14"/>
        <v>7.84</v>
      </c>
      <c r="V27">
        <f>U27/S27*100</f>
        <v>100</v>
      </c>
      <c r="W27">
        <f>((N27/1000)/S27)</f>
        <v>1.6595645868653582E-2</v>
      </c>
      <c r="X27">
        <f t="shared" si="8"/>
        <v>1.6595645868653581</v>
      </c>
      <c r="Y27">
        <f>((O27/1000)/0.1)</f>
        <v>1.4067192651784889E-2</v>
      </c>
      <c r="Z27">
        <f t="shared" si="16"/>
        <v>1.406719265178489</v>
      </c>
      <c r="AA27">
        <f>((Z27-X27)/X27)*100</f>
        <v>-15.235642149032111</v>
      </c>
      <c r="AB27">
        <f>(Z27/X27)</f>
        <v>0.84764357850967886</v>
      </c>
      <c r="AC27" s="2" t="s">
        <v>25</v>
      </c>
      <c r="AD27" t="s">
        <v>25</v>
      </c>
      <c r="AE27" t="s">
        <v>319</v>
      </c>
    </row>
    <row r="28" spans="1:31" ht="17" x14ac:dyDescent="0.2">
      <c r="A28" t="s">
        <v>49</v>
      </c>
      <c r="B28" t="s">
        <v>281</v>
      </c>
      <c r="C28" t="s">
        <v>46</v>
      </c>
      <c r="D28" s="44">
        <v>44690</v>
      </c>
      <c r="E28" t="s">
        <v>271</v>
      </c>
      <c r="F28" t="s">
        <v>25</v>
      </c>
      <c r="G28">
        <v>15</v>
      </c>
      <c r="H28" t="s">
        <v>272</v>
      </c>
      <c r="I28" t="s">
        <v>319</v>
      </c>
      <c r="J28" t="s">
        <v>278</v>
      </c>
      <c r="K28">
        <v>250.88</v>
      </c>
      <c r="L28" s="1">
        <v>4.1635156359999996</v>
      </c>
      <c r="M28">
        <v>1</v>
      </c>
      <c r="N28">
        <v>130.10986361024408</v>
      </c>
      <c r="O28">
        <v>0</v>
      </c>
      <c r="P28">
        <f t="shared" si="11"/>
        <v>130.10986361024408</v>
      </c>
      <c r="Q28">
        <f>P28/N28*100</f>
        <v>100</v>
      </c>
      <c r="R28">
        <f>O28/N28*100</f>
        <v>0</v>
      </c>
      <c r="S28">
        <v>7.84</v>
      </c>
      <c r="T28">
        <v>0</v>
      </c>
      <c r="U28">
        <f t="shared" si="14"/>
        <v>7.84</v>
      </c>
      <c r="V28">
        <f>U28/S28*100</f>
        <v>100</v>
      </c>
      <c r="W28">
        <f>((N28/1000)/S28)</f>
        <v>1.6595645868653582E-2</v>
      </c>
      <c r="X28">
        <f t="shared" si="8"/>
        <v>1.6595645868653581</v>
      </c>
      <c r="Y28">
        <f>((O28/1000)/0.1)</f>
        <v>0</v>
      </c>
      <c r="Z28">
        <f t="shared" si="16"/>
        <v>0</v>
      </c>
      <c r="AA28">
        <f>((Z28-X28)/X28)*100</f>
        <v>-100</v>
      </c>
      <c r="AB28">
        <f>(Z28/X28)</f>
        <v>0</v>
      </c>
      <c r="AC28" s="2" t="s">
        <v>25</v>
      </c>
      <c r="AD28" t="s">
        <v>25</v>
      </c>
      <c r="AE28" t="s">
        <v>319</v>
      </c>
    </row>
    <row r="29" spans="1:31" ht="17" x14ac:dyDescent="0.2">
      <c r="A29" t="s">
        <v>363</v>
      </c>
      <c r="B29" t="s">
        <v>267</v>
      </c>
      <c r="C29" t="s">
        <v>125</v>
      </c>
      <c r="D29" s="44">
        <v>44677</v>
      </c>
      <c r="E29" t="s">
        <v>175</v>
      </c>
      <c r="F29" s="2" t="s">
        <v>25</v>
      </c>
      <c r="G29">
        <v>15</v>
      </c>
      <c r="H29" t="s">
        <v>256</v>
      </c>
      <c r="I29" t="s">
        <v>351</v>
      </c>
      <c r="J29" t="s">
        <v>319</v>
      </c>
      <c r="K29">
        <v>232.32</v>
      </c>
      <c r="L29">
        <v>2.0615380678445239</v>
      </c>
      <c r="M29">
        <v>1</v>
      </c>
      <c r="N29">
        <v>64.423064620141375</v>
      </c>
      <c r="P29">
        <f t="shared" si="11"/>
        <v>64.423064620141375</v>
      </c>
      <c r="Q29">
        <f>(P29/N29)*100</f>
        <v>100</v>
      </c>
      <c r="R29">
        <f>(O29/N29)*100</f>
        <v>0</v>
      </c>
      <c r="S29">
        <v>7.26</v>
      </c>
      <c r="U29">
        <f t="shared" si="14"/>
        <v>7.26</v>
      </c>
      <c r="V29">
        <f>(U29/S29)*100</f>
        <v>100</v>
      </c>
      <c r="W29">
        <f>(N29/1000)/S29</f>
        <v>8.8737003609010157E-3</v>
      </c>
      <c r="X29">
        <f t="shared" si="8"/>
        <v>0.88737003609010157</v>
      </c>
      <c r="Y29">
        <f>((O29/1000)/0.0999)</f>
        <v>0</v>
      </c>
      <c r="Z29">
        <f t="shared" si="16"/>
        <v>0</v>
      </c>
      <c r="AA29">
        <f>((Z28-X28)/X28)*100</f>
        <v>-100</v>
      </c>
      <c r="AB29">
        <f>Z28/X28</f>
        <v>0</v>
      </c>
      <c r="AC29" s="2" t="s">
        <v>25</v>
      </c>
      <c r="AD29" t="s">
        <v>25</v>
      </c>
      <c r="AE29" t="s">
        <v>319</v>
      </c>
    </row>
    <row r="30" spans="1:31" ht="17" x14ac:dyDescent="0.2">
      <c r="A30" t="s">
        <v>364</v>
      </c>
      <c r="B30" t="s">
        <v>268</v>
      </c>
      <c r="C30" t="s">
        <v>125</v>
      </c>
      <c r="D30" s="44">
        <v>44677</v>
      </c>
      <c r="E30" t="s">
        <v>175</v>
      </c>
      <c r="F30" s="2" t="s">
        <v>25</v>
      </c>
      <c r="G30">
        <v>15</v>
      </c>
      <c r="H30" t="s">
        <v>248</v>
      </c>
      <c r="I30" t="s">
        <v>351</v>
      </c>
      <c r="J30" t="s">
        <v>319</v>
      </c>
      <c r="K30">
        <v>224.64</v>
      </c>
      <c r="L30">
        <v>1.6805995670821516</v>
      </c>
      <c r="M30">
        <v>1</v>
      </c>
      <c r="N30">
        <v>52.51873647131724</v>
      </c>
      <c r="P30">
        <f t="shared" si="11"/>
        <v>52.51873647131724</v>
      </c>
      <c r="Q30">
        <f>(P30/N30)*100</f>
        <v>100</v>
      </c>
      <c r="R30">
        <f>(O30/N30)*100</f>
        <v>0</v>
      </c>
      <c r="S30">
        <v>7.02</v>
      </c>
      <c r="U30">
        <f t="shared" si="14"/>
        <v>7.02</v>
      </c>
      <c r="V30">
        <f>(U30/S30)*100</f>
        <v>100</v>
      </c>
      <c r="W30">
        <f>(N30/1000)/S30</f>
        <v>7.4813014916406328E-3</v>
      </c>
      <c r="X30">
        <f t="shared" si="8"/>
        <v>0.74813014916406329</v>
      </c>
      <c r="Y30">
        <f>((O30/1000)/0.0999)</f>
        <v>0</v>
      </c>
      <c r="Z30">
        <f t="shared" si="16"/>
        <v>0</v>
      </c>
      <c r="AA30">
        <v>-100</v>
      </c>
      <c r="AB30">
        <v>0</v>
      </c>
      <c r="AC30" s="2" t="s">
        <v>25</v>
      </c>
      <c r="AD30" t="s">
        <v>25</v>
      </c>
      <c r="AE30" t="s">
        <v>319</v>
      </c>
    </row>
    <row r="31" spans="1:31" ht="17" x14ac:dyDescent="0.2">
      <c r="A31" t="s">
        <v>365</v>
      </c>
      <c r="B31" t="s">
        <v>269</v>
      </c>
      <c r="C31" t="s">
        <v>125</v>
      </c>
      <c r="D31" s="44">
        <v>44677</v>
      </c>
      <c r="E31" t="s">
        <v>175</v>
      </c>
      <c r="F31" s="2" t="s">
        <v>25</v>
      </c>
      <c r="G31">
        <v>15</v>
      </c>
      <c r="H31" t="s">
        <v>261</v>
      </c>
      <c r="I31" t="s">
        <v>351</v>
      </c>
      <c r="J31" t="s">
        <v>319</v>
      </c>
      <c r="K31">
        <v>64</v>
      </c>
      <c r="L31">
        <v>0.45741399517332043</v>
      </c>
      <c r="M31">
        <v>1</v>
      </c>
      <c r="N31">
        <v>14.294187349166263</v>
      </c>
      <c r="P31">
        <f t="shared" si="11"/>
        <v>14.294187349166263</v>
      </c>
      <c r="Q31">
        <f>(P31/N31)*100</f>
        <v>100</v>
      </c>
      <c r="R31">
        <f>(O31/N31)*100</f>
        <v>0</v>
      </c>
      <c r="S31" t="s">
        <v>258</v>
      </c>
      <c r="U31" t="s">
        <v>258</v>
      </c>
      <c r="V31">
        <v>100</v>
      </c>
      <c r="W31">
        <f>(L31/1000)/2</f>
        <v>2.2870699758666021E-4</v>
      </c>
      <c r="X31">
        <f t="shared" si="8"/>
        <v>2.287069975866602E-2</v>
      </c>
      <c r="Y31">
        <f>((O31/1000)/0.0999)</f>
        <v>0</v>
      </c>
      <c r="Z31">
        <f t="shared" si="16"/>
        <v>0</v>
      </c>
      <c r="AA31">
        <f>((Z30-X30)/X30)*100</f>
        <v>-100</v>
      </c>
      <c r="AB31">
        <f>Z30/X30</f>
        <v>0</v>
      </c>
      <c r="AC31" s="2" t="s">
        <v>25</v>
      </c>
      <c r="AD31" t="s">
        <v>25</v>
      </c>
      <c r="AE31" t="s">
        <v>319</v>
      </c>
    </row>
    <row r="32" spans="1:31" ht="17" x14ac:dyDescent="0.2">
      <c r="A32" t="s">
        <v>966</v>
      </c>
      <c r="B32" t="s">
        <v>128</v>
      </c>
      <c r="C32" t="s">
        <v>128</v>
      </c>
      <c r="D32" s="44">
        <v>44690</v>
      </c>
      <c r="E32" t="s">
        <v>175</v>
      </c>
      <c r="F32" t="s">
        <v>25</v>
      </c>
      <c r="G32">
        <v>60</v>
      </c>
      <c r="H32" t="s">
        <v>248</v>
      </c>
      <c r="I32" t="s">
        <v>319</v>
      </c>
      <c r="J32" t="s">
        <v>278</v>
      </c>
      <c r="K32">
        <v>607.19999999999993</v>
      </c>
      <c r="L32" s="1">
        <v>1.7511937639999999</v>
      </c>
      <c r="M32">
        <v>1</v>
      </c>
      <c r="N32">
        <v>54.7248051124037</v>
      </c>
      <c r="O32">
        <v>0</v>
      </c>
      <c r="P32">
        <f t="shared" si="11"/>
        <v>54.7248051124037</v>
      </c>
      <c r="Q32">
        <f>P32/N32*100</f>
        <v>100</v>
      </c>
      <c r="R32">
        <f>O32/N32*100</f>
        <v>0</v>
      </c>
      <c r="S32">
        <v>26.4</v>
      </c>
      <c r="T32">
        <v>0.13400000000000001</v>
      </c>
      <c r="U32">
        <f t="shared" ref="U32:U49" si="17">S32-T32</f>
        <v>26.265999999999998</v>
      </c>
      <c r="V32">
        <f>U32/S32*100</f>
        <v>99.492424242424235</v>
      </c>
      <c r="W32">
        <f>((N32/1000)/S32)</f>
        <v>2.0729092845607464E-3</v>
      </c>
      <c r="X32">
        <f t="shared" si="8"/>
        <v>0.20729092845607464</v>
      </c>
      <c r="Y32">
        <f>((O32/1000)/T32)</f>
        <v>0</v>
      </c>
      <c r="Z32">
        <f t="shared" si="16"/>
        <v>0</v>
      </c>
      <c r="AA32">
        <f>((Z32-X32)/X32)*100</f>
        <v>-100</v>
      </c>
      <c r="AB32">
        <f>(Z32/X32)</f>
        <v>0</v>
      </c>
      <c r="AC32" s="2" t="s">
        <v>25</v>
      </c>
      <c r="AD32" t="s">
        <v>25</v>
      </c>
      <c r="AE32" t="s">
        <v>319</v>
      </c>
    </row>
    <row r="33" spans="1:31" ht="17" x14ac:dyDescent="0.2">
      <c r="A33" t="s">
        <v>368</v>
      </c>
      <c r="B33" t="s">
        <v>274</v>
      </c>
      <c r="C33" t="s">
        <v>66</v>
      </c>
      <c r="D33" s="44">
        <v>44685</v>
      </c>
      <c r="E33" t="s">
        <v>271</v>
      </c>
      <c r="F33" s="2" t="s">
        <v>25</v>
      </c>
      <c r="G33">
        <v>15</v>
      </c>
      <c r="H33" t="s">
        <v>272</v>
      </c>
      <c r="I33" t="s">
        <v>319</v>
      </c>
      <c r="J33" t="s">
        <v>273</v>
      </c>
      <c r="K33">
        <v>101.12</v>
      </c>
      <c r="L33">
        <v>4.5571632138169917</v>
      </c>
      <c r="M33">
        <v>1</v>
      </c>
      <c r="N33">
        <v>142.41135043178099</v>
      </c>
      <c r="O33">
        <v>0</v>
      </c>
      <c r="P33">
        <f t="shared" si="11"/>
        <v>142.41135043178099</v>
      </c>
      <c r="Q33">
        <f>(P33/N33)*100</f>
        <v>100</v>
      </c>
      <c r="R33">
        <f>(O33/N33)*100</f>
        <v>0</v>
      </c>
      <c r="S33">
        <v>3.16</v>
      </c>
      <c r="T33">
        <v>0</v>
      </c>
      <c r="U33">
        <f t="shared" si="17"/>
        <v>3.16</v>
      </c>
      <c r="V33">
        <f>(U33/S33)*100</f>
        <v>100</v>
      </c>
      <c r="W33">
        <f>(N33/1000)/S33</f>
        <v>4.5066883048031955E-2</v>
      </c>
      <c r="X33">
        <f t="shared" si="8"/>
        <v>4.5066883048031956</v>
      </c>
      <c r="Y33">
        <f>(O33/1000)/0.1</f>
        <v>0</v>
      </c>
      <c r="Z33">
        <f t="shared" si="16"/>
        <v>0</v>
      </c>
      <c r="AA33">
        <f>((Z32-X32)/X32)*100</f>
        <v>-100</v>
      </c>
      <c r="AB33">
        <f>Z32/X32</f>
        <v>0</v>
      </c>
      <c r="AC33" s="2" t="s">
        <v>25</v>
      </c>
      <c r="AD33" t="s">
        <v>25</v>
      </c>
      <c r="AE33" t="s">
        <v>319</v>
      </c>
    </row>
    <row r="34" spans="1:31" ht="17" x14ac:dyDescent="0.2">
      <c r="A34" t="s">
        <v>967</v>
      </c>
      <c r="B34" t="s">
        <v>988</v>
      </c>
      <c r="C34" t="s">
        <v>69</v>
      </c>
      <c r="D34" s="44">
        <v>44690</v>
      </c>
      <c r="E34" t="s">
        <v>271</v>
      </c>
      <c r="F34" t="s">
        <v>25</v>
      </c>
      <c r="G34">
        <v>60</v>
      </c>
      <c r="H34" t="s">
        <v>272</v>
      </c>
      <c r="I34" t="s">
        <v>319</v>
      </c>
      <c r="J34" t="s">
        <v>278</v>
      </c>
      <c r="K34">
        <v>221.44</v>
      </c>
      <c r="L34" s="1">
        <v>2.7318651960000002</v>
      </c>
      <c r="M34">
        <v>1</v>
      </c>
      <c r="N34">
        <v>85.370787377444401</v>
      </c>
      <c r="O34">
        <v>0</v>
      </c>
      <c r="P34">
        <f t="shared" si="11"/>
        <v>85.370787377444401</v>
      </c>
      <c r="Q34">
        <f>P34/N34*100</f>
        <v>100</v>
      </c>
      <c r="R34">
        <f>O34/N34*100</f>
        <v>0</v>
      </c>
      <c r="S34">
        <v>6.92</v>
      </c>
      <c r="T34">
        <v>0</v>
      </c>
      <c r="U34">
        <f t="shared" si="17"/>
        <v>6.92</v>
      </c>
      <c r="V34">
        <f>U34/S34*100</f>
        <v>100</v>
      </c>
      <c r="W34">
        <f>((N34/1000)/S34)</f>
        <v>1.2336818985179826E-2</v>
      </c>
      <c r="X34">
        <f t="shared" si="8"/>
        <v>1.2336818985179825</v>
      </c>
      <c r="Y34">
        <f>((O34/1000)/0.1)</f>
        <v>0</v>
      </c>
      <c r="Z34">
        <f t="shared" si="16"/>
        <v>0</v>
      </c>
      <c r="AA34">
        <f>((Z34-X34)/X34)*100</f>
        <v>-100</v>
      </c>
      <c r="AB34">
        <f>(Z34/X34)</f>
        <v>0</v>
      </c>
      <c r="AC34" s="2" t="s">
        <v>25</v>
      </c>
      <c r="AD34" t="s">
        <v>25</v>
      </c>
      <c r="AE34" t="s">
        <v>319</v>
      </c>
    </row>
    <row r="35" spans="1:31" ht="17" x14ac:dyDescent="0.2">
      <c r="A35" t="s">
        <v>72</v>
      </c>
      <c r="B35" t="s">
        <v>988</v>
      </c>
      <c r="C35" t="s">
        <v>69</v>
      </c>
      <c r="D35" s="44">
        <v>44690</v>
      </c>
      <c r="E35" t="s">
        <v>271</v>
      </c>
      <c r="F35" t="s">
        <v>25</v>
      </c>
      <c r="G35">
        <v>15</v>
      </c>
      <c r="H35" t="s">
        <v>272</v>
      </c>
      <c r="I35" t="s">
        <v>319</v>
      </c>
      <c r="J35" t="s">
        <v>278</v>
      </c>
      <c r="K35">
        <v>221.44</v>
      </c>
      <c r="L35" s="1">
        <v>2.7318651960000002</v>
      </c>
      <c r="M35">
        <v>1</v>
      </c>
      <c r="N35">
        <v>85.370787377444401</v>
      </c>
      <c r="O35">
        <v>0</v>
      </c>
      <c r="P35">
        <f t="shared" si="11"/>
        <v>85.370787377444401</v>
      </c>
      <c r="Q35">
        <f>P35/N35*100</f>
        <v>100</v>
      </c>
      <c r="R35">
        <f>O35/N35*100</f>
        <v>0</v>
      </c>
      <c r="S35">
        <v>6.92</v>
      </c>
      <c r="T35">
        <v>0</v>
      </c>
      <c r="U35">
        <f t="shared" si="17"/>
        <v>6.92</v>
      </c>
      <c r="V35">
        <f>U35/S35*100</f>
        <v>100</v>
      </c>
      <c r="W35">
        <f>((N35/1000)/S35)</f>
        <v>1.2336818985179826E-2</v>
      </c>
      <c r="X35">
        <f t="shared" si="8"/>
        <v>1.2336818985179825</v>
      </c>
      <c r="Y35">
        <f>((O35/1000)/0.1)</f>
        <v>0</v>
      </c>
      <c r="Z35">
        <f t="shared" si="16"/>
        <v>0</v>
      </c>
      <c r="AA35">
        <f>((Z35-X35)/X35)*100</f>
        <v>-100</v>
      </c>
      <c r="AB35">
        <f>(Z35/X35)</f>
        <v>0</v>
      </c>
      <c r="AC35" s="2" t="s">
        <v>25</v>
      </c>
      <c r="AD35" t="s">
        <v>25</v>
      </c>
      <c r="AE35" t="s">
        <v>319</v>
      </c>
    </row>
    <row r="36" spans="1:31" ht="17" x14ac:dyDescent="0.2">
      <c r="A36" t="s">
        <v>320</v>
      </c>
      <c r="B36" t="s">
        <v>973</v>
      </c>
      <c r="C36" t="s">
        <v>19</v>
      </c>
      <c r="D36" s="44">
        <v>44652</v>
      </c>
      <c r="E36" t="s">
        <v>175</v>
      </c>
      <c r="F36" t="s">
        <v>25</v>
      </c>
      <c r="G36">
        <v>15</v>
      </c>
      <c r="H36" t="s">
        <v>248</v>
      </c>
      <c r="I36" t="s">
        <v>319</v>
      </c>
      <c r="J36" t="s">
        <v>246</v>
      </c>
      <c r="K36">
        <v>380.8</v>
      </c>
      <c r="L36">
        <v>6.6879999999999997</v>
      </c>
      <c r="M36">
        <v>1.1000000000000001</v>
      </c>
      <c r="N36">
        <v>209</v>
      </c>
      <c r="O36">
        <v>27.418828788117022</v>
      </c>
      <c r="P36" s="2">
        <f t="shared" si="11"/>
        <v>181.58117121188297</v>
      </c>
      <c r="Q36" s="2">
        <f>P36/N36*100</f>
        <v>86.880943163580369</v>
      </c>
      <c r="R36" s="2">
        <f>O36/N36*100</f>
        <v>13.119056836419626</v>
      </c>
      <c r="S36">
        <v>11.9</v>
      </c>
      <c r="T36">
        <v>0.13</v>
      </c>
      <c r="U36" s="2">
        <f t="shared" si="17"/>
        <v>11.77</v>
      </c>
      <c r="V36" s="2">
        <f>U36/S36*100</f>
        <v>98.907563025210081</v>
      </c>
      <c r="W36">
        <v>1.7563025210084033E-2</v>
      </c>
      <c r="X36">
        <v>1.7563025210084033</v>
      </c>
      <c r="Y36" s="2">
        <f>((O36/1000)/T36)</f>
        <v>0.21091406760090017</v>
      </c>
      <c r="Z36">
        <v>21.091406760090017</v>
      </c>
      <c r="AA36">
        <v>1100.8982796414889</v>
      </c>
      <c r="AB36">
        <v>12.008982796414891</v>
      </c>
      <c r="AC36" t="s">
        <v>23</v>
      </c>
      <c r="AD36" t="s">
        <v>23</v>
      </c>
      <c r="AE36" t="s">
        <v>23</v>
      </c>
    </row>
    <row r="37" spans="1:31" ht="17" x14ac:dyDescent="0.2">
      <c r="A37" s="55" t="s">
        <v>80</v>
      </c>
      <c r="B37" s="55" t="s">
        <v>563</v>
      </c>
      <c r="C37" t="s">
        <v>81</v>
      </c>
      <c r="D37" s="44">
        <v>44720</v>
      </c>
      <c r="E37" t="s">
        <v>332</v>
      </c>
      <c r="F37" t="s">
        <v>25</v>
      </c>
      <c r="G37">
        <v>15</v>
      </c>
      <c r="H37" t="s">
        <v>248</v>
      </c>
      <c r="I37" t="s">
        <v>319</v>
      </c>
      <c r="J37" t="s">
        <v>319</v>
      </c>
      <c r="K37">
        <v>467.2</v>
      </c>
      <c r="L37">
        <v>2.9253394219229092</v>
      </c>
      <c r="M37">
        <v>1</v>
      </c>
      <c r="N37">
        <v>91.416856935090905</v>
      </c>
      <c r="O37">
        <v>15.524157204102883</v>
      </c>
      <c r="P37">
        <f t="shared" si="11"/>
        <v>75.892699730988028</v>
      </c>
      <c r="Q37">
        <f>(P37/N37)*100</f>
        <v>83.018277236193356</v>
      </c>
      <c r="R37">
        <f>(O37/N37)*100</f>
        <v>16.981722763806641</v>
      </c>
      <c r="S37">
        <v>14.6</v>
      </c>
      <c r="T37">
        <v>0.12</v>
      </c>
      <c r="U37">
        <f t="shared" si="17"/>
        <v>14.48</v>
      </c>
      <c r="V37">
        <f>(U37/S37)*100</f>
        <v>99.178082191780831</v>
      </c>
      <c r="W37">
        <f>((N37/1000)/S37)</f>
        <v>6.2614285571980077E-3</v>
      </c>
      <c r="X37">
        <f t="shared" ref="X37:X61" si="18">W37*100</f>
        <v>0.62614285571980077</v>
      </c>
      <c r="Y37">
        <v>0.12936797670085737</v>
      </c>
      <c r="Z37">
        <v>12.936797670085737</v>
      </c>
      <c r="AA37">
        <v>1966.1096029298078</v>
      </c>
      <c r="AB37">
        <v>20.661096029298079</v>
      </c>
      <c r="AC37" t="s">
        <v>23</v>
      </c>
      <c r="AD37" t="s">
        <v>23</v>
      </c>
      <c r="AE37" t="s">
        <v>23</v>
      </c>
    </row>
    <row r="38" spans="1:31" ht="17" x14ac:dyDescent="0.2">
      <c r="A38" t="s">
        <v>85</v>
      </c>
      <c r="B38" t="s">
        <v>255</v>
      </c>
      <c r="C38" t="s">
        <v>86</v>
      </c>
      <c r="D38" s="44">
        <v>44671</v>
      </c>
      <c r="E38" t="s">
        <v>175</v>
      </c>
      <c r="F38" s="2" t="s">
        <v>25</v>
      </c>
      <c r="G38">
        <v>15</v>
      </c>
      <c r="H38" t="s">
        <v>256</v>
      </c>
      <c r="I38" t="s">
        <v>328</v>
      </c>
      <c r="J38" t="s">
        <v>319</v>
      </c>
      <c r="K38">
        <v>140.16</v>
      </c>
      <c r="L38">
        <v>7.2149589622530295</v>
      </c>
      <c r="M38">
        <v>1.1499999999999999</v>
      </c>
      <c r="N38">
        <v>225.46746757040717</v>
      </c>
      <c r="O38">
        <v>12.411898562169636</v>
      </c>
      <c r="P38">
        <f t="shared" si="11"/>
        <v>213.05556900823754</v>
      </c>
      <c r="Q38">
        <f>(P38/N38)*100</f>
        <v>94.49503793344654</v>
      </c>
      <c r="R38">
        <f>(O38/N38)*100</f>
        <v>5.5049620665534587</v>
      </c>
      <c r="S38">
        <v>4.38</v>
      </c>
      <c r="T38">
        <v>0</v>
      </c>
      <c r="U38">
        <f t="shared" si="17"/>
        <v>4.38</v>
      </c>
      <c r="V38">
        <f>(U38/S38)*100</f>
        <v>100</v>
      </c>
      <c r="W38">
        <f>(N38/1000)/S38</f>
        <v>5.1476590769499356E-2</v>
      </c>
      <c r="X38">
        <f t="shared" si="18"/>
        <v>5.1476590769499353</v>
      </c>
      <c r="Y38">
        <f>((O38/1000)/0.0999)</f>
        <v>0.12424322885054691</v>
      </c>
      <c r="Z38">
        <f>Y38*100</f>
        <v>12.424322885054691</v>
      </c>
      <c r="AA38">
        <f>((Z38-X38)/X38)*100</f>
        <v>141.35869721225376</v>
      </c>
      <c r="AB38">
        <f>Z38/X38</f>
        <v>2.4135869721225376</v>
      </c>
      <c r="AC38" s="2" t="s">
        <v>25</v>
      </c>
      <c r="AD38" t="s">
        <v>23</v>
      </c>
      <c r="AE38" t="s">
        <v>23</v>
      </c>
    </row>
    <row r="39" spans="1:31" ht="17" x14ac:dyDescent="0.2">
      <c r="A39" t="s">
        <v>327</v>
      </c>
      <c r="B39" t="s">
        <v>259</v>
      </c>
      <c r="C39" t="s">
        <v>86</v>
      </c>
      <c r="D39" s="44">
        <v>44671</v>
      </c>
      <c r="E39" t="s">
        <v>175</v>
      </c>
      <c r="F39" s="2" t="s">
        <v>25</v>
      </c>
      <c r="G39">
        <v>15</v>
      </c>
      <c r="H39" t="s">
        <v>248</v>
      </c>
      <c r="I39" t="s">
        <v>328</v>
      </c>
      <c r="J39" t="s">
        <v>319</v>
      </c>
      <c r="K39">
        <v>191.36</v>
      </c>
      <c r="L39">
        <v>8.9142943994529968</v>
      </c>
      <c r="M39">
        <v>1.43</v>
      </c>
      <c r="N39">
        <v>278.57169998290613</v>
      </c>
      <c r="O39">
        <v>7.1827118448843654</v>
      </c>
      <c r="P39">
        <f t="shared" si="11"/>
        <v>271.38898813802177</v>
      </c>
      <c r="Q39">
        <f>(P39/N39)*100</f>
        <v>97.421593131920758</v>
      </c>
      <c r="R39">
        <f>(O39/N39)*100</f>
        <v>2.5784068680792469</v>
      </c>
      <c r="S39">
        <v>5.98</v>
      </c>
      <c r="T39">
        <v>0.14799999999999999</v>
      </c>
      <c r="U39">
        <f t="shared" si="17"/>
        <v>5.8320000000000007</v>
      </c>
      <c r="V39">
        <f>(U39/S39)*100</f>
        <v>97.525083612040149</v>
      </c>
      <c r="W39">
        <f>(N39/1000)/S39</f>
        <v>4.6583896318211727E-2</v>
      </c>
      <c r="X39">
        <f t="shared" si="18"/>
        <v>4.6583896318211728</v>
      </c>
      <c r="Y39">
        <f>(O39/1000)/T39</f>
        <v>4.8531836789759225E-2</v>
      </c>
      <c r="Z39">
        <f>Y39*100</f>
        <v>4.8531836789759222</v>
      </c>
      <c r="AA39">
        <f>((Z39-X39)/X39)*100</f>
        <v>4.1815748048236063</v>
      </c>
      <c r="AB39">
        <f>Z39/X39</f>
        <v>1.0418157480482362</v>
      </c>
      <c r="AC39" t="s">
        <v>23</v>
      </c>
      <c r="AD39" t="s">
        <v>23</v>
      </c>
      <c r="AE39" t="s">
        <v>23</v>
      </c>
    </row>
    <row r="40" spans="1:31" ht="17" x14ac:dyDescent="0.2">
      <c r="A40" t="s">
        <v>325</v>
      </c>
      <c r="B40" t="s">
        <v>249</v>
      </c>
      <c r="C40" t="s">
        <v>249</v>
      </c>
      <c r="D40" s="44">
        <v>44657</v>
      </c>
      <c r="E40" t="s">
        <v>175</v>
      </c>
      <c r="F40" s="2" t="s">
        <v>25</v>
      </c>
      <c r="G40">
        <v>15</v>
      </c>
      <c r="H40" t="s">
        <v>248</v>
      </c>
      <c r="I40" t="s">
        <v>319</v>
      </c>
      <c r="J40" t="s">
        <v>250</v>
      </c>
      <c r="K40" s="2">
        <v>406.4</v>
      </c>
      <c r="L40" s="2">
        <v>6.2029062884813468</v>
      </c>
      <c r="M40">
        <v>9.9</v>
      </c>
      <c r="N40">
        <v>193.84082151504208</v>
      </c>
      <c r="O40">
        <v>32.263159289961891</v>
      </c>
      <c r="P40">
        <f t="shared" si="11"/>
        <v>161.57766222508019</v>
      </c>
      <c r="Q40">
        <f>(P40/N40)*100</f>
        <v>83.35584886723241</v>
      </c>
      <c r="R40">
        <f>O40/N40*100</f>
        <v>16.644151132767597</v>
      </c>
      <c r="S40">
        <v>12.7</v>
      </c>
      <c r="T40">
        <v>0.1</v>
      </c>
      <c r="U40">
        <f t="shared" si="17"/>
        <v>12.6</v>
      </c>
      <c r="V40">
        <f>(U40/S40)*100</f>
        <v>99.212598425196859</v>
      </c>
      <c r="W40">
        <f>((N40/1000)/S40)</f>
        <v>1.5263056812208039E-2</v>
      </c>
      <c r="X40">
        <f t="shared" si="18"/>
        <v>1.526305681220804</v>
      </c>
      <c r="Y40">
        <f>(O40/1000)/T40</f>
        <v>0.32263159289961885</v>
      </c>
      <c r="Z40">
        <f>Y40*100</f>
        <v>32.263159289961884</v>
      </c>
      <c r="AA40">
        <f>((Z40-X40)/X40)*100</f>
        <v>2013.8071938614839</v>
      </c>
      <c r="AB40">
        <f>Z40/X40</f>
        <v>21.138071938614839</v>
      </c>
      <c r="AC40" t="s">
        <v>23</v>
      </c>
      <c r="AD40" t="s">
        <v>23</v>
      </c>
      <c r="AE40" t="s">
        <v>23</v>
      </c>
    </row>
    <row r="41" spans="1:31" ht="17" x14ac:dyDescent="0.2">
      <c r="A41" s="55" t="s">
        <v>120</v>
      </c>
      <c r="B41" s="55" t="s">
        <v>592</v>
      </c>
      <c r="C41" t="s">
        <v>121</v>
      </c>
      <c r="D41" s="44">
        <v>44720</v>
      </c>
      <c r="E41" t="s">
        <v>332</v>
      </c>
      <c r="F41" t="s">
        <v>25</v>
      </c>
      <c r="G41">
        <v>15</v>
      </c>
      <c r="H41" t="s">
        <v>248</v>
      </c>
      <c r="I41" t="s">
        <v>319</v>
      </c>
      <c r="J41" t="s">
        <v>319</v>
      </c>
      <c r="K41">
        <v>857.6</v>
      </c>
      <c r="L41">
        <v>10.879856316780613</v>
      </c>
      <c r="M41">
        <v>2</v>
      </c>
      <c r="N41">
        <v>339.99550989939416</v>
      </c>
      <c r="O41">
        <v>0</v>
      </c>
      <c r="P41">
        <f t="shared" si="11"/>
        <v>339.99550989939416</v>
      </c>
      <c r="Q41">
        <f>(P41/N41)*100</f>
        <v>100</v>
      </c>
      <c r="R41">
        <f>(O41/N41)*100</f>
        <v>0</v>
      </c>
      <c r="S41">
        <v>26.8</v>
      </c>
      <c r="T41">
        <v>0.26200000000000001</v>
      </c>
      <c r="U41">
        <f t="shared" si="17"/>
        <v>26.538</v>
      </c>
      <c r="V41">
        <f>(U41/S41)*100</f>
        <v>99.022388059701498</v>
      </c>
      <c r="W41">
        <f>((N41/1000)/S41)</f>
        <v>1.2686399623111721E-2</v>
      </c>
      <c r="X41">
        <f t="shared" si="18"/>
        <v>1.2686399623111722</v>
      </c>
      <c r="Y41">
        <v>0</v>
      </c>
      <c r="Z41">
        <v>0</v>
      </c>
      <c r="AA41">
        <v>-100</v>
      </c>
      <c r="AB41">
        <v>0</v>
      </c>
      <c r="AC41" s="2" t="s">
        <v>25</v>
      </c>
      <c r="AD41" t="s">
        <v>23</v>
      </c>
      <c r="AE41" t="s">
        <v>23</v>
      </c>
    </row>
    <row r="42" spans="1:31" ht="17" x14ac:dyDescent="0.2">
      <c r="A42" t="s">
        <v>910</v>
      </c>
      <c r="B42" t="s">
        <v>280</v>
      </c>
      <c r="C42" t="s">
        <v>280</v>
      </c>
      <c r="D42" s="44">
        <v>44690</v>
      </c>
      <c r="E42" t="s">
        <v>175</v>
      </c>
      <c r="F42" t="s">
        <v>25</v>
      </c>
      <c r="G42">
        <v>15</v>
      </c>
      <c r="H42" t="s">
        <v>248</v>
      </c>
      <c r="I42" t="s">
        <v>319</v>
      </c>
      <c r="J42" t="s">
        <v>278</v>
      </c>
      <c r="K42">
        <v>358.4</v>
      </c>
      <c r="L42" s="1">
        <v>5.0762052219999996</v>
      </c>
      <c r="M42">
        <v>1</v>
      </c>
      <c r="N42">
        <v>158.63141317297078</v>
      </c>
      <c r="O42">
        <v>14.924035165811276</v>
      </c>
      <c r="P42">
        <f t="shared" si="11"/>
        <v>143.70737800715949</v>
      </c>
      <c r="Q42">
        <f>P42/N42*100</f>
        <v>90.592005160076212</v>
      </c>
      <c r="R42">
        <f>O42/N42*100</f>
        <v>9.4079948399237896</v>
      </c>
      <c r="S42">
        <v>11.2</v>
      </c>
      <c r="T42">
        <v>0</v>
      </c>
      <c r="U42">
        <f t="shared" si="17"/>
        <v>11.2</v>
      </c>
      <c r="V42">
        <f>U42/S42*100</f>
        <v>100</v>
      </c>
      <c r="W42">
        <f>((N42/1000)/S42)</f>
        <v>1.4163519033300964E-2</v>
      </c>
      <c r="X42">
        <f t="shared" si="18"/>
        <v>1.4163519033300964</v>
      </c>
      <c r="Y42">
        <f>((O42/1000)/0.1)</f>
        <v>0.14924035165811275</v>
      </c>
      <c r="Z42">
        <f t="shared" ref="Z42:Z50" si="19">Y42*100</f>
        <v>14.924035165811276</v>
      </c>
      <c r="AA42">
        <f>((Z42-X42)/X42)*100</f>
        <v>953.69542207146424</v>
      </c>
      <c r="AB42">
        <f>(Z42/X42)</f>
        <v>10.536954220714641</v>
      </c>
      <c r="AC42" s="2" t="s">
        <v>25</v>
      </c>
      <c r="AD42" t="s">
        <v>23</v>
      </c>
      <c r="AE42" t="s">
        <v>23</v>
      </c>
    </row>
    <row r="43" spans="1:31" ht="17" x14ac:dyDescent="0.2">
      <c r="A43" t="s">
        <v>330</v>
      </c>
      <c r="B43" t="s">
        <v>982</v>
      </c>
      <c r="C43" t="s">
        <v>43</v>
      </c>
      <c r="D43" s="44">
        <v>44685</v>
      </c>
      <c r="E43" t="s">
        <v>271</v>
      </c>
      <c r="F43" s="2" t="s">
        <v>25</v>
      </c>
      <c r="G43">
        <v>15</v>
      </c>
      <c r="H43" t="s">
        <v>272</v>
      </c>
      <c r="I43" t="s">
        <v>319</v>
      </c>
      <c r="J43" t="s">
        <v>273</v>
      </c>
      <c r="K43">
        <v>348.8</v>
      </c>
      <c r="L43">
        <v>11.370169105694304</v>
      </c>
      <c r="M43">
        <v>1.8</v>
      </c>
      <c r="N43">
        <v>355.31778455294699</v>
      </c>
      <c r="O43">
        <v>9.0407208042992373</v>
      </c>
      <c r="P43">
        <f t="shared" si="11"/>
        <v>346.27706374864778</v>
      </c>
      <c r="Q43">
        <f t="shared" ref="Q43:Q49" si="20">(P43/N43)*100</f>
        <v>97.455595751933984</v>
      </c>
      <c r="R43">
        <f>(O43/N43)*100</f>
        <v>2.5444042480660158</v>
      </c>
      <c r="S43">
        <v>10.9</v>
      </c>
      <c r="T43">
        <v>0.13400000000000001</v>
      </c>
      <c r="U43">
        <f t="shared" si="17"/>
        <v>10.766</v>
      </c>
      <c r="V43">
        <f t="shared" ref="V43:V49" si="21">(U43/S43)*100</f>
        <v>98.77064220183486</v>
      </c>
      <c r="W43">
        <f>(N43/1000)/S43</f>
        <v>3.2597961885591463E-2</v>
      </c>
      <c r="X43">
        <f t="shared" si="18"/>
        <v>3.2597961885591462</v>
      </c>
      <c r="Y43">
        <f>(O43/1000)/T43</f>
        <v>6.7468065703725641E-2</v>
      </c>
      <c r="Z43">
        <f t="shared" si="19"/>
        <v>6.7468065703725637</v>
      </c>
      <c r="AA43">
        <f>((Z43-X43)/X43)*100</f>
        <v>106.97019629790725</v>
      </c>
      <c r="AB43">
        <f>Z43/X43</f>
        <v>2.0697019629790727</v>
      </c>
      <c r="AC43" s="2" t="s">
        <v>25</v>
      </c>
      <c r="AD43" t="s">
        <v>23</v>
      </c>
      <c r="AE43" t="s">
        <v>23</v>
      </c>
    </row>
    <row r="44" spans="1:31" ht="17" x14ac:dyDescent="0.2">
      <c r="A44" t="s">
        <v>340</v>
      </c>
      <c r="B44" t="s">
        <v>46</v>
      </c>
      <c r="C44" t="s">
        <v>46</v>
      </c>
      <c r="D44" s="44">
        <v>44657</v>
      </c>
      <c r="E44" t="s">
        <v>175</v>
      </c>
      <c r="F44" s="2" t="s">
        <v>25</v>
      </c>
      <c r="G44">
        <v>15</v>
      </c>
      <c r="H44" t="s">
        <v>248</v>
      </c>
      <c r="I44" t="s">
        <v>319</v>
      </c>
      <c r="J44" t="s">
        <v>250</v>
      </c>
      <c r="K44">
        <v>838.4</v>
      </c>
      <c r="L44">
        <v>4.8584154948303402</v>
      </c>
      <c r="M44">
        <v>1</v>
      </c>
      <c r="N44">
        <v>151.82548421344814</v>
      </c>
      <c r="O44">
        <v>0</v>
      </c>
      <c r="P44">
        <f t="shared" si="11"/>
        <v>151.82548421344814</v>
      </c>
      <c r="Q44">
        <f t="shared" si="20"/>
        <v>100</v>
      </c>
      <c r="R44">
        <f>O44/N44*100</f>
        <v>0</v>
      </c>
      <c r="S44">
        <v>26.2</v>
      </c>
      <c r="T44">
        <v>0</v>
      </c>
      <c r="U44">
        <f t="shared" si="17"/>
        <v>26.2</v>
      </c>
      <c r="V44">
        <f t="shared" si="21"/>
        <v>100</v>
      </c>
      <c r="W44">
        <f>((N44/1000)/S44)</f>
        <v>5.7948658096735927E-3</v>
      </c>
      <c r="X44">
        <f t="shared" si="18"/>
        <v>0.57948658096735928</v>
      </c>
      <c r="Y44">
        <f>(O44/1000)/0.1</f>
        <v>0</v>
      </c>
      <c r="Z44">
        <f t="shared" si="19"/>
        <v>0</v>
      </c>
      <c r="AA44">
        <f>((Z44-X44)/X44)*100</f>
        <v>-100</v>
      </c>
      <c r="AB44">
        <f>Z44/X44</f>
        <v>0</v>
      </c>
      <c r="AC44" s="2" t="s">
        <v>25</v>
      </c>
      <c r="AD44" t="s">
        <v>23</v>
      </c>
      <c r="AE44" t="s">
        <v>23</v>
      </c>
    </row>
    <row r="45" spans="1:31" ht="17" x14ac:dyDescent="0.2">
      <c r="A45" t="s">
        <v>122</v>
      </c>
      <c r="B45" t="s">
        <v>264</v>
      </c>
      <c r="C45" t="s">
        <v>123</v>
      </c>
      <c r="D45" s="44">
        <v>44671</v>
      </c>
      <c r="E45" t="s">
        <v>175</v>
      </c>
      <c r="F45" s="2" t="s">
        <v>25</v>
      </c>
      <c r="G45">
        <v>15</v>
      </c>
      <c r="H45" t="s">
        <v>256</v>
      </c>
      <c r="I45" t="s">
        <v>328</v>
      </c>
      <c r="J45" t="s">
        <v>319</v>
      </c>
      <c r="K45">
        <v>416</v>
      </c>
      <c r="L45">
        <v>3.0501348395748629</v>
      </c>
      <c r="M45">
        <v>1</v>
      </c>
      <c r="N45">
        <v>95.316713736714462</v>
      </c>
      <c r="O45">
        <v>2.0712857176431401</v>
      </c>
      <c r="P45">
        <f t="shared" si="11"/>
        <v>93.245428019071326</v>
      </c>
      <c r="Q45">
        <f t="shared" si="20"/>
        <v>97.82694384180671</v>
      </c>
      <c r="R45">
        <f>(O45/N45)*100</f>
        <v>2.1730561581932868</v>
      </c>
      <c r="S45">
        <v>13</v>
      </c>
      <c r="T45">
        <v>0.40200000000000002</v>
      </c>
      <c r="U45">
        <f t="shared" si="17"/>
        <v>12.598000000000001</v>
      </c>
      <c r="V45">
        <f t="shared" si="21"/>
        <v>96.907692307692315</v>
      </c>
      <c r="W45">
        <f t="shared" ref="W45:W50" si="22">(N45/1000)/S45</f>
        <v>7.3320549028241897E-3</v>
      </c>
      <c r="X45">
        <f t="shared" si="18"/>
        <v>0.73320549028241899</v>
      </c>
      <c r="Y45">
        <f>(O45/1000)/T45</f>
        <v>5.1524520339381596E-3</v>
      </c>
      <c r="Z45">
        <f t="shared" si="19"/>
        <v>0.51524520339381596</v>
      </c>
      <c r="AA45">
        <f>((Z45-X45)/X45)*100</f>
        <v>-29.727039660416104</v>
      </c>
      <c r="AB45">
        <f>Z45/X45</f>
        <v>0.70272960339583901</v>
      </c>
      <c r="AC45" t="s">
        <v>23</v>
      </c>
      <c r="AD45" t="s">
        <v>23</v>
      </c>
      <c r="AE45" t="s">
        <v>23</v>
      </c>
    </row>
    <row r="46" spans="1:31" ht="17" x14ac:dyDescent="0.2">
      <c r="A46" t="s">
        <v>348</v>
      </c>
      <c r="B46" t="s">
        <v>980</v>
      </c>
      <c r="C46" t="s">
        <v>123</v>
      </c>
      <c r="D46" s="44">
        <v>44671</v>
      </c>
      <c r="E46" t="s">
        <v>175</v>
      </c>
      <c r="F46" s="2" t="s">
        <v>25</v>
      </c>
      <c r="G46">
        <v>15</v>
      </c>
      <c r="H46" t="s">
        <v>248</v>
      </c>
      <c r="I46" t="s">
        <v>328</v>
      </c>
      <c r="J46" t="s">
        <v>319</v>
      </c>
      <c r="K46">
        <v>454.4</v>
      </c>
      <c r="L46">
        <v>1.8742333092564145</v>
      </c>
      <c r="M46">
        <v>1</v>
      </c>
      <c r="N46">
        <v>58.569790914262953</v>
      </c>
      <c r="O46">
        <v>0</v>
      </c>
      <c r="P46">
        <f t="shared" si="11"/>
        <v>58.569790914262953</v>
      </c>
      <c r="Q46">
        <f t="shared" si="20"/>
        <v>100</v>
      </c>
      <c r="R46">
        <f>(O46/N46)*100</f>
        <v>0</v>
      </c>
      <c r="S46">
        <v>14.2</v>
      </c>
      <c r="T46">
        <v>0.18</v>
      </c>
      <c r="U46">
        <f t="shared" si="17"/>
        <v>14.02</v>
      </c>
      <c r="V46">
        <f t="shared" si="21"/>
        <v>98.732394366197184</v>
      </c>
      <c r="W46">
        <f t="shared" si="22"/>
        <v>4.1246331629762644E-3</v>
      </c>
      <c r="X46">
        <f t="shared" si="18"/>
        <v>0.41246331629762645</v>
      </c>
      <c r="Y46">
        <f>((O46/1000)/0.0999)</f>
        <v>0</v>
      </c>
      <c r="Z46">
        <f t="shared" si="19"/>
        <v>0</v>
      </c>
      <c r="AA46">
        <f>((Z45-X45)/X45)*100</f>
        <v>-29.727039660416104</v>
      </c>
      <c r="AB46">
        <f>Z45/X45</f>
        <v>0.70272960339583901</v>
      </c>
      <c r="AC46" s="2" t="s">
        <v>25</v>
      </c>
      <c r="AD46" t="s">
        <v>23</v>
      </c>
      <c r="AE46" t="s">
        <v>23</v>
      </c>
    </row>
    <row r="47" spans="1:31" ht="17" x14ac:dyDescent="0.2">
      <c r="A47" t="s">
        <v>186</v>
      </c>
      <c r="B47" t="s">
        <v>265</v>
      </c>
      <c r="C47" t="s">
        <v>123</v>
      </c>
      <c r="D47" s="44">
        <v>44677</v>
      </c>
      <c r="E47" t="s">
        <v>175</v>
      </c>
      <c r="F47" s="2" t="s">
        <v>25</v>
      </c>
      <c r="G47">
        <v>15</v>
      </c>
      <c r="H47" t="s">
        <v>248</v>
      </c>
      <c r="I47" t="s">
        <v>351</v>
      </c>
      <c r="J47" t="s">
        <v>319</v>
      </c>
      <c r="K47">
        <v>364.8</v>
      </c>
      <c r="L47">
        <v>3.2700313107096219</v>
      </c>
      <c r="M47">
        <v>1</v>
      </c>
      <c r="N47">
        <v>102.18847845967568</v>
      </c>
      <c r="P47">
        <f t="shared" si="11"/>
        <v>102.18847845967568</v>
      </c>
      <c r="Q47">
        <f t="shared" si="20"/>
        <v>100</v>
      </c>
      <c r="R47">
        <f>(O47/N47)*100</f>
        <v>0</v>
      </c>
      <c r="S47">
        <v>11.4</v>
      </c>
      <c r="U47">
        <f t="shared" si="17"/>
        <v>11.4</v>
      </c>
      <c r="V47">
        <f t="shared" si="21"/>
        <v>100</v>
      </c>
      <c r="W47">
        <f t="shared" si="22"/>
        <v>8.9639016192697967E-3</v>
      </c>
      <c r="X47">
        <f t="shared" si="18"/>
        <v>0.89639016192697962</v>
      </c>
      <c r="Y47">
        <f>((O47/1000)/0.0999)</f>
        <v>0</v>
      </c>
      <c r="Z47">
        <f t="shared" si="19"/>
        <v>0</v>
      </c>
      <c r="AA47">
        <v>-100</v>
      </c>
      <c r="AB47">
        <v>0</v>
      </c>
      <c r="AC47" s="2" t="s">
        <v>25</v>
      </c>
      <c r="AD47" t="s">
        <v>23</v>
      </c>
      <c r="AE47" t="s">
        <v>23</v>
      </c>
    </row>
    <row r="48" spans="1:31" ht="17" x14ac:dyDescent="0.2">
      <c r="A48" t="s">
        <v>188</v>
      </c>
      <c r="B48" t="s">
        <v>266</v>
      </c>
      <c r="C48" t="s">
        <v>123</v>
      </c>
      <c r="D48" s="44">
        <v>44671</v>
      </c>
      <c r="E48" t="s">
        <v>175</v>
      </c>
      <c r="F48" s="2" t="s">
        <v>25</v>
      </c>
      <c r="G48">
        <v>15</v>
      </c>
      <c r="H48" t="s">
        <v>261</v>
      </c>
      <c r="I48" t="s">
        <v>328</v>
      </c>
      <c r="J48" t="s">
        <v>319</v>
      </c>
      <c r="K48">
        <v>384</v>
      </c>
      <c r="L48">
        <v>1.2296463871534693</v>
      </c>
      <c r="M48">
        <v>1</v>
      </c>
      <c r="N48">
        <v>38.426449598545915</v>
      </c>
      <c r="O48">
        <v>0</v>
      </c>
      <c r="P48">
        <f t="shared" si="11"/>
        <v>38.426449598545915</v>
      </c>
      <c r="Q48">
        <f t="shared" si="20"/>
        <v>100</v>
      </c>
      <c r="R48">
        <f>(O48/N48)*100</f>
        <v>0</v>
      </c>
      <c r="S48">
        <v>12</v>
      </c>
      <c r="T48">
        <v>0.14000000000000001</v>
      </c>
      <c r="U48">
        <f t="shared" si="17"/>
        <v>11.86</v>
      </c>
      <c r="V48">
        <f t="shared" si="21"/>
        <v>98.833333333333329</v>
      </c>
      <c r="W48">
        <f t="shared" si="22"/>
        <v>3.2022041332121598E-3</v>
      </c>
      <c r="X48">
        <f t="shared" si="18"/>
        <v>0.32022041332121598</v>
      </c>
      <c r="Y48">
        <f>((O48/1000)/0.0999)</f>
        <v>0</v>
      </c>
      <c r="Z48">
        <f t="shared" si="19"/>
        <v>0</v>
      </c>
      <c r="AA48">
        <v>-100</v>
      </c>
      <c r="AB48">
        <v>0</v>
      </c>
      <c r="AC48" s="2" t="s">
        <v>25</v>
      </c>
      <c r="AD48" t="s">
        <v>23</v>
      </c>
      <c r="AE48" t="s">
        <v>23</v>
      </c>
    </row>
    <row r="49" spans="1:32" ht="17" x14ac:dyDescent="0.2">
      <c r="A49" t="s">
        <v>189</v>
      </c>
      <c r="B49" t="s">
        <v>266</v>
      </c>
      <c r="C49" t="s">
        <v>123</v>
      </c>
      <c r="D49" s="44">
        <v>44677</v>
      </c>
      <c r="E49" t="s">
        <v>175</v>
      </c>
      <c r="F49" s="2" t="s">
        <v>25</v>
      </c>
      <c r="G49">
        <v>15</v>
      </c>
      <c r="H49" t="s">
        <v>261</v>
      </c>
      <c r="I49" t="s">
        <v>351</v>
      </c>
      <c r="J49" t="s">
        <v>319</v>
      </c>
      <c r="K49">
        <v>384</v>
      </c>
      <c r="L49">
        <v>1.2296463871534693</v>
      </c>
      <c r="M49">
        <v>1</v>
      </c>
      <c r="N49">
        <v>38.426449598545915</v>
      </c>
      <c r="P49">
        <f t="shared" si="11"/>
        <v>38.426449598545915</v>
      </c>
      <c r="Q49">
        <f t="shared" si="20"/>
        <v>100</v>
      </c>
      <c r="R49">
        <f>(O49/N49)*100</f>
        <v>0</v>
      </c>
      <c r="S49">
        <v>12</v>
      </c>
      <c r="U49">
        <f t="shared" si="17"/>
        <v>12</v>
      </c>
      <c r="V49">
        <f t="shared" si="21"/>
        <v>100</v>
      </c>
      <c r="W49">
        <f t="shared" si="22"/>
        <v>3.2022041332121598E-3</v>
      </c>
      <c r="X49">
        <f t="shared" si="18"/>
        <v>0.32022041332121598</v>
      </c>
      <c r="Y49">
        <f>((O49/1000)/0.0999)</f>
        <v>0</v>
      </c>
      <c r="Z49">
        <f t="shared" si="19"/>
        <v>0</v>
      </c>
      <c r="AA49">
        <v>-100</v>
      </c>
      <c r="AB49">
        <v>0</v>
      </c>
      <c r="AC49" s="2" t="s">
        <v>25</v>
      </c>
      <c r="AD49" t="s">
        <v>23</v>
      </c>
      <c r="AE49" t="s">
        <v>23</v>
      </c>
    </row>
    <row r="50" spans="1:32" ht="17" x14ac:dyDescent="0.2">
      <c r="A50" t="s">
        <v>286</v>
      </c>
      <c r="B50" t="s">
        <v>375</v>
      </c>
      <c r="C50" t="s">
        <v>375</v>
      </c>
      <c r="D50" s="44">
        <v>44690</v>
      </c>
      <c r="E50" t="s">
        <v>175</v>
      </c>
      <c r="F50" t="s">
        <v>25</v>
      </c>
      <c r="G50">
        <v>240</v>
      </c>
      <c r="H50" t="s">
        <v>248</v>
      </c>
      <c r="I50" t="s">
        <v>319</v>
      </c>
      <c r="J50" t="s">
        <v>278</v>
      </c>
      <c r="K50">
        <v>844.8</v>
      </c>
      <c r="L50">
        <v>1.0640554784510474</v>
      </c>
      <c r="M50">
        <v>1</v>
      </c>
      <c r="N50">
        <v>33.251733701595235</v>
      </c>
      <c r="O50">
        <v>4.117494894</v>
      </c>
      <c r="P50">
        <v>29.134238807595235</v>
      </c>
      <c r="Q50">
        <v>87.617202366195826</v>
      </c>
      <c r="R50">
        <v>12.382797633804174</v>
      </c>
      <c r="S50">
        <v>26.4</v>
      </c>
      <c r="T50">
        <v>0</v>
      </c>
      <c r="U50">
        <v>26.4</v>
      </c>
      <c r="V50">
        <v>100</v>
      </c>
      <c r="W50">
        <f t="shared" si="22"/>
        <v>1.2595353674846679E-3</v>
      </c>
      <c r="X50">
        <f t="shared" si="18"/>
        <v>0.12595353674846679</v>
      </c>
      <c r="Y50">
        <f>(O50/1000)/0.1</f>
        <v>4.1174948939999997E-2</v>
      </c>
      <c r="Z50">
        <f t="shared" si="19"/>
        <v>4.117494894</v>
      </c>
      <c r="AA50">
        <f>((Z50-X50)/X50)*100</f>
        <v>3169.0585753243022</v>
      </c>
      <c r="AB50">
        <f>(Z50/X50)</f>
        <v>32.69058575324302</v>
      </c>
      <c r="AC50" s="2" t="s">
        <v>25</v>
      </c>
      <c r="AD50" t="s">
        <v>23</v>
      </c>
      <c r="AE50" t="s">
        <v>23</v>
      </c>
    </row>
    <row r="51" spans="1:32" ht="17" x14ac:dyDescent="0.2">
      <c r="A51" s="56" t="s">
        <v>131</v>
      </c>
      <c r="B51" s="56" t="s">
        <v>607</v>
      </c>
      <c r="C51" t="s">
        <v>58</v>
      </c>
      <c r="D51" s="44">
        <v>44720</v>
      </c>
      <c r="E51" t="s">
        <v>332</v>
      </c>
      <c r="F51" t="s">
        <v>25</v>
      </c>
      <c r="G51">
        <v>15</v>
      </c>
      <c r="H51" t="s">
        <v>248</v>
      </c>
      <c r="I51" t="s">
        <v>319</v>
      </c>
      <c r="J51" t="s">
        <v>319</v>
      </c>
      <c r="K51">
        <v>1049.5999999999999</v>
      </c>
      <c r="L51">
        <v>12.095388433840416</v>
      </c>
      <c r="M51">
        <v>2</v>
      </c>
      <c r="N51">
        <v>377.98088855751297</v>
      </c>
      <c r="O51">
        <v>19.671882778004125</v>
      </c>
      <c r="P51">
        <f t="shared" ref="P51:P59" si="23">N51-O51</f>
        <v>358.30900577950882</v>
      </c>
      <c r="Q51">
        <f t="shared" ref="Q51:Q61" si="24">(P51/N51)*100</f>
        <v>94.795535072400654</v>
      </c>
      <c r="R51">
        <f>(O51/N51)*100</f>
        <v>5.2044649275993438</v>
      </c>
      <c r="S51">
        <v>32.799999999999997</v>
      </c>
      <c r="T51">
        <v>0.26200000000000001</v>
      </c>
      <c r="U51">
        <f t="shared" ref="U51:U59" si="25">S51-T51</f>
        <v>32.537999999999997</v>
      </c>
      <c r="V51">
        <f t="shared" ref="V51:V59" si="26">(U51/S51)*100</f>
        <v>99.201219512195109</v>
      </c>
      <c r="W51">
        <f t="shared" ref="W51:W59" si="27">((N51/1000)/S51)</f>
        <v>1.1523807577972958E-2</v>
      </c>
      <c r="X51">
        <f t="shared" si="18"/>
        <v>1.1523807577972958</v>
      </c>
      <c r="Y51">
        <v>7.5083522053450855E-2</v>
      </c>
      <c r="Z51">
        <v>7.5083522053450853</v>
      </c>
      <c r="AA51">
        <v>551.55133444755131</v>
      </c>
      <c r="AB51">
        <v>6.5155133444755133</v>
      </c>
      <c r="AC51" t="s">
        <v>23</v>
      </c>
      <c r="AD51" t="s">
        <v>23</v>
      </c>
      <c r="AE51" t="s">
        <v>23</v>
      </c>
    </row>
    <row r="52" spans="1:32" ht="17" x14ac:dyDescent="0.2">
      <c r="A52" t="s">
        <v>326</v>
      </c>
      <c r="B52" t="s">
        <v>251</v>
      </c>
      <c r="C52" t="s">
        <v>251</v>
      </c>
      <c r="D52" s="44">
        <v>44657</v>
      </c>
      <c r="E52" t="s">
        <v>175</v>
      </c>
      <c r="F52" s="2" t="s">
        <v>25</v>
      </c>
      <c r="G52">
        <v>15</v>
      </c>
      <c r="H52" t="s">
        <v>248</v>
      </c>
      <c r="I52" t="s">
        <v>319</v>
      </c>
      <c r="J52" t="s">
        <v>250</v>
      </c>
      <c r="K52">
        <v>380.8</v>
      </c>
      <c r="L52">
        <v>6.4383194588626083</v>
      </c>
      <c r="M52" s="54">
        <v>5</v>
      </c>
      <c r="N52">
        <v>201.19748308945651</v>
      </c>
      <c r="O52">
        <v>5.8516675534374336</v>
      </c>
      <c r="P52">
        <f t="shared" si="23"/>
        <v>195.34581553601907</v>
      </c>
      <c r="Q52">
        <f t="shared" si="24"/>
        <v>97.091580141270612</v>
      </c>
      <c r="R52">
        <f>O52/N52*100</f>
        <v>2.9084198587293772</v>
      </c>
      <c r="S52">
        <v>11.9</v>
      </c>
      <c r="T52">
        <v>0.108</v>
      </c>
      <c r="U52">
        <f t="shared" si="25"/>
        <v>11.792</v>
      </c>
      <c r="V52">
        <f t="shared" si="26"/>
        <v>99.092436974789905</v>
      </c>
      <c r="W52">
        <f t="shared" si="27"/>
        <v>1.6907351520122394E-2</v>
      </c>
      <c r="X52">
        <f t="shared" si="18"/>
        <v>1.6907351520122393</v>
      </c>
      <c r="Y52">
        <f>(O52/1000)/T52</f>
        <v>5.4182106976272536E-2</v>
      </c>
      <c r="Z52">
        <f>Y52*100</f>
        <v>5.4182106976272539</v>
      </c>
      <c r="AA52">
        <f>((Z52-X52)/X52)*100</f>
        <v>220.46478073036667</v>
      </c>
      <c r="AB52">
        <f>Z52/X52</f>
        <v>3.2046478073036666</v>
      </c>
      <c r="AC52" t="s">
        <v>23</v>
      </c>
      <c r="AD52" t="s">
        <v>23</v>
      </c>
      <c r="AE52" t="s">
        <v>23</v>
      </c>
    </row>
    <row r="53" spans="1:32" ht="17" x14ac:dyDescent="0.2">
      <c r="A53" s="55" t="s">
        <v>137</v>
      </c>
      <c r="B53" s="55" t="s">
        <v>612</v>
      </c>
      <c r="C53" t="s">
        <v>138</v>
      </c>
      <c r="D53" s="44">
        <v>44720</v>
      </c>
      <c r="E53" t="s">
        <v>332</v>
      </c>
      <c r="F53" t="s">
        <v>25</v>
      </c>
      <c r="G53">
        <v>15</v>
      </c>
      <c r="H53" t="s">
        <v>248</v>
      </c>
      <c r="I53" t="s">
        <v>319</v>
      </c>
      <c r="J53" t="s">
        <v>319</v>
      </c>
      <c r="K53">
        <v>838.4</v>
      </c>
      <c r="L53">
        <v>9.5914890342130885</v>
      </c>
      <c r="M53">
        <v>2</v>
      </c>
      <c r="N53">
        <v>299.73403231915904</v>
      </c>
      <c r="O53">
        <v>16.829366239501347</v>
      </c>
      <c r="P53">
        <f t="shared" si="23"/>
        <v>282.90466607965772</v>
      </c>
      <c r="Q53">
        <f t="shared" si="24"/>
        <v>94.385233432024393</v>
      </c>
      <c r="R53">
        <f>(O53/N53)*100</f>
        <v>5.6147665679756082</v>
      </c>
      <c r="S53">
        <v>26.2</v>
      </c>
      <c r="T53">
        <v>0.48199999999999998</v>
      </c>
      <c r="U53">
        <f t="shared" si="25"/>
        <v>25.718</v>
      </c>
      <c r="V53">
        <f t="shared" si="26"/>
        <v>98.160305343511453</v>
      </c>
      <c r="W53">
        <f t="shared" si="27"/>
        <v>1.1440230241189276E-2</v>
      </c>
      <c r="X53">
        <f t="shared" si="18"/>
        <v>1.1440230241189275</v>
      </c>
      <c r="Y53">
        <v>3.4915697592326447E-2</v>
      </c>
      <c r="Z53">
        <v>3.4915697592326449</v>
      </c>
      <c r="AA53">
        <v>205.20100431734642</v>
      </c>
      <c r="AB53">
        <v>3.052010043173464</v>
      </c>
      <c r="AC53" t="s">
        <v>23</v>
      </c>
      <c r="AD53" t="s">
        <v>23</v>
      </c>
      <c r="AE53" t="s">
        <v>23</v>
      </c>
    </row>
    <row r="54" spans="1:32" ht="17" x14ac:dyDescent="0.2">
      <c r="A54" s="55" t="s">
        <v>140</v>
      </c>
      <c r="B54" s="55" t="s">
        <v>614</v>
      </c>
      <c r="C54" t="s">
        <v>138</v>
      </c>
      <c r="D54" s="44">
        <v>44720</v>
      </c>
      <c r="E54" t="s">
        <v>332</v>
      </c>
      <c r="F54" t="s">
        <v>25</v>
      </c>
      <c r="G54">
        <v>15</v>
      </c>
      <c r="H54" t="s">
        <v>248</v>
      </c>
      <c r="I54" t="s">
        <v>319</v>
      </c>
      <c r="J54" t="s">
        <v>319</v>
      </c>
      <c r="K54">
        <v>1382.4</v>
      </c>
      <c r="L54">
        <v>8.5208062249013334</v>
      </c>
      <c r="M54">
        <v>1</v>
      </c>
      <c r="N54">
        <v>266.27519452816665</v>
      </c>
      <c r="O54">
        <v>8.5112328837130651</v>
      </c>
      <c r="P54">
        <f t="shared" si="23"/>
        <v>257.76396164445356</v>
      </c>
      <c r="Q54">
        <f t="shared" si="24"/>
        <v>96.803595280891713</v>
      </c>
      <c r="R54">
        <f>(O54/N54)*100</f>
        <v>3.1964047191082776</v>
      </c>
      <c r="S54">
        <v>43.2</v>
      </c>
      <c r="T54">
        <v>0.158</v>
      </c>
      <c r="U54">
        <f t="shared" si="25"/>
        <v>43.042000000000002</v>
      </c>
      <c r="V54">
        <f t="shared" si="26"/>
        <v>99.634259259259267</v>
      </c>
      <c r="W54">
        <f t="shared" si="27"/>
        <v>6.1637776511149689E-3</v>
      </c>
      <c r="X54">
        <f t="shared" si="18"/>
        <v>0.61637776511149689</v>
      </c>
      <c r="Y54">
        <v>5.386856255514598E-2</v>
      </c>
      <c r="Z54">
        <v>5.3868562555145978</v>
      </c>
      <c r="AA54">
        <v>773.953695351124</v>
      </c>
      <c r="AB54">
        <v>8.739536953511239</v>
      </c>
      <c r="AC54" t="s">
        <v>23</v>
      </c>
      <c r="AD54" t="s">
        <v>23</v>
      </c>
      <c r="AE54" t="s">
        <v>23</v>
      </c>
    </row>
    <row r="55" spans="1:32" ht="17" x14ac:dyDescent="0.2">
      <c r="A55" s="55" t="s">
        <v>148</v>
      </c>
      <c r="B55" s="55" t="s">
        <v>618</v>
      </c>
      <c r="C55" t="s">
        <v>149</v>
      </c>
      <c r="D55" s="44">
        <v>44720</v>
      </c>
      <c r="E55" t="s">
        <v>332</v>
      </c>
      <c r="F55" t="s">
        <v>25</v>
      </c>
      <c r="G55">
        <v>15</v>
      </c>
      <c r="H55" t="s">
        <v>248</v>
      </c>
      <c r="I55" t="s">
        <v>319</v>
      </c>
      <c r="J55" t="s">
        <v>319</v>
      </c>
      <c r="K55">
        <v>1164.8</v>
      </c>
      <c r="L55">
        <v>4.092546585595275</v>
      </c>
      <c r="M55">
        <v>1</v>
      </c>
      <c r="N55">
        <v>127.89208079985234</v>
      </c>
      <c r="O55">
        <v>17.807097727902971</v>
      </c>
      <c r="P55">
        <f t="shared" si="23"/>
        <v>110.08498307194937</v>
      </c>
      <c r="Q55">
        <f t="shared" si="24"/>
        <v>86.076465707231236</v>
      </c>
      <c r="R55">
        <f>(O55/N55)*100</f>
        <v>13.92353429276876</v>
      </c>
      <c r="S55">
        <v>36.4</v>
      </c>
      <c r="T55">
        <v>0.11799999999999999</v>
      </c>
      <c r="U55">
        <f t="shared" si="25"/>
        <v>36.281999999999996</v>
      </c>
      <c r="V55">
        <f t="shared" si="26"/>
        <v>99.675824175824175</v>
      </c>
      <c r="W55">
        <f t="shared" si="27"/>
        <v>3.513518703292647E-3</v>
      </c>
      <c r="X55">
        <f t="shared" si="18"/>
        <v>0.35135187032926468</v>
      </c>
      <c r="Y55">
        <v>0.15090760786358451</v>
      </c>
      <c r="Z55">
        <v>15.090760786358452</v>
      </c>
      <c r="AA55">
        <v>4195.0563411591775</v>
      </c>
      <c r="AB55">
        <v>42.950563411591773</v>
      </c>
      <c r="AC55" t="s">
        <v>23</v>
      </c>
      <c r="AD55" t="s">
        <v>23</v>
      </c>
      <c r="AE55" t="s">
        <v>23</v>
      </c>
    </row>
    <row r="56" spans="1:32" ht="17" x14ac:dyDescent="0.2">
      <c r="A56" t="s">
        <v>336</v>
      </c>
      <c r="B56" t="s">
        <v>252</v>
      </c>
      <c r="C56" t="s">
        <v>252</v>
      </c>
      <c r="D56" s="44">
        <v>44657</v>
      </c>
      <c r="E56" t="s">
        <v>175</v>
      </c>
      <c r="F56" s="2" t="s">
        <v>25</v>
      </c>
      <c r="G56">
        <v>15</v>
      </c>
      <c r="H56" t="s">
        <v>248</v>
      </c>
      <c r="I56" t="s">
        <v>319</v>
      </c>
      <c r="J56" t="s">
        <v>250</v>
      </c>
      <c r="K56">
        <v>617.6</v>
      </c>
      <c r="L56">
        <v>1.2366690183283076</v>
      </c>
      <c r="M56">
        <v>2</v>
      </c>
      <c r="N56">
        <v>38.645906822759613</v>
      </c>
      <c r="O56">
        <v>0</v>
      </c>
      <c r="P56">
        <f t="shared" si="23"/>
        <v>38.645906822759613</v>
      </c>
      <c r="Q56">
        <f t="shared" si="24"/>
        <v>100</v>
      </c>
      <c r="R56">
        <f>O56/N56*100</f>
        <v>0</v>
      </c>
      <c r="S56">
        <v>19.3</v>
      </c>
      <c r="T56">
        <v>0</v>
      </c>
      <c r="U56">
        <f t="shared" si="25"/>
        <v>19.3</v>
      </c>
      <c r="V56">
        <f t="shared" si="26"/>
        <v>100</v>
      </c>
      <c r="W56">
        <f t="shared" si="27"/>
        <v>2.0023785918528293E-3</v>
      </c>
      <c r="X56">
        <f t="shared" si="18"/>
        <v>0.20023785918528292</v>
      </c>
      <c r="Y56">
        <f>(O56/1000)/0.1</f>
        <v>0</v>
      </c>
      <c r="Z56">
        <f>Y56*100</f>
        <v>0</v>
      </c>
      <c r="AA56">
        <f>((Z56-X56)/X56)*100</f>
        <v>-100</v>
      </c>
      <c r="AB56">
        <f>Z56/X56</f>
        <v>0</v>
      </c>
      <c r="AC56" s="2" t="s">
        <v>25</v>
      </c>
      <c r="AD56" t="s">
        <v>23</v>
      </c>
      <c r="AE56" t="s">
        <v>23</v>
      </c>
    </row>
    <row r="57" spans="1:32" ht="17" x14ac:dyDescent="0.2">
      <c r="A57" s="55" t="s">
        <v>160</v>
      </c>
      <c r="B57" s="55" t="s">
        <v>629</v>
      </c>
      <c r="C57" t="s">
        <v>159</v>
      </c>
      <c r="D57" s="44">
        <v>44720</v>
      </c>
      <c r="E57" t="s">
        <v>332</v>
      </c>
      <c r="F57" t="s">
        <v>25</v>
      </c>
      <c r="G57">
        <v>15</v>
      </c>
      <c r="H57" t="s">
        <v>248</v>
      </c>
      <c r="I57" t="s">
        <v>319</v>
      </c>
      <c r="J57" t="s">
        <v>319</v>
      </c>
      <c r="K57">
        <v>1056</v>
      </c>
      <c r="L57">
        <v>3.5103159183136867</v>
      </c>
      <c r="M57">
        <v>1</v>
      </c>
      <c r="N57">
        <v>109.69737244730271</v>
      </c>
      <c r="O57">
        <v>10.877965888361325</v>
      </c>
      <c r="P57">
        <f t="shared" si="23"/>
        <v>98.819406558941381</v>
      </c>
      <c r="Q57">
        <f t="shared" si="24"/>
        <v>90.083658664124371</v>
      </c>
      <c r="R57">
        <f>(O57/N57)*100</f>
        <v>9.9163413358756323</v>
      </c>
      <c r="S57">
        <v>33</v>
      </c>
      <c r="T57">
        <v>0.152</v>
      </c>
      <c r="U57">
        <f t="shared" si="25"/>
        <v>32.847999999999999</v>
      </c>
      <c r="V57">
        <f t="shared" si="26"/>
        <v>99.539393939393932</v>
      </c>
      <c r="W57">
        <f t="shared" si="27"/>
        <v>3.3241628014334156E-3</v>
      </c>
      <c r="X57">
        <f t="shared" si="18"/>
        <v>0.33241628014334157</v>
      </c>
      <c r="Y57">
        <v>7.1565565055008717E-2</v>
      </c>
      <c r="Z57">
        <v>7.1565565055008715</v>
      </c>
      <c r="AA57">
        <v>2052.889895288788</v>
      </c>
      <c r="AB57">
        <v>21.528898952887882</v>
      </c>
      <c r="AC57" t="s">
        <v>23</v>
      </c>
      <c r="AD57" t="s">
        <v>23</v>
      </c>
      <c r="AE57" t="s">
        <v>23</v>
      </c>
    </row>
    <row r="58" spans="1:32" ht="17" x14ac:dyDescent="0.2">
      <c r="A58" s="55" t="s">
        <v>162</v>
      </c>
      <c r="B58" s="55" t="s">
        <v>631</v>
      </c>
      <c r="C58" t="s">
        <v>159</v>
      </c>
      <c r="D58" s="44">
        <v>44720</v>
      </c>
      <c r="E58" t="s">
        <v>332</v>
      </c>
      <c r="F58" t="s">
        <v>25</v>
      </c>
      <c r="G58">
        <v>15</v>
      </c>
      <c r="H58" t="s">
        <v>248</v>
      </c>
      <c r="I58" t="s">
        <v>319</v>
      </c>
      <c r="J58" t="s">
        <v>319</v>
      </c>
      <c r="K58">
        <v>451.2</v>
      </c>
      <c r="L58">
        <v>9.6563762599596341</v>
      </c>
      <c r="M58">
        <v>2</v>
      </c>
      <c r="N58">
        <v>301.76175812373856</v>
      </c>
      <c r="O58">
        <v>21.814891600361644</v>
      </c>
      <c r="P58">
        <f t="shared" si="23"/>
        <v>279.94686652337691</v>
      </c>
      <c r="Q58">
        <f t="shared" si="24"/>
        <v>92.770823004213682</v>
      </c>
      <c r="R58">
        <f>(O58/N58)*100</f>
        <v>7.2291769957863128</v>
      </c>
      <c r="S58">
        <v>14.1</v>
      </c>
      <c r="T58">
        <v>0.108</v>
      </c>
      <c r="U58">
        <f t="shared" si="25"/>
        <v>13.991999999999999</v>
      </c>
      <c r="V58">
        <f t="shared" si="26"/>
        <v>99.234042553191486</v>
      </c>
      <c r="W58">
        <f t="shared" si="27"/>
        <v>2.140154312934316E-2</v>
      </c>
      <c r="X58">
        <f t="shared" si="18"/>
        <v>2.1401543129343161</v>
      </c>
      <c r="Y58">
        <v>0.20198973704038561</v>
      </c>
      <c r="Z58">
        <v>20.198973704038561</v>
      </c>
      <c r="AA58">
        <v>843.8092188943242</v>
      </c>
      <c r="AB58">
        <v>9.4380921889432425</v>
      </c>
      <c r="AC58" t="s">
        <v>23</v>
      </c>
      <c r="AD58" t="s">
        <v>23</v>
      </c>
      <c r="AE58" t="s">
        <v>23</v>
      </c>
    </row>
    <row r="59" spans="1:32" ht="17" x14ac:dyDescent="0.2">
      <c r="A59" s="55" t="s">
        <v>170</v>
      </c>
      <c r="B59" s="55" t="s">
        <v>636</v>
      </c>
      <c r="C59" t="s">
        <v>169</v>
      </c>
      <c r="D59" s="44">
        <v>44720</v>
      </c>
      <c r="E59" t="s">
        <v>332</v>
      </c>
      <c r="F59" t="s">
        <v>25</v>
      </c>
      <c r="G59">
        <v>15</v>
      </c>
      <c r="H59" t="s">
        <v>248</v>
      </c>
      <c r="I59" t="s">
        <v>319</v>
      </c>
      <c r="J59" t="s">
        <v>319</v>
      </c>
      <c r="K59">
        <v>844.8</v>
      </c>
      <c r="L59">
        <v>4.2502725630423557</v>
      </c>
      <c r="M59">
        <v>1</v>
      </c>
      <c r="N59">
        <v>132.82101759507361</v>
      </c>
      <c r="O59">
        <v>0</v>
      </c>
      <c r="P59">
        <f t="shared" si="23"/>
        <v>132.82101759507361</v>
      </c>
      <c r="Q59">
        <f t="shared" si="24"/>
        <v>100</v>
      </c>
      <c r="R59">
        <f>(O59/N59)*100</f>
        <v>0</v>
      </c>
      <c r="S59">
        <v>26.4</v>
      </c>
      <c r="T59">
        <v>0</v>
      </c>
      <c r="U59">
        <f t="shared" si="25"/>
        <v>26.4</v>
      </c>
      <c r="V59">
        <f t="shared" si="26"/>
        <v>100</v>
      </c>
      <c r="W59">
        <f t="shared" si="27"/>
        <v>5.0310991513285459E-3</v>
      </c>
      <c r="X59">
        <f t="shared" si="18"/>
        <v>0.50310991513285463</v>
      </c>
      <c r="Y59">
        <v>0</v>
      </c>
      <c r="Z59">
        <v>0</v>
      </c>
      <c r="AA59">
        <v>-100</v>
      </c>
      <c r="AB59">
        <v>0</v>
      </c>
      <c r="AC59" s="2" t="s">
        <v>25</v>
      </c>
      <c r="AD59" t="s">
        <v>23</v>
      </c>
      <c r="AE59" t="s">
        <v>23</v>
      </c>
    </row>
    <row r="60" spans="1:32" ht="17" x14ac:dyDescent="0.2">
      <c r="A60" t="s">
        <v>379</v>
      </c>
      <c r="B60" t="s">
        <v>972</v>
      </c>
      <c r="C60" s="52" t="s">
        <v>16</v>
      </c>
      <c r="D60" s="57">
        <v>44722</v>
      </c>
      <c r="E60" t="s">
        <v>24</v>
      </c>
      <c r="F60" t="s">
        <v>25</v>
      </c>
      <c r="G60">
        <v>15</v>
      </c>
      <c r="H60" t="s">
        <v>245</v>
      </c>
      <c r="I60" t="s">
        <v>319</v>
      </c>
      <c r="J60" t="s">
        <v>319</v>
      </c>
      <c r="K60">
        <v>5.5679999999999996</v>
      </c>
      <c r="L60">
        <v>3.3279999999999998</v>
      </c>
      <c r="M60">
        <v>1</v>
      </c>
      <c r="N60">
        <v>104</v>
      </c>
      <c r="O60">
        <v>35.467557524281716</v>
      </c>
      <c r="P60">
        <f>N60-R60</f>
        <v>69.896579303575265</v>
      </c>
      <c r="Q60">
        <f t="shared" si="24"/>
        <v>67.208249330360843</v>
      </c>
      <c r="R60">
        <f>(O60/N60)*100</f>
        <v>34.103420696424728</v>
      </c>
      <c r="S60">
        <v>0.17399999999999999</v>
      </c>
      <c r="T60">
        <v>0</v>
      </c>
      <c r="U60">
        <f>S60</f>
        <v>0.17399999999999999</v>
      </c>
      <c r="V60">
        <v>100</v>
      </c>
      <c r="W60">
        <f>(M60/1000)/S60</f>
        <v>5.74712643678161E-3</v>
      </c>
      <c r="X60">
        <f t="shared" si="18"/>
        <v>0.57471264367816099</v>
      </c>
      <c r="Y60">
        <f>(R60/1000)/0.1</f>
        <v>0.34103420696424724</v>
      </c>
      <c r="Z60">
        <f>Y60*100</f>
        <v>34.103420696424728</v>
      </c>
      <c r="AA60" t="s">
        <v>319</v>
      </c>
      <c r="AB60" t="s">
        <v>319</v>
      </c>
      <c r="AC60" s="2" t="s">
        <v>25</v>
      </c>
      <c r="AD60" t="s">
        <v>23</v>
      </c>
      <c r="AE60" t="s">
        <v>23</v>
      </c>
      <c r="AF60" t="s">
        <v>959</v>
      </c>
    </row>
    <row r="61" spans="1:32" ht="17" x14ac:dyDescent="0.2">
      <c r="A61" t="s">
        <v>377</v>
      </c>
      <c r="B61" t="s">
        <v>976</v>
      </c>
      <c r="C61" s="53" t="s">
        <v>324</v>
      </c>
      <c r="D61" s="57">
        <v>44722</v>
      </c>
      <c r="E61" t="s">
        <v>24</v>
      </c>
      <c r="F61" t="s">
        <v>25</v>
      </c>
      <c r="G61">
        <v>15</v>
      </c>
      <c r="H61" t="s">
        <v>245</v>
      </c>
      <c r="I61" t="s">
        <v>319</v>
      </c>
      <c r="J61" t="s">
        <v>319</v>
      </c>
      <c r="K61">
        <v>7.4240000000000004</v>
      </c>
      <c r="L61">
        <v>5.024</v>
      </c>
      <c r="M61">
        <v>1</v>
      </c>
      <c r="N61">
        <v>157</v>
      </c>
      <c r="O61">
        <v>12.5409901959957</v>
      </c>
      <c r="P61">
        <f>N61-R61</f>
        <v>149.01210815541674</v>
      </c>
      <c r="Q61">
        <f t="shared" si="24"/>
        <v>94.912170799628498</v>
      </c>
      <c r="R61">
        <f>(O61/N61)*100</f>
        <v>7.987891844583249</v>
      </c>
      <c r="S61">
        <v>0.23200000000000001</v>
      </c>
      <c r="T61">
        <v>0</v>
      </c>
      <c r="U61">
        <f>S61</f>
        <v>0.23200000000000001</v>
      </c>
      <c r="V61">
        <v>100</v>
      </c>
      <c r="W61">
        <f>(M61/1000)/S61</f>
        <v>4.3103448275862068E-3</v>
      </c>
      <c r="X61">
        <f t="shared" si="18"/>
        <v>0.43103448275862066</v>
      </c>
      <c r="Y61">
        <f>(R61/1000)/0.1</f>
        <v>7.9878918445832489E-2</v>
      </c>
      <c r="Z61">
        <f>Y61*100</f>
        <v>7.987891844583249</v>
      </c>
      <c r="AA61" t="s">
        <v>319</v>
      </c>
      <c r="AB61" t="s">
        <v>319</v>
      </c>
      <c r="AC61" s="2" t="s">
        <v>25</v>
      </c>
      <c r="AD61" t="s">
        <v>23</v>
      </c>
      <c r="AE61" t="s">
        <v>23</v>
      </c>
      <c r="AF61" t="s">
        <v>959</v>
      </c>
    </row>
    <row r="62" spans="1:32" ht="17" x14ac:dyDescent="0.2">
      <c r="A62" s="55" t="s">
        <v>719</v>
      </c>
      <c r="B62" s="55" t="s">
        <v>575</v>
      </c>
      <c r="C62" t="s">
        <v>91</v>
      </c>
      <c r="D62" s="57">
        <v>44722</v>
      </c>
      <c r="E62" t="s">
        <v>332</v>
      </c>
      <c r="F62" t="s">
        <v>25</v>
      </c>
      <c r="G62">
        <v>15</v>
      </c>
      <c r="H62" t="s">
        <v>248</v>
      </c>
      <c r="I62" t="s">
        <v>319</v>
      </c>
      <c r="J62" t="s">
        <v>319</v>
      </c>
      <c r="K62">
        <v>9.0239999999999991</v>
      </c>
      <c r="L62" t="s">
        <v>319</v>
      </c>
      <c r="M62">
        <v>1</v>
      </c>
      <c r="N62" t="s">
        <v>376</v>
      </c>
      <c r="O62">
        <v>0</v>
      </c>
      <c r="P62" t="s">
        <v>319</v>
      </c>
      <c r="Q62">
        <v>100</v>
      </c>
      <c r="R62" t="s">
        <v>319</v>
      </c>
      <c r="S62">
        <v>0.28199999999999997</v>
      </c>
      <c r="T62">
        <v>0</v>
      </c>
      <c r="U62">
        <f>S62</f>
        <v>0.28199999999999997</v>
      </c>
      <c r="V62">
        <v>100</v>
      </c>
      <c r="W62" t="s">
        <v>319</v>
      </c>
      <c r="X62" t="s">
        <v>319</v>
      </c>
      <c r="Y62" t="s">
        <v>319</v>
      </c>
      <c r="Z62" t="s">
        <v>319</v>
      </c>
      <c r="AA62" t="s">
        <v>319</v>
      </c>
      <c r="AB62" t="s">
        <v>319</v>
      </c>
      <c r="AC62" s="2" t="s">
        <v>25</v>
      </c>
      <c r="AD62" t="s">
        <v>23</v>
      </c>
      <c r="AE62" t="s">
        <v>23</v>
      </c>
      <c r="AF62" t="s">
        <v>959</v>
      </c>
    </row>
    <row r="63" spans="1:32" ht="17" x14ac:dyDescent="0.2">
      <c r="A63" t="s">
        <v>10</v>
      </c>
      <c r="B63" t="s">
        <v>244</v>
      </c>
      <c r="C63" t="s">
        <v>20</v>
      </c>
      <c r="D63" s="44">
        <v>44652</v>
      </c>
      <c r="E63" t="s">
        <v>24</v>
      </c>
      <c r="F63" t="s">
        <v>23</v>
      </c>
      <c r="G63">
        <v>15</v>
      </c>
      <c r="H63" t="s">
        <v>245</v>
      </c>
      <c r="I63" t="s">
        <v>319</v>
      </c>
      <c r="J63" t="s">
        <v>246</v>
      </c>
      <c r="K63">
        <v>233.6</v>
      </c>
      <c r="L63" s="2">
        <v>17.103972152044687</v>
      </c>
      <c r="M63" s="2">
        <v>2.7</v>
      </c>
      <c r="N63" s="2">
        <v>254.8023249</v>
      </c>
      <c r="O63" s="2">
        <v>0</v>
      </c>
      <c r="P63" s="2">
        <f t="shared" ref="P63:P75" si="28">N63-O63</f>
        <v>254.8023249</v>
      </c>
      <c r="Q63" s="2">
        <f t="shared" ref="Q63:Q68" si="29">P63/N63*100</f>
        <v>100</v>
      </c>
      <c r="R63" s="2">
        <f t="shared" ref="R63:R68" si="30">O63/N63*100</f>
        <v>0</v>
      </c>
      <c r="S63" s="2">
        <v>3.48</v>
      </c>
      <c r="T63" s="2">
        <v>0</v>
      </c>
      <c r="U63" s="2">
        <f t="shared" ref="U63:U75" si="31">S63-T63</f>
        <v>3.48</v>
      </c>
      <c r="V63" s="2">
        <f t="shared" ref="V63:V68" si="32">U63/S63*100</f>
        <v>100</v>
      </c>
      <c r="W63" s="2">
        <v>7.3219058879310336E-2</v>
      </c>
      <c r="X63" s="2">
        <v>7.3219058879310337</v>
      </c>
      <c r="Y63" s="2">
        <f>((O63/1000)/0.1)</f>
        <v>0</v>
      </c>
      <c r="Z63" s="2">
        <v>0</v>
      </c>
      <c r="AA63" s="2">
        <v>0</v>
      </c>
      <c r="AB63" t="s">
        <v>319</v>
      </c>
      <c r="AC63" s="2" t="s">
        <v>25</v>
      </c>
      <c r="AD63" t="s">
        <v>23</v>
      </c>
      <c r="AE63" s="2" t="s">
        <v>25</v>
      </c>
    </row>
    <row r="64" spans="1:32" ht="17" x14ac:dyDescent="0.2">
      <c r="A64" t="s">
        <v>11</v>
      </c>
      <c r="B64" t="s">
        <v>247</v>
      </c>
      <c r="C64" t="s">
        <v>21</v>
      </c>
      <c r="D64" s="44">
        <v>44652</v>
      </c>
      <c r="E64" t="s">
        <v>24</v>
      </c>
      <c r="F64" t="s">
        <v>23</v>
      </c>
      <c r="G64">
        <v>15</v>
      </c>
      <c r="H64" t="s">
        <v>245</v>
      </c>
      <c r="I64" t="s">
        <v>319</v>
      </c>
      <c r="J64" t="s">
        <v>246</v>
      </c>
      <c r="K64">
        <v>211.9</v>
      </c>
      <c r="L64" s="2">
        <v>2.2299357280022023</v>
      </c>
      <c r="M64" s="2">
        <v>1</v>
      </c>
      <c r="N64" s="2">
        <v>114.07190212728567</v>
      </c>
      <c r="O64" s="2">
        <v>10.017543777224054</v>
      </c>
      <c r="P64" s="2">
        <f t="shared" si="28"/>
        <v>104.05435835006162</v>
      </c>
      <c r="Q64" s="2">
        <f t="shared" si="29"/>
        <v>91.218219745256718</v>
      </c>
      <c r="R64" s="2">
        <f t="shared" si="30"/>
        <v>8.7817802547432802</v>
      </c>
      <c r="S64" s="2">
        <v>3.78</v>
      </c>
      <c r="T64" s="2">
        <v>0</v>
      </c>
      <c r="U64" s="2">
        <f t="shared" si="31"/>
        <v>3.78</v>
      </c>
      <c r="V64" s="2">
        <f t="shared" si="32"/>
        <v>100</v>
      </c>
      <c r="W64" s="2">
        <v>3.0177751885525312E-2</v>
      </c>
      <c r="X64" s="2">
        <v>3.0177751885525312</v>
      </c>
      <c r="Y64" s="2">
        <f>((O64/1000)/0.1)</f>
        <v>0.10017543777224054</v>
      </c>
      <c r="Z64" s="2">
        <v>10.017543777224054</v>
      </c>
      <c r="AA64" s="2">
        <v>231.951293629296</v>
      </c>
      <c r="AB64" s="2">
        <v>3.3195129362929601</v>
      </c>
      <c r="AC64" s="2" t="s">
        <v>25</v>
      </c>
      <c r="AD64" t="s">
        <v>23</v>
      </c>
      <c r="AE64" s="2" t="s">
        <v>25</v>
      </c>
    </row>
    <row r="65" spans="1:32" ht="17" x14ac:dyDescent="0.2">
      <c r="A65" t="s">
        <v>318</v>
      </c>
      <c r="B65" t="s">
        <v>972</v>
      </c>
      <c r="C65" s="52" t="s">
        <v>16</v>
      </c>
      <c r="D65" s="44">
        <v>44652</v>
      </c>
      <c r="E65" t="s">
        <v>175</v>
      </c>
      <c r="F65" t="s">
        <v>25</v>
      </c>
      <c r="G65">
        <v>15</v>
      </c>
      <c r="H65" t="s">
        <v>248</v>
      </c>
      <c r="I65" t="s">
        <v>319</v>
      </c>
      <c r="J65" t="s">
        <v>246</v>
      </c>
      <c r="K65">
        <v>435.2</v>
      </c>
      <c r="L65">
        <v>8.1474469604465085</v>
      </c>
      <c r="M65">
        <v>1.3</v>
      </c>
      <c r="N65">
        <v>254.60771751395339</v>
      </c>
      <c r="O65">
        <v>104.45978250129227</v>
      </c>
      <c r="P65" s="2">
        <f t="shared" si="28"/>
        <v>150.14793501266112</v>
      </c>
      <c r="Q65" s="2">
        <f t="shared" si="29"/>
        <v>58.972263872729037</v>
      </c>
      <c r="R65" s="2">
        <f t="shared" si="30"/>
        <v>41.02773612727097</v>
      </c>
      <c r="S65">
        <v>13.6</v>
      </c>
      <c r="T65">
        <v>0.17399999999999999</v>
      </c>
      <c r="U65" s="2">
        <f t="shared" si="31"/>
        <v>13.426</v>
      </c>
      <c r="V65" s="2">
        <f t="shared" si="32"/>
        <v>98.72058823529413</v>
      </c>
      <c r="W65">
        <v>1.8721155699555396E-2</v>
      </c>
      <c r="X65">
        <v>1.8721155699555396</v>
      </c>
      <c r="Y65" s="2">
        <f>((O65/1000)/T65)</f>
        <v>0.60034357759363377</v>
      </c>
      <c r="Z65">
        <v>60.034357759363374</v>
      </c>
      <c r="AA65">
        <v>3106.7655823614091</v>
      </c>
      <c r="AB65">
        <v>32.067655823614089</v>
      </c>
      <c r="AC65" t="s">
        <v>23</v>
      </c>
      <c r="AD65" t="s">
        <v>23</v>
      </c>
      <c r="AE65" s="2" t="s">
        <v>25</v>
      </c>
    </row>
    <row r="66" spans="1:32" ht="17" x14ac:dyDescent="0.2">
      <c r="A66" t="s">
        <v>321</v>
      </c>
      <c r="B66" t="s">
        <v>975</v>
      </c>
      <c r="C66" t="s">
        <v>322</v>
      </c>
      <c r="D66" s="44">
        <v>44652</v>
      </c>
      <c r="E66" t="s">
        <v>175</v>
      </c>
      <c r="F66" t="s">
        <v>23</v>
      </c>
      <c r="G66">
        <v>15</v>
      </c>
      <c r="H66" t="s">
        <v>248</v>
      </c>
      <c r="I66" t="s">
        <v>319</v>
      </c>
      <c r="J66" t="s">
        <v>246</v>
      </c>
      <c r="K66">
        <v>376.59999999999997</v>
      </c>
      <c r="L66">
        <v>9.8442646260280746</v>
      </c>
      <c r="M66">
        <v>1.6</v>
      </c>
      <c r="N66">
        <v>196.18690618140482</v>
      </c>
      <c r="O66">
        <v>78.343491145319859</v>
      </c>
      <c r="P66" s="2">
        <f t="shared" si="28"/>
        <v>117.84341503608496</v>
      </c>
      <c r="Q66" s="2">
        <f t="shared" si="29"/>
        <v>60.066911360088781</v>
      </c>
      <c r="R66" s="2">
        <f t="shared" si="30"/>
        <v>39.933088639911226</v>
      </c>
      <c r="S66">
        <v>6.1</v>
      </c>
      <c r="T66">
        <v>0.11799999999999999</v>
      </c>
      <c r="U66" s="2">
        <f t="shared" si="31"/>
        <v>5.9819999999999993</v>
      </c>
      <c r="V66" s="2">
        <f t="shared" si="32"/>
        <v>98.065573770491795</v>
      </c>
      <c r="W66">
        <v>3.2161787898590956E-2</v>
      </c>
      <c r="X66">
        <v>3.2161787898590957</v>
      </c>
      <c r="Y66" s="2">
        <f>((O66/1000)/T66)</f>
        <v>0.66392789106203265</v>
      </c>
      <c r="Z66">
        <v>66.392789106203267</v>
      </c>
      <c r="AA66">
        <v>1964.3376330801561</v>
      </c>
      <c r="AB66">
        <v>20.643376330801562</v>
      </c>
      <c r="AC66" t="s">
        <v>23</v>
      </c>
      <c r="AD66" t="s">
        <v>23</v>
      </c>
      <c r="AE66" s="2" t="s">
        <v>25</v>
      </c>
    </row>
    <row r="67" spans="1:32" ht="17" x14ac:dyDescent="0.2">
      <c r="A67" t="s">
        <v>323</v>
      </c>
      <c r="B67" t="s">
        <v>976</v>
      </c>
      <c r="C67" s="53" t="s">
        <v>324</v>
      </c>
      <c r="D67" s="44">
        <v>44652</v>
      </c>
      <c r="E67" t="s">
        <v>175</v>
      </c>
      <c r="F67" t="s">
        <v>25</v>
      </c>
      <c r="G67">
        <v>15</v>
      </c>
      <c r="H67" t="s">
        <v>248</v>
      </c>
      <c r="I67" t="s">
        <v>319</v>
      </c>
      <c r="J67" t="s">
        <v>246</v>
      </c>
      <c r="K67">
        <v>697.6</v>
      </c>
      <c r="L67">
        <v>4.0960000000000001</v>
      </c>
      <c r="M67">
        <v>1</v>
      </c>
      <c r="N67">
        <v>157.01742561389278</v>
      </c>
      <c r="O67">
        <v>27.416362138999634</v>
      </c>
      <c r="P67" s="2">
        <f t="shared" si="28"/>
        <v>129.60106347489315</v>
      </c>
      <c r="Q67" s="2">
        <f t="shared" si="29"/>
        <v>82.539286941045191</v>
      </c>
      <c r="R67" s="2">
        <f t="shared" si="30"/>
        <v>17.460713058954809</v>
      </c>
      <c r="S67">
        <v>21.8</v>
      </c>
      <c r="T67">
        <v>0.23200000000000001</v>
      </c>
      <c r="U67" s="2">
        <f t="shared" si="31"/>
        <v>21.568000000000001</v>
      </c>
      <c r="V67" s="2">
        <f t="shared" si="32"/>
        <v>98.935779816513772</v>
      </c>
      <c r="W67">
        <v>7.2026342024721461E-3</v>
      </c>
      <c r="X67">
        <v>0.72026342024721457</v>
      </c>
      <c r="Y67" s="2">
        <f>((O67/1000)/T67)</f>
        <v>0.11817397473706738</v>
      </c>
      <c r="Z67">
        <v>11.817397473706738</v>
      </c>
      <c r="AA67">
        <v>1540.7049339879952</v>
      </c>
      <c r="AB67">
        <v>16.407049339879951</v>
      </c>
      <c r="AC67" t="s">
        <v>23</v>
      </c>
      <c r="AD67" t="s">
        <v>23</v>
      </c>
      <c r="AE67" s="2" t="s">
        <v>25</v>
      </c>
    </row>
    <row r="68" spans="1:32" ht="17" x14ac:dyDescent="0.2">
      <c r="A68" t="s">
        <v>969</v>
      </c>
      <c r="B68" t="s">
        <v>87</v>
      </c>
      <c r="C68" t="s">
        <v>87</v>
      </c>
      <c r="D68" s="44">
        <v>44690</v>
      </c>
      <c r="E68" t="s">
        <v>175</v>
      </c>
      <c r="F68" t="s">
        <v>25</v>
      </c>
      <c r="G68">
        <v>60</v>
      </c>
      <c r="H68" t="s">
        <v>248</v>
      </c>
      <c r="I68" t="s">
        <v>319</v>
      </c>
      <c r="J68" t="s">
        <v>278</v>
      </c>
      <c r="K68">
        <v>250.24</v>
      </c>
      <c r="L68" s="1">
        <v>5.2502822780000002</v>
      </c>
      <c r="M68">
        <v>1</v>
      </c>
      <c r="N68">
        <v>164.07132120083102</v>
      </c>
      <c r="O68">
        <v>8.8446305267119278</v>
      </c>
      <c r="P68">
        <f t="shared" si="28"/>
        <v>155.22669067411908</v>
      </c>
      <c r="Q68">
        <f t="shared" si="29"/>
        <v>94.609276952255613</v>
      </c>
      <c r="R68">
        <f t="shared" si="30"/>
        <v>5.390723047744391</v>
      </c>
      <c r="S68">
        <v>7.82</v>
      </c>
      <c r="T68">
        <v>0.114</v>
      </c>
      <c r="U68">
        <f t="shared" si="31"/>
        <v>7.7060000000000004</v>
      </c>
      <c r="V68">
        <f t="shared" si="32"/>
        <v>98.54219948849105</v>
      </c>
      <c r="W68">
        <f>((N68/1000)/S68)</f>
        <v>2.0980987365835167E-2</v>
      </c>
      <c r="X68">
        <f t="shared" ref="X68:X92" si="33">W68*100</f>
        <v>2.0980987365835166</v>
      </c>
      <c r="Y68">
        <f>((O68/1000)/T68)</f>
        <v>7.7584478304490598E-2</v>
      </c>
      <c r="Z68">
        <f>Y68*100</f>
        <v>7.7584478304490601</v>
      </c>
      <c r="AA68">
        <f>((Z68-X68)/X68)*100</f>
        <v>269.78468625755391</v>
      </c>
      <c r="AB68">
        <f>(Z68/X68)</f>
        <v>3.6978468625755392</v>
      </c>
      <c r="AC68" t="s">
        <v>23</v>
      </c>
      <c r="AD68" t="s">
        <v>23</v>
      </c>
      <c r="AE68" s="2" t="s">
        <v>25</v>
      </c>
    </row>
    <row r="69" spans="1:32" ht="17" x14ac:dyDescent="0.2">
      <c r="A69" s="55" t="s">
        <v>92</v>
      </c>
      <c r="B69" s="55" t="s">
        <v>575</v>
      </c>
      <c r="C69" t="s">
        <v>91</v>
      </c>
      <c r="D69" s="44">
        <v>44720</v>
      </c>
      <c r="E69" t="s">
        <v>332</v>
      </c>
      <c r="F69" t="s">
        <v>25</v>
      </c>
      <c r="G69">
        <v>15</v>
      </c>
      <c r="H69" t="s">
        <v>248</v>
      </c>
      <c r="I69" t="s">
        <v>319</v>
      </c>
      <c r="J69" t="s">
        <v>319</v>
      </c>
      <c r="K69">
        <v>953.6</v>
      </c>
      <c r="L69">
        <v>36.613713567329526</v>
      </c>
      <c r="M69">
        <v>6</v>
      </c>
      <c r="N69">
        <v>1144.1785489790477</v>
      </c>
      <c r="O69">
        <v>33.507882830836365</v>
      </c>
      <c r="P69">
        <f t="shared" si="28"/>
        <v>1110.6706661482112</v>
      </c>
      <c r="Q69">
        <f t="shared" ref="Q69:Q75" si="34">(P69/N69)*100</f>
        <v>97.071446334950465</v>
      </c>
      <c r="R69">
        <f t="shared" ref="R69:R75" si="35">(O69/N69)*100</f>
        <v>2.9285536650495243</v>
      </c>
      <c r="S69">
        <v>29.8</v>
      </c>
      <c r="T69">
        <v>0.28199999999999997</v>
      </c>
      <c r="U69">
        <f t="shared" si="31"/>
        <v>29.518000000000001</v>
      </c>
      <c r="V69">
        <f t="shared" ref="V69:V75" si="36">(U69/S69)*100</f>
        <v>99.053691275167793</v>
      </c>
      <c r="W69">
        <f>((N69/1000)/S69)</f>
        <v>3.8395253321444556E-2</v>
      </c>
      <c r="X69">
        <f t="shared" si="33"/>
        <v>3.8395253321444556</v>
      </c>
      <c r="Y69">
        <v>0.11882227954197294</v>
      </c>
      <c r="Z69">
        <v>11.882227954197294</v>
      </c>
      <c r="AA69">
        <v>209.47127382438234</v>
      </c>
      <c r="AB69">
        <v>3.0947127382438233</v>
      </c>
      <c r="AC69" t="s">
        <v>23</v>
      </c>
      <c r="AD69" t="s">
        <v>23</v>
      </c>
      <c r="AE69" s="2" t="s">
        <v>25</v>
      </c>
    </row>
    <row r="70" spans="1:32" ht="17" x14ac:dyDescent="0.2">
      <c r="A70" s="55" t="s">
        <v>110</v>
      </c>
      <c r="B70" s="55" t="s">
        <v>585</v>
      </c>
      <c r="C70" t="s">
        <v>111</v>
      </c>
      <c r="D70" s="44">
        <v>44720</v>
      </c>
      <c r="E70" t="s">
        <v>332</v>
      </c>
      <c r="F70" t="s">
        <v>25</v>
      </c>
      <c r="G70">
        <v>15</v>
      </c>
      <c r="H70" t="s">
        <v>248</v>
      </c>
      <c r="I70" t="s">
        <v>319</v>
      </c>
      <c r="J70" t="s">
        <v>319</v>
      </c>
      <c r="K70">
        <v>403.2</v>
      </c>
      <c r="L70">
        <v>5.9879298573528796</v>
      </c>
      <c r="M70">
        <v>1</v>
      </c>
      <c r="N70">
        <v>187.12280804227748</v>
      </c>
      <c r="O70">
        <v>20.324822350315827</v>
      </c>
      <c r="P70">
        <f t="shared" si="28"/>
        <v>166.79798569196166</v>
      </c>
      <c r="Q70">
        <f t="shared" si="34"/>
        <v>89.138244256294115</v>
      </c>
      <c r="R70">
        <f t="shared" si="35"/>
        <v>10.861755743705894</v>
      </c>
      <c r="S70">
        <v>12.6</v>
      </c>
      <c r="T70">
        <v>0</v>
      </c>
      <c r="U70">
        <f t="shared" si="31"/>
        <v>12.6</v>
      </c>
      <c r="V70">
        <f t="shared" si="36"/>
        <v>100</v>
      </c>
      <c r="W70">
        <f>((N70/1000)/S70)</f>
        <v>1.4851016511291865E-2</v>
      </c>
      <c r="X70">
        <f t="shared" si="33"/>
        <v>1.4851016511291864</v>
      </c>
      <c r="Y70">
        <v>0.20324822350315827</v>
      </c>
      <c r="Z70">
        <v>20.324822350315827</v>
      </c>
      <c r="AA70">
        <v>1268.5812237069426</v>
      </c>
      <c r="AB70">
        <v>13.685812237069426</v>
      </c>
      <c r="AC70" s="2" t="s">
        <v>25</v>
      </c>
      <c r="AD70" t="s">
        <v>23</v>
      </c>
      <c r="AE70" s="2" t="s">
        <v>25</v>
      </c>
    </row>
    <row r="71" spans="1:32" ht="17" x14ac:dyDescent="0.2">
      <c r="A71" s="55" t="s">
        <v>112</v>
      </c>
      <c r="B71" s="55" t="s">
        <v>586</v>
      </c>
      <c r="C71" t="s">
        <v>111</v>
      </c>
      <c r="D71" s="44">
        <v>44720</v>
      </c>
      <c r="E71" t="s">
        <v>332</v>
      </c>
      <c r="F71" t="s">
        <v>25</v>
      </c>
      <c r="G71">
        <v>15</v>
      </c>
      <c r="H71" t="s">
        <v>248</v>
      </c>
      <c r="I71" t="s">
        <v>319</v>
      </c>
      <c r="J71" t="s">
        <v>319</v>
      </c>
      <c r="K71">
        <v>624</v>
      </c>
      <c r="L71">
        <v>2.9823621264380771</v>
      </c>
      <c r="M71">
        <v>1</v>
      </c>
      <c r="N71">
        <v>93.198816451189913</v>
      </c>
      <c r="O71">
        <v>0</v>
      </c>
      <c r="P71">
        <f t="shared" si="28"/>
        <v>93.198816451189913</v>
      </c>
      <c r="Q71">
        <f t="shared" si="34"/>
        <v>100</v>
      </c>
      <c r="R71">
        <f t="shared" si="35"/>
        <v>0</v>
      </c>
      <c r="S71">
        <v>19.5</v>
      </c>
      <c r="T71">
        <v>0</v>
      </c>
      <c r="U71">
        <f t="shared" si="31"/>
        <v>19.5</v>
      </c>
      <c r="V71">
        <f t="shared" si="36"/>
        <v>100</v>
      </c>
      <c r="W71">
        <f>((N71/1000)/S71)</f>
        <v>4.7794264846764056E-3</v>
      </c>
      <c r="X71">
        <f t="shared" si="33"/>
        <v>0.47794264846764056</v>
      </c>
      <c r="Y71">
        <v>0</v>
      </c>
      <c r="Z71">
        <v>0</v>
      </c>
      <c r="AA71">
        <v>-100</v>
      </c>
      <c r="AB71">
        <v>0</v>
      </c>
      <c r="AC71" s="2" t="s">
        <v>25</v>
      </c>
      <c r="AD71" t="s">
        <v>23</v>
      </c>
      <c r="AE71" s="2" t="s">
        <v>25</v>
      </c>
    </row>
    <row r="72" spans="1:32" ht="17" x14ac:dyDescent="0.2">
      <c r="A72" t="s">
        <v>329</v>
      </c>
      <c r="B72" t="s">
        <v>978</v>
      </c>
      <c r="C72" t="s">
        <v>108</v>
      </c>
      <c r="D72" s="44">
        <v>44671</v>
      </c>
      <c r="E72" t="s">
        <v>175</v>
      </c>
      <c r="F72" s="2" t="s">
        <v>25</v>
      </c>
      <c r="G72">
        <v>15</v>
      </c>
      <c r="H72" t="s">
        <v>256</v>
      </c>
      <c r="I72" t="s">
        <v>328</v>
      </c>
      <c r="J72" t="s">
        <v>319</v>
      </c>
      <c r="K72">
        <v>624</v>
      </c>
      <c r="L72">
        <v>1.1050778578881779</v>
      </c>
      <c r="M72">
        <v>1</v>
      </c>
      <c r="N72">
        <v>34.533683059005561</v>
      </c>
      <c r="O72">
        <v>0.6947864669918955</v>
      </c>
      <c r="P72">
        <f t="shared" si="28"/>
        <v>33.838896592013668</v>
      </c>
      <c r="Q72">
        <f t="shared" si="34"/>
        <v>97.988090451271134</v>
      </c>
      <c r="R72">
        <f t="shared" si="35"/>
        <v>2.0119095487288656</v>
      </c>
      <c r="S72">
        <v>19.5</v>
      </c>
      <c r="T72">
        <v>0.17799999999999999</v>
      </c>
      <c r="U72">
        <f t="shared" si="31"/>
        <v>19.321999999999999</v>
      </c>
      <c r="V72">
        <f t="shared" si="36"/>
        <v>99.087179487179483</v>
      </c>
      <c r="W72">
        <f t="shared" ref="W72:W81" si="37">(N72/1000)/S72</f>
        <v>1.7709581055900287E-3</v>
      </c>
      <c r="X72">
        <f t="shared" si="33"/>
        <v>0.17709581055900286</v>
      </c>
      <c r="Y72">
        <f>(O72/1000)/T72</f>
        <v>3.9032947583814356E-3</v>
      </c>
      <c r="Z72">
        <f>Y72*100</f>
        <v>0.39032947583814359</v>
      </c>
      <c r="AA72">
        <f>((Z72-X72)/X72)*100</f>
        <v>120.40582134951062</v>
      </c>
      <c r="AB72">
        <f>Z72/X72</f>
        <v>2.2040582134951059</v>
      </c>
      <c r="AC72" t="s">
        <v>23</v>
      </c>
      <c r="AD72" t="s">
        <v>23</v>
      </c>
      <c r="AE72" s="2" t="s">
        <v>25</v>
      </c>
      <c r="AF72" t="s">
        <v>345</v>
      </c>
    </row>
    <row r="73" spans="1:32" ht="17" x14ac:dyDescent="0.2">
      <c r="A73" t="s">
        <v>357</v>
      </c>
      <c r="B73" t="s">
        <v>978</v>
      </c>
      <c r="C73" t="s">
        <v>108</v>
      </c>
      <c r="D73" s="44">
        <v>44677</v>
      </c>
      <c r="E73" t="s">
        <v>175</v>
      </c>
      <c r="F73" s="2" t="s">
        <v>25</v>
      </c>
      <c r="G73">
        <v>15</v>
      </c>
      <c r="H73" t="s">
        <v>256</v>
      </c>
      <c r="I73" t="s">
        <v>351</v>
      </c>
      <c r="J73" t="s">
        <v>319</v>
      </c>
      <c r="K73">
        <v>624</v>
      </c>
      <c r="L73">
        <v>1.1050778578881779</v>
      </c>
      <c r="M73">
        <v>1</v>
      </c>
      <c r="N73">
        <v>34.533683059005561</v>
      </c>
      <c r="P73">
        <f t="shared" si="28"/>
        <v>34.533683059005561</v>
      </c>
      <c r="Q73">
        <f t="shared" si="34"/>
        <v>100</v>
      </c>
      <c r="R73">
        <f t="shared" si="35"/>
        <v>0</v>
      </c>
      <c r="S73">
        <v>19.5</v>
      </c>
      <c r="U73">
        <f t="shared" si="31"/>
        <v>19.5</v>
      </c>
      <c r="V73">
        <f t="shared" si="36"/>
        <v>100</v>
      </c>
      <c r="W73">
        <f t="shared" si="37"/>
        <v>1.7709581055900287E-3</v>
      </c>
      <c r="X73">
        <f t="shared" si="33"/>
        <v>0.17709581055900286</v>
      </c>
      <c r="Y73" t="s">
        <v>319</v>
      </c>
      <c r="Z73" t="s">
        <v>319</v>
      </c>
      <c r="AA73" t="s">
        <v>319</v>
      </c>
      <c r="AB73" t="s">
        <v>319</v>
      </c>
      <c r="AC73" s="2" t="s">
        <v>25</v>
      </c>
      <c r="AD73" t="s">
        <v>23</v>
      </c>
      <c r="AE73" s="2" t="s">
        <v>25</v>
      </c>
      <c r="AF73" t="s">
        <v>358</v>
      </c>
    </row>
    <row r="74" spans="1:32" ht="17" x14ac:dyDescent="0.2">
      <c r="A74" t="s">
        <v>346</v>
      </c>
      <c r="B74" t="s">
        <v>979</v>
      </c>
      <c r="C74" t="s">
        <v>108</v>
      </c>
      <c r="D74" s="44">
        <v>44671</v>
      </c>
      <c r="E74" t="s">
        <v>175</v>
      </c>
      <c r="F74" s="2" t="s">
        <v>25</v>
      </c>
      <c r="G74">
        <v>15</v>
      </c>
      <c r="H74" t="s">
        <v>248</v>
      </c>
      <c r="I74" t="s">
        <v>328</v>
      </c>
      <c r="J74" t="s">
        <v>319</v>
      </c>
      <c r="K74">
        <v>556.79999999999995</v>
      </c>
      <c r="L74">
        <v>0.71019113471804685</v>
      </c>
      <c r="M74">
        <v>1</v>
      </c>
      <c r="N74">
        <v>22.193472959938966</v>
      </c>
      <c r="O74">
        <v>0</v>
      </c>
      <c r="P74">
        <f t="shared" si="28"/>
        <v>22.193472959938966</v>
      </c>
      <c r="Q74">
        <f t="shared" si="34"/>
        <v>100</v>
      </c>
      <c r="R74">
        <f t="shared" si="35"/>
        <v>0</v>
      </c>
      <c r="S74">
        <v>17.399999999999999</v>
      </c>
      <c r="T74">
        <v>0.152</v>
      </c>
      <c r="U74">
        <f t="shared" si="31"/>
        <v>17.247999999999998</v>
      </c>
      <c r="V74">
        <f t="shared" si="36"/>
        <v>99.126436781609186</v>
      </c>
      <c r="W74">
        <f t="shared" si="37"/>
        <v>1.2754869517206302E-3</v>
      </c>
      <c r="X74">
        <f t="shared" si="33"/>
        <v>0.12754869517206302</v>
      </c>
      <c r="Y74">
        <f>((O74/1000)/0.0999)</f>
        <v>0</v>
      </c>
      <c r="Z74">
        <f>Y74*100</f>
        <v>0</v>
      </c>
      <c r="AA74">
        <f>((Z74-X74)/X74)*100</f>
        <v>-100</v>
      </c>
      <c r="AB74">
        <f>Z74/X74</f>
        <v>0</v>
      </c>
      <c r="AC74" s="2" t="s">
        <v>25</v>
      </c>
      <c r="AD74" t="s">
        <v>23</v>
      </c>
      <c r="AE74" s="2" t="s">
        <v>25</v>
      </c>
      <c r="AF74" t="s">
        <v>347</v>
      </c>
    </row>
    <row r="75" spans="1:32" ht="17" x14ac:dyDescent="0.2">
      <c r="A75" t="s">
        <v>359</v>
      </c>
      <c r="B75" t="s">
        <v>979</v>
      </c>
      <c r="C75" t="s">
        <v>108</v>
      </c>
      <c r="D75" s="44">
        <v>44677</v>
      </c>
      <c r="E75" t="s">
        <v>175</v>
      </c>
      <c r="F75" s="2" t="s">
        <v>25</v>
      </c>
      <c r="G75">
        <v>15</v>
      </c>
      <c r="H75" t="s">
        <v>248</v>
      </c>
      <c r="I75" t="s">
        <v>351</v>
      </c>
      <c r="J75" t="s">
        <v>319</v>
      </c>
      <c r="K75">
        <v>556.79999999999995</v>
      </c>
      <c r="L75">
        <v>0.71019113471804685</v>
      </c>
      <c r="M75">
        <v>1</v>
      </c>
      <c r="N75">
        <v>22.193472959938966</v>
      </c>
      <c r="P75">
        <f t="shared" si="28"/>
        <v>22.193472959938966</v>
      </c>
      <c r="Q75">
        <f t="shared" si="34"/>
        <v>100</v>
      </c>
      <c r="R75">
        <f t="shared" si="35"/>
        <v>0</v>
      </c>
      <c r="S75">
        <v>17.399999999999999</v>
      </c>
      <c r="U75">
        <f t="shared" si="31"/>
        <v>17.399999999999999</v>
      </c>
      <c r="V75">
        <f t="shared" si="36"/>
        <v>100</v>
      </c>
      <c r="W75">
        <f t="shared" si="37"/>
        <v>1.2754869517206302E-3</v>
      </c>
      <c r="X75">
        <f t="shared" si="33"/>
        <v>0.12754869517206302</v>
      </c>
      <c r="Y75">
        <f>((O75/1000)/0.0999)</f>
        <v>0</v>
      </c>
      <c r="Z75">
        <f>Y75*100</f>
        <v>0</v>
      </c>
      <c r="AA75">
        <f>((Z75-X75)/X75)*100</f>
        <v>-100</v>
      </c>
      <c r="AB75">
        <f>Z75/X75</f>
        <v>0</v>
      </c>
      <c r="AC75" s="2" t="s">
        <v>25</v>
      </c>
      <c r="AD75" t="s">
        <v>23</v>
      </c>
      <c r="AE75" s="2" t="s">
        <v>25</v>
      </c>
      <c r="AF75" t="s">
        <v>360</v>
      </c>
    </row>
    <row r="76" spans="1:32" ht="17" x14ac:dyDescent="0.2">
      <c r="A76" t="s">
        <v>289</v>
      </c>
      <c r="B76" t="s">
        <v>281</v>
      </c>
      <c r="C76" t="s">
        <v>46</v>
      </c>
      <c r="D76" s="44">
        <v>44690</v>
      </c>
      <c r="E76" t="s">
        <v>271</v>
      </c>
      <c r="F76" t="s">
        <v>25</v>
      </c>
      <c r="G76">
        <v>240</v>
      </c>
      <c r="H76" t="s">
        <v>272</v>
      </c>
      <c r="I76" t="s">
        <v>319</v>
      </c>
      <c r="J76" t="s">
        <v>278</v>
      </c>
      <c r="K76">
        <v>211.68</v>
      </c>
      <c r="L76">
        <v>3.5129663174765899</v>
      </c>
      <c r="M76">
        <v>1</v>
      </c>
      <c r="N76">
        <v>130.10986361024408</v>
      </c>
      <c r="O76">
        <v>0</v>
      </c>
      <c r="P76">
        <v>130.10986361024408</v>
      </c>
      <c r="Q76">
        <v>100</v>
      </c>
      <c r="R76">
        <v>0</v>
      </c>
      <c r="S76">
        <v>7.84</v>
      </c>
      <c r="T76">
        <v>0</v>
      </c>
      <c r="U76">
        <v>7.84</v>
      </c>
      <c r="V76">
        <v>100</v>
      </c>
      <c r="W76">
        <f t="shared" si="37"/>
        <v>1.6595645868653582E-2</v>
      </c>
      <c r="X76">
        <f t="shared" si="33"/>
        <v>1.6595645868653581</v>
      </c>
      <c r="Y76">
        <f>(O76/1000)/0.1</f>
        <v>0</v>
      </c>
      <c r="Z76">
        <f>Y76*100</f>
        <v>0</v>
      </c>
      <c r="AA76">
        <f>((Z76-X76)/X76)*100</f>
        <v>-100</v>
      </c>
      <c r="AB76">
        <f>(Z76/X76)</f>
        <v>0</v>
      </c>
      <c r="AC76" s="2" t="s">
        <v>25</v>
      </c>
      <c r="AD76" t="s">
        <v>23</v>
      </c>
      <c r="AE76" s="2" t="s">
        <v>25</v>
      </c>
    </row>
    <row r="77" spans="1:32" ht="17" x14ac:dyDescent="0.2">
      <c r="A77" t="s">
        <v>361</v>
      </c>
      <c r="B77" t="s">
        <v>264</v>
      </c>
      <c r="C77" t="s">
        <v>123</v>
      </c>
      <c r="D77" s="44">
        <v>44677</v>
      </c>
      <c r="E77" t="s">
        <v>175</v>
      </c>
      <c r="F77" s="2" t="s">
        <v>25</v>
      </c>
      <c r="G77">
        <v>15</v>
      </c>
      <c r="H77" t="s">
        <v>256</v>
      </c>
      <c r="I77" t="s">
        <v>351</v>
      </c>
      <c r="J77" t="s">
        <v>319</v>
      </c>
      <c r="K77">
        <v>416</v>
      </c>
      <c r="L77">
        <v>3.0501348395748629</v>
      </c>
      <c r="M77">
        <v>1</v>
      </c>
      <c r="N77">
        <v>95.316713736714462</v>
      </c>
      <c r="P77">
        <f t="shared" ref="P77:P84" si="38">N77-O77</f>
        <v>95.316713736714462</v>
      </c>
      <c r="Q77">
        <f t="shared" ref="Q77:Q84" si="39">(P77/N77)*100</f>
        <v>100</v>
      </c>
      <c r="R77">
        <f t="shared" ref="R77:R84" si="40">(O77/N77)*100</f>
        <v>0</v>
      </c>
      <c r="S77">
        <v>13</v>
      </c>
      <c r="U77">
        <f>S77-T77</f>
        <v>13</v>
      </c>
      <c r="V77">
        <f>(U77/S77)*100</f>
        <v>100</v>
      </c>
      <c r="W77">
        <f t="shared" si="37"/>
        <v>7.3320549028241897E-3</v>
      </c>
      <c r="X77">
        <f t="shared" si="33"/>
        <v>0.73320549028241899</v>
      </c>
      <c r="Y77" t="s">
        <v>319</v>
      </c>
      <c r="Z77" t="s">
        <v>319</v>
      </c>
      <c r="AA77" t="s">
        <v>319</v>
      </c>
      <c r="AB77" t="s">
        <v>319</v>
      </c>
      <c r="AC77" s="2" t="s">
        <v>25</v>
      </c>
      <c r="AD77" t="s">
        <v>23</v>
      </c>
      <c r="AE77" s="2" t="s">
        <v>25</v>
      </c>
    </row>
    <row r="78" spans="1:32" ht="17" x14ac:dyDescent="0.2">
      <c r="A78" t="s">
        <v>185</v>
      </c>
      <c r="B78" t="s">
        <v>265</v>
      </c>
      <c r="C78" t="s">
        <v>123</v>
      </c>
      <c r="D78" s="44">
        <v>44671</v>
      </c>
      <c r="E78" t="s">
        <v>175</v>
      </c>
      <c r="F78" s="2" t="s">
        <v>25</v>
      </c>
      <c r="G78">
        <v>15</v>
      </c>
      <c r="H78" t="s">
        <v>248</v>
      </c>
      <c r="I78" t="s">
        <v>328</v>
      </c>
      <c r="J78" t="s">
        <v>319</v>
      </c>
      <c r="K78">
        <v>364.8</v>
      </c>
      <c r="L78">
        <v>3.2700313107096219</v>
      </c>
      <c r="M78">
        <v>1</v>
      </c>
      <c r="N78">
        <v>102.18847845967568</v>
      </c>
      <c r="O78">
        <v>0</v>
      </c>
      <c r="P78">
        <f t="shared" si="38"/>
        <v>102.18847845967568</v>
      </c>
      <c r="Q78">
        <f t="shared" si="39"/>
        <v>100</v>
      </c>
      <c r="R78">
        <f t="shared" si="40"/>
        <v>0</v>
      </c>
      <c r="S78">
        <v>11.4</v>
      </c>
      <c r="T78">
        <v>0.128</v>
      </c>
      <c r="U78">
        <f>S78-T78</f>
        <v>11.272</v>
      </c>
      <c r="V78">
        <f>(U78/S78)*100</f>
        <v>98.877192982456137</v>
      </c>
      <c r="W78">
        <f t="shared" si="37"/>
        <v>8.9639016192697967E-3</v>
      </c>
      <c r="X78">
        <f t="shared" si="33"/>
        <v>0.89639016192697962</v>
      </c>
      <c r="Y78">
        <f>((O78/1000)/0.0999)</f>
        <v>0</v>
      </c>
      <c r="Z78">
        <f t="shared" ref="Z78:Z86" si="41">Y78*100</f>
        <v>0</v>
      </c>
      <c r="AA78">
        <v>-100</v>
      </c>
      <c r="AB78">
        <v>0</v>
      </c>
      <c r="AC78" s="2" t="s">
        <v>25</v>
      </c>
      <c r="AD78" t="s">
        <v>23</v>
      </c>
      <c r="AE78" s="2" t="s">
        <v>25</v>
      </c>
    </row>
    <row r="79" spans="1:32" ht="17" x14ac:dyDescent="0.2">
      <c r="A79" t="s">
        <v>362</v>
      </c>
      <c r="B79" t="s">
        <v>980</v>
      </c>
      <c r="C79" t="s">
        <v>123</v>
      </c>
      <c r="D79" s="44">
        <v>44677</v>
      </c>
      <c r="E79" t="s">
        <v>175</v>
      </c>
      <c r="F79" s="2" t="s">
        <v>25</v>
      </c>
      <c r="G79">
        <v>15</v>
      </c>
      <c r="H79" t="s">
        <v>248</v>
      </c>
      <c r="I79" t="s">
        <v>351</v>
      </c>
      <c r="J79" t="s">
        <v>319</v>
      </c>
      <c r="K79">
        <v>454.4</v>
      </c>
      <c r="L79">
        <v>1.8742333092564145</v>
      </c>
      <c r="M79">
        <v>1</v>
      </c>
      <c r="N79">
        <v>58.569790914262953</v>
      </c>
      <c r="P79">
        <f t="shared" si="38"/>
        <v>58.569790914262953</v>
      </c>
      <c r="Q79">
        <f t="shared" si="39"/>
        <v>100</v>
      </c>
      <c r="R79">
        <f t="shared" si="40"/>
        <v>0</v>
      </c>
      <c r="S79">
        <v>14.2</v>
      </c>
      <c r="U79">
        <f>S79-T79</f>
        <v>14.2</v>
      </c>
      <c r="V79">
        <f>(U79/S79)*100</f>
        <v>100</v>
      </c>
      <c r="W79">
        <f t="shared" si="37"/>
        <v>4.1246331629762644E-3</v>
      </c>
      <c r="X79">
        <f t="shared" si="33"/>
        <v>0.41246331629762645</v>
      </c>
      <c r="Y79">
        <f>((O79/1000)/0.0999)</f>
        <v>0</v>
      </c>
      <c r="Z79">
        <f t="shared" si="41"/>
        <v>0</v>
      </c>
      <c r="AA79">
        <f>((Z78-X78)/X78)*100</f>
        <v>-100</v>
      </c>
      <c r="AB79">
        <f>Z78/X78</f>
        <v>0</v>
      </c>
      <c r="AC79" s="2" t="s">
        <v>25</v>
      </c>
      <c r="AD79" t="s">
        <v>23</v>
      </c>
      <c r="AE79" s="2" t="s">
        <v>25</v>
      </c>
    </row>
    <row r="80" spans="1:32" ht="17" x14ac:dyDescent="0.2">
      <c r="A80" t="s">
        <v>124</v>
      </c>
      <c r="B80" t="s">
        <v>267</v>
      </c>
      <c r="C80" t="s">
        <v>125</v>
      </c>
      <c r="D80" s="44">
        <v>44671</v>
      </c>
      <c r="E80" t="s">
        <v>175</v>
      </c>
      <c r="F80" s="2" t="s">
        <v>25</v>
      </c>
      <c r="G80">
        <v>15</v>
      </c>
      <c r="H80" t="s">
        <v>256</v>
      </c>
      <c r="I80" t="s">
        <v>328</v>
      </c>
      <c r="J80" t="s">
        <v>319</v>
      </c>
      <c r="K80">
        <v>232.32</v>
      </c>
      <c r="L80">
        <v>2.0615380678445239</v>
      </c>
      <c r="M80">
        <v>1</v>
      </c>
      <c r="N80">
        <v>64.423064620141375</v>
      </c>
      <c r="O80">
        <v>0</v>
      </c>
      <c r="P80">
        <f t="shared" si="38"/>
        <v>64.423064620141375</v>
      </c>
      <c r="Q80">
        <f t="shared" si="39"/>
        <v>100</v>
      </c>
      <c r="R80">
        <f t="shared" si="40"/>
        <v>0</v>
      </c>
      <c r="S80">
        <v>7.26</v>
      </c>
      <c r="T80">
        <v>0</v>
      </c>
      <c r="U80">
        <f>S80-T80</f>
        <v>7.26</v>
      </c>
      <c r="V80">
        <f>(U80/S80)*100</f>
        <v>100</v>
      </c>
      <c r="W80">
        <f t="shared" si="37"/>
        <v>8.8737003609010157E-3</v>
      </c>
      <c r="X80">
        <f t="shared" si="33"/>
        <v>0.88737003609010157</v>
      </c>
      <c r="Y80">
        <f>((O80/1000)/0.0999)</f>
        <v>0</v>
      </c>
      <c r="Z80">
        <f t="shared" si="41"/>
        <v>0</v>
      </c>
      <c r="AA80">
        <f>((Z79-X79)/X79)*100</f>
        <v>-100</v>
      </c>
      <c r="AB80">
        <f>Z79/X79</f>
        <v>0</v>
      </c>
      <c r="AC80" s="2" t="s">
        <v>25</v>
      </c>
      <c r="AD80" t="s">
        <v>23</v>
      </c>
      <c r="AE80" s="2" t="s">
        <v>25</v>
      </c>
    </row>
    <row r="81" spans="1:32" ht="17" x14ac:dyDescent="0.2">
      <c r="A81" t="s">
        <v>190</v>
      </c>
      <c r="B81" t="s">
        <v>268</v>
      </c>
      <c r="C81" t="s">
        <v>125</v>
      </c>
      <c r="D81" s="44">
        <v>44671</v>
      </c>
      <c r="E81" t="s">
        <v>175</v>
      </c>
      <c r="F81" s="2" t="s">
        <v>25</v>
      </c>
      <c r="G81">
        <v>15</v>
      </c>
      <c r="H81" t="s">
        <v>248</v>
      </c>
      <c r="I81" t="s">
        <v>328</v>
      </c>
      <c r="J81" t="s">
        <v>319</v>
      </c>
      <c r="K81">
        <v>224.64</v>
      </c>
      <c r="L81">
        <v>1.6805995670821516</v>
      </c>
      <c r="M81">
        <v>1</v>
      </c>
      <c r="N81">
        <v>52.51873647131724</v>
      </c>
      <c r="O81">
        <v>0</v>
      </c>
      <c r="P81">
        <f t="shared" si="38"/>
        <v>52.51873647131724</v>
      </c>
      <c r="Q81">
        <f t="shared" si="39"/>
        <v>100</v>
      </c>
      <c r="R81">
        <f t="shared" si="40"/>
        <v>0</v>
      </c>
      <c r="S81">
        <v>7.02</v>
      </c>
      <c r="T81">
        <v>0</v>
      </c>
      <c r="U81">
        <f>S81-T81</f>
        <v>7.02</v>
      </c>
      <c r="V81">
        <f>(U81/S81)*100</f>
        <v>100</v>
      </c>
      <c r="W81">
        <f t="shared" si="37"/>
        <v>7.4813014916406328E-3</v>
      </c>
      <c r="X81">
        <f t="shared" si="33"/>
        <v>0.74813014916406329</v>
      </c>
      <c r="Y81">
        <f>((O81/1000)/0.0999)</f>
        <v>0</v>
      </c>
      <c r="Z81">
        <f t="shared" si="41"/>
        <v>0</v>
      </c>
      <c r="AA81">
        <v>-100</v>
      </c>
      <c r="AB81">
        <v>0</v>
      </c>
      <c r="AC81" s="2" t="s">
        <v>25</v>
      </c>
      <c r="AD81" t="s">
        <v>23</v>
      </c>
      <c r="AE81" s="2" t="s">
        <v>25</v>
      </c>
    </row>
    <row r="82" spans="1:32" ht="17" x14ac:dyDescent="0.2">
      <c r="A82" t="s">
        <v>349</v>
      </c>
      <c r="B82" t="s">
        <v>269</v>
      </c>
      <c r="C82" t="s">
        <v>125</v>
      </c>
      <c r="D82" s="44">
        <v>44671</v>
      </c>
      <c r="E82" t="s">
        <v>175</v>
      </c>
      <c r="F82" s="2" t="s">
        <v>25</v>
      </c>
      <c r="G82">
        <v>15</v>
      </c>
      <c r="H82" t="s">
        <v>261</v>
      </c>
      <c r="I82" t="s">
        <v>328</v>
      </c>
      <c r="J82" t="s">
        <v>319</v>
      </c>
      <c r="K82">
        <v>64</v>
      </c>
      <c r="L82">
        <v>0.45741399517332043</v>
      </c>
      <c r="M82">
        <v>1</v>
      </c>
      <c r="N82">
        <v>14.294187349166263</v>
      </c>
      <c r="O82">
        <v>0</v>
      </c>
      <c r="P82">
        <f t="shared" si="38"/>
        <v>14.294187349166263</v>
      </c>
      <c r="Q82">
        <f t="shared" si="39"/>
        <v>100</v>
      </c>
      <c r="R82">
        <f t="shared" si="40"/>
        <v>0</v>
      </c>
      <c r="S82" t="s">
        <v>258</v>
      </c>
      <c r="T82">
        <v>0</v>
      </c>
      <c r="U82" t="s">
        <v>258</v>
      </c>
      <c r="V82">
        <v>100</v>
      </c>
      <c r="W82">
        <f>(L82/1000)/2</f>
        <v>2.2870699758666021E-4</v>
      </c>
      <c r="X82">
        <f t="shared" si="33"/>
        <v>2.287069975866602E-2</v>
      </c>
      <c r="Y82">
        <f>((O82/1000)/0.0999)</f>
        <v>0</v>
      </c>
      <c r="Z82">
        <f t="shared" si="41"/>
        <v>0</v>
      </c>
      <c r="AA82">
        <f>((Z81-X81)/X81)*100</f>
        <v>-100</v>
      </c>
      <c r="AB82">
        <f>Z81/X81</f>
        <v>0</v>
      </c>
      <c r="AC82" s="2" t="s">
        <v>25</v>
      </c>
      <c r="AD82" t="s">
        <v>23</v>
      </c>
      <c r="AE82" s="2" t="s">
        <v>25</v>
      </c>
    </row>
    <row r="83" spans="1:32" ht="17" x14ac:dyDescent="0.2">
      <c r="A83" t="s">
        <v>54</v>
      </c>
      <c r="B83" t="s">
        <v>276</v>
      </c>
      <c r="C83" t="s">
        <v>53</v>
      </c>
      <c r="D83" s="44">
        <v>44685</v>
      </c>
      <c r="E83" t="s">
        <v>271</v>
      </c>
      <c r="F83" s="2" t="s">
        <v>25</v>
      </c>
      <c r="G83">
        <v>15</v>
      </c>
      <c r="H83" t="s">
        <v>272</v>
      </c>
      <c r="I83" t="s">
        <v>319</v>
      </c>
      <c r="J83" t="s">
        <v>273</v>
      </c>
      <c r="K83">
        <v>320</v>
      </c>
      <c r="L83">
        <v>5.2281248021553282</v>
      </c>
      <c r="M83">
        <v>1</v>
      </c>
      <c r="N83">
        <v>163.37890006735401</v>
      </c>
      <c r="O83">
        <v>7.5785288597472711</v>
      </c>
      <c r="P83">
        <f t="shared" si="38"/>
        <v>155.80037120760673</v>
      </c>
      <c r="Q83">
        <f t="shared" si="39"/>
        <v>95.361378454241645</v>
      </c>
      <c r="R83">
        <f t="shared" si="40"/>
        <v>4.6386215457583404</v>
      </c>
      <c r="S83">
        <v>10</v>
      </c>
      <c r="T83">
        <v>0</v>
      </c>
      <c r="U83">
        <f>S83-T83</f>
        <v>10</v>
      </c>
      <c r="V83">
        <f>(U83/S83)*100</f>
        <v>100</v>
      </c>
      <c r="W83">
        <f>(N83/1000)/S83</f>
        <v>1.6337890006735401E-2</v>
      </c>
      <c r="X83">
        <f t="shared" si="33"/>
        <v>1.63378900067354</v>
      </c>
      <c r="Y83">
        <f>(O83/1000)/0.1</f>
        <v>7.5785288597472703E-2</v>
      </c>
      <c r="Z83">
        <f t="shared" si="41"/>
        <v>7.5785288597472702</v>
      </c>
      <c r="AA83">
        <f>((Z83-X83)/X83)*100</f>
        <v>363.86215457583398</v>
      </c>
      <c r="AB83">
        <f>Z83/X83</f>
        <v>4.6386215457583404</v>
      </c>
      <c r="AC83" s="2" t="s">
        <v>25</v>
      </c>
      <c r="AD83" t="s">
        <v>23</v>
      </c>
      <c r="AE83" s="2" t="s">
        <v>25</v>
      </c>
    </row>
    <row r="84" spans="1:32" ht="17" x14ac:dyDescent="0.2">
      <c r="A84" t="s">
        <v>372</v>
      </c>
      <c r="B84" t="s">
        <v>984</v>
      </c>
      <c r="C84" t="s">
        <v>56</v>
      </c>
      <c r="D84" s="44">
        <v>44685</v>
      </c>
      <c r="E84" t="s">
        <v>271</v>
      </c>
      <c r="F84" s="2" t="s">
        <v>25</v>
      </c>
      <c r="G84">
        <v>15</v>
      </c>
      <c r="H84" t="s">
        <v>272</v>
      </c>
      <c r="I84" t="s">
        <v>319</v>
      </c>
      <c r="J84" t="s">
        <v>273</v>
      </c>
      <c r="K84">
        <v>400</v>
      </c>
      <c r="L84">
        <v>3.8623635602103681</v>
      </c>
      <c r="M84">
        <v>1</v>
      </c>
      <c r="N84">
        <v>120.69886125657401</v>
      </c>
      <c r="O84">
        <v>0</v>
      </c>
      <c r="P84">
        <f t="shared" si="38"/>
        <v>120.69886125657401</v>
      </c>
      <c r="Q84">
        <f t="shared" si="39"/>
        <v>100</v>
      </c>
      <c r="R84">
        <f t="shared" si="40"/>
        <v>0</v>
      </c>
      <c r="S84">
        <v>12.5</v>
      </c>
      <c r="T84">
        <v>0</v>
      </c>
      <c r="U84">
        <f>S84-T84</f>
        <v>12.5</v>
      </c>
      <c r="V84">
        <f>(U84/S84)*100</f>
        <v>100</v>
      </c>
      <c r="W84">
        <f>(N84/1000)/S84</f>
        <v>9.6559089005259207E-3</v>
      </c>
      <c r="X84">
        <f t="shared" si="33"/>
        <v>0.96559089005259202</v>
      </c>
      <c r="Y84">
        <f>(O84/1000)/0.1</f>
        <v>0</v>
      </c>
      <c r="Z84">
        <f t="shared" si="41"/>
        <v>0</v>
      </c>
      <c r="AA84">
        <f>((Z83-X83)/X83)*100</f>
        <v>363.86215457583398</v>
      </c>
      <c r="AB84">
        <f>Z83/X83</f>
        <v>4.6386215457583404</v>
      </c>
      <c r="AC84" s="2" t="s">
        <v>25</v>
      </c>
      <c r="AD84" t="s">
        <v>23</v>
      </c>
      <c r="AE84" s="2" t="s">
        <v>25</v>
      </c>
    </row>
    <row r="85" spans="1:32" ht="17" x14ac:dyDescent="0.2">
      <c r="A85" t="s">
        <v>287</v>
      </c>
      <c r="B85" t="s">
        <v>56</v>
      </c>
      <c r="C85" t="s">
        <v>56</v>
      </c>
      <c r="D85" s="44">
        <v>44690</v>
      </c>
      <c r="E85" t="s">
        <v>175</v>
      </c>
      <c r="F85" t="s">
        <v>25</v>
      </c>
      <c r="G85">
        <v>240</v>
      </c>
      <c r="H85" t="s">
        <v>248</v>
      </c>
      <c r="I85" t="s">
        <v>319</v>
      </c>
      <c r="J85" t="s">
        <v>278</v>
      </c>
      <c r="K85">
        <v>565.80000000000007</v>
      </c>
      <c r="L85">
        <v>6.1234459041359699</v>
      </c>
      <c r="M85">
        <v>1</v>
      </c>
      <c r="N85">
        <v>191.35768450424905</v>
      </c>
      <c r="O85">
        <v>1.3019890039999999</v>
      </c>
      <c r="P85">
        <v>190.05569550024904</v>
      </c>
      <c r="Q85">
        <v>99.31960453672238</v>
      </c>
      <c r="R85">
        <v>0.6803954632776138</v>
      </c>
      <c r="S85">
        <v>24.6</v>
      </c>
      <c r="T85">
        <v>0</v>
      </c>
      <c r="U85">
        <v>24.6</v>
      </c>
      <c r="V85">
        <v>100</v>
      </c>
      <c r="W85">
        <f>(N85/1000)/S85</f>
        <v>7.7787676627743517E-3</v>
      </c>
      <c r="X85">
        <f t="shared" si="33"/>
        <v>0.77787676627743518</v>
      </c>
      <c r="Y85">
        <f>(O85/1000)/0.1</f>
        <v>1.3019890039999999E-2</v>
      </c>
      <c r="Z85">
        <f t="shared" si="41"/>
        <v>1.3019890039999999</v>
      </c>
      <c r="AA85">
        <f>((Z85-X85)/X85)*100</f>
        <v>67.377283966292993</v>
      </c>
      <c r="AB85">
        <f>(Z85/X85)</f>
        <v>1.6737728396629299</v>
      </c>
      <c r="AC85" s="2" t="s">
        <v>25</v>
      </c>
      <c r="AD85" t="s">
        <v>23</v>
      </c>
      <c r="AE85" s="2" t="s">
        <v>25</v>
      </c>
    </row>
    <row r="86" spans="1:32" ht="17" x14ac:dyDescent="0.2">
      <c r="A86" t="s">
        <v>371</v>
      </c>
      <c r="B86" t="s">
        <v>983</v>
      </c>
      <c r="C86" t="s">
        <v>58</v>
      </c>
      <c r="D86" s="44">
        <v>44685</v>
      </c>
      <c r="E86" t="s">
        <v>271</v>
      </c>
      <c r="F86" s="2" t="s">
        <v>25</v>
      </c>
      <c r="G86">
        <v>15</v>
      </c>
      <c r="H86" t="s">
        <v>272</v>
      </c>
      <c r="I86" t="s">
        <v>319</v>
      </c>
      <c r="J86" t="s">
        <v>273</v>
      </c>
      <c r="K86">
        <v>355.2</v>
      </c>
      <c r="L86">
        <v>8.4580610879999991</v>
      </c>
      <c r="M86">
        <v>1.4</v>
      </c>
      <c r="N86">
        <v>264.31440899999996</v>
      </c>
      <c r="O86">
        <v>0</v>
      </c>
      <c r="P86">
        <f t="shared" ref="P86:P91" si="42">N86-O86</f>
        <v>264.31440899999996</v>
      </c>
      <c r="Q86">
        <f t="shared" ref="Q86:Q91" si="43">(P86/N86)*100</f>
        <v>100</v>
      </c>
      <c r="R86">
        <f>(O86/N86)*100</f>
        <v>0</v>
      </c>
      <c r="S86">
        <v>11.1</v>
      </c>
      <c r="T86">
        <v>0</v>
      </c>
      <c r="U86">
        <f t="shared" ref="U86:U91" si="44">S86-T86</f>
        <v>11.1</v>
      </c>
      <c r="V86">
        <f t="shared" ref="V86:V91" si="45">(U86/S86)*100</f>
        <v>100</v>
      </c>
      <c r="W86">
        <f>(N86/1000)/S86</f>
        <v>2.3812108918918919E-2</v>
      </c>
      <c r="X86">
        <f t="shared" si="33"/>
        <v>2.3812108918918917</v>
      </c>
      <c r="Y86">
        <f>(O86/1000)/0.1</f>
        <v>0</v>
      </c>
      <c r="Z86">
        <f t="shared" si="41"/>
        <v>0</v>
      </c>
      <c r="AA86">
        <v>-100</v>
      </c>
      <c r="AB86">
        <v>0</v>
      </c>
      <c r="AC86" s="2" t="s">
        <v>25</v>
      </c>
      <c r="AD86" t="s">
        <v>23</v>
      </c>
      <c r="AE86" s="2" t="s">
        <v>25</v>
      </c>
    </row>
    <row r="87" spans="1:32" ht="17" x14ac:dyDescent="0.2">
      <c r="A87" s="55" t="s">
        <v>150</v>
      </c>
      <c r="B87" s="55" t="s">
        <v>619</v>
      </c>
      <c r="C87" t="s">
        <v>149</v>
      </c>
      <c r="D87" s="44">
        <v>44720</v>
      </c>
      <c r="E87" t="s">
        <v>332</v>
      </c>
      <c r="F87" t="s">
        <v>25</v>
      </c>
      <c r="G87">
        <v>15</v>
      </c>
      <c r="H87" t="s">
        <v>248</v>
      </c>
      <c r="I87" t="s">
        <v>319</v>
      </c>
      <c r="J87" t="s">
        <v>319</v>
      </c>
      <c r="K87">
        <v>960</v>
      </c>
      <c r="L87">
        <v>5.782155435615536</v>
      </c>
      <c r="M87">
        <v>1</v>
      </c>
      <c r="N87">
        <v>180.69235736298549</v>
      </c>
      <c r="O87">
        <v>0</v>
      </c>
      <c r="P87">
        <f t="shared" si="42"/>
        <v>180.69235736298549</v>
      </c>
      <c r="Q87">
        <f t="shared" si="43"/>
        <v>100</v>
      </c>
      <c r="R87">
        <f>(O87/N87)*100</f>
        <v>0</v>
      </c>
      <c r="S87">
        <v>30</v>
      </c>
      <c r="T87">
        <v>0.12</v>
      </c>
      <c r="U87">
        <f t="shared" si="44"/>
        <v>29.88</v>
      </c>
      <c r="V87">
        <f t="shared" si="45"/>
        <v>99.6</v>
      </c>
      <c r="W87">
        <f>((N87/1000)/S87)</f>
        <v>6.0230785787661837E-3</v>
      </c>
      <c r="X87">
        <f t="shared" si="33"/>
        <v>0.60230785787661834</v>
      </c>
      <c r="Y87">
        <v>0</v>
      </c>
      <c r="Z87">
        <v>0</v>
      </c>
      <c r="AA87">
        <v>-100</v>
      </c>
      <c r="AB87">
        <v>0</v>
      </c>
      <c r="AC87" s="2" t="s">
        <v>25</v>
      </c>
      <c r="AD87" t="s">
        <v>23</v>
      </c>
      <c r="AE87" s="2" t="s">
        <v>25</v>
      </c>
    </row>
    <row r="88" spans="1:32" ht="17" x14ac:dyDescent="0.2">
      <c r="A88" t="s">
        <v>337</v>
      </c>
      <c r="B88" t="s">
        <v>159</v>
      </c>
      <c r="C88" t="s">
        <v>159</v>
      </c>
      <c r="D88" s="44">
        <v>44657</v>
      </c>
      <c r="E88" t="s">
        <v>175</v>
      </c>
      <c r="F88" s="2" t="s">
        <v>25</v>
      </c>
      <c r="G88">
        <v>15</v>
      </c>
      <c r="H88" t="s">
        <v>248</v>
      </c>
      <c r="I88" t="s">
        <v>319</v>
      </c>
      <c r="J88" t="s">
        <v>250</v>
      </c>
      <c r="K88">
        <v>323.2</v>
      </c>
      <c r="L88">
        <v>2.0002440355117139</v>
      </c>
      <c r="M88">
        <v>3.2</v>
      </c>
      <c r="N88">
        <v>62.507626109741061</v>
      </c>
      <c r="O88">
        <v>0</v>
      </c>
      <c r="P88">
        <f t="shared" si="42"/>
        <v>62.507626109741061</v>
      </c>
      <c r="Q88">
        <f t="shared" si="43"/>
        <v>100</v>
      </c>
      <c r="R88">
        <f>O88/N88*100</f>
        <v>0</v>
      </c>
      <c r="S88">
        <v>10.1</v>
      </c>
      <c r="T88">
        <v>0</v>
      </c>
      <c r="U88">
        <f t="shared" si="44"/>
        <v>10.1</v>
      </c>
      <c r="V88">
        <f t="shared" si="45"/>
        <v>100</v>
      </c>
      <c r="W88">
        <f>((N88/1000)/S88)</f>
        <v>6.1888738722515905E-3</v>
      </c>
      <c r="X88">
        <f t="shared" si="33"/>
        <v>0.61888738722515901</v>
      </c>
      <c r="Y88">
        <f>(O88/1000)/0.1</f>
        <v>0</v>
      </c>
      <c r="Z88">
        <f>Y88*100</f>
        <v>0</v>
      </c>
      <c r="AA88">
        <f>((Z88-X88)/X88)*100</f>
        <v>-100</v>
      </c>
      <c r="AB88">
        <f>Z88/X88</f>
        <v>0</v>
      </c>
      <c r="AC88" s="2" t="s">
        <v>25</v>
      </c>
      <c r="AD88" t="s">
        <v>23</v>
      </c>
      <c r="AE88" s="2" t="s">
        <v>25</v>
      </c>
    </row>
    <row r="89" spans="1:32" ht="17" x14ac:dyDescent="0.2">
      <c r="A89" t="s">
        <v>338</v>
      </c>
      <c r="B89" t="s">
        <v>253</v>
      </c>
      <c r="C89" t="s">
        <v>253</v>
      </c>
      <c r="D89" s="44">
        <v>44657</v>
      </c>
      <c r="E89" t="s">
        <v>175</v>
      </c>
      <c r="F89" s="2" t="s">
        <v>25</v>
      </c>
      <c r="G89">
        <v>15</v>
      </c>
      <c r="H89" t="s">
        <v>248</v>
      </c>
      <c r="I89" t="s">
        <v>319</v>
      </c>
      <c r="J89" t="s">
        <v>250</v>
      </c>
      <c r="K89">
        <v>435.2</v>
      </c>
      <c r="L89">
        <v>1.0001212944192914</v>
      </c>
      <c r="M89">
        <v>1</v>
      </c>
      <c r="N89">
        <v>31.253790450602857</v>
      </c>
      <c r="O89">
        <v>9.1191250880715984</v>
      </c>
      <c r="P89">
        <f t="shared" si="42"/>
        <v>22.134665362531258</v>
      </c>
      <c r="Q89">
        <f t="shared" si="43"/>
        <v>70.822338805641735</v>
      </c>
      <c r="R89">
        <f>O89/N89*100</f>
        <v>29.177661194358262</v>
      </c>
      <c r="S89">
        <v>13.6</v>
      </c>
      <c r="T89">
        <v>0</v>
      </c>
      <c r="U89">
        <f t="shared" si="44"/>
        <v>13.6</v>
      </c>
      <c r="V89">
        <f t="shared" si="45"/>
        <v>100</v>
      </c>
      <c r="W89">
        <f>((N89/1000)/S89)</f>
        <v>2.2980728272502101E-3</v>
      </c>
      <c r="X89">
        <f t="shared" si="33"/>
        <v>0.22980728272502102</v>
      </c>
      <c r="Y89">
        <f>(O89/1000)/0.1</f>
        <v>9.1191250880715988E-2</v>
      </c>
      <c r="Z89">
        <f>Y89*100</f>
        <v>9.1191250880715984</v>
      </c>
      <c r="AA89">
        <f>((Z89-X89)/X89)*100</f>
        <v>3868.1619224327237</v>
      </c>
      <c r="AB89">
        <f>Z89/X89</f>
        <v>39.681619224327235</v>
      </c>
      <c r="AC89" s="2" t="s">
        <v>25</v>
      </c>
      <c r="AD89" t="s">
        <v>23</v>
      </c>
      <c r="AE89" s="2" t="s">
        <v>25</v>
      </c>
    </row>
    <row r="90" spans="1:32" ht="17" x14ac:dyDescent="0.2">
      <c r="A90" s="55" t="s">
        <v>168</v>
      </c>
      <c r="B90" s="55" t="s">
        <v>635</v>
      </c>
      <c r="C90" t="s">
        <v>169</v>
      </c>
      <c r="D90" s="44">
        <v>44720</v>
      </c>
      <c r="E90" t="s">
        <v>332</v>
      </c>
      <c r="F90" t="s">
        <v>25</v>
      </c>
      <c r="G90">
        <v>15</v>
      </c>
      <c r="H90" t="s">
        <v>248</v>
      </c>
      <c r="I90" t="s">
        <v>319</v>
      </c>
      <c r="J90" t="s">
        <v>319</v>
      </c>
      <c r="K90">
        <v>704</v>
      </c>
      <c r="L90">
        <v>1.4918043763176856</v>
      </c>
      <c r="M90" s="46">
        <v>1</v>
      </c>
      <c r="N90">
        <v>46.618886759927676</v>
      </c>
      <c r="O90">
        <v>59.03876906667422</v>
      </c>
      <c r="P90">
        <f t="shared" si="42"/>
        <v>-12.419882306746544</v>
      </c>
      <c r="Q90">
        <f t="shared" si="43"/>
        <v>-26.641310357119757</v>
      </c>
      <c r="R90" s="46">
        <f>(O90/N90)*100</f>
        <v>126.64131035711976</v>
      </c>
      <c r="S90">
        <v>22</v>
      </c>
      <c r="T90">
        <v>0</v>
      </c>
      <c r="U90">
        <f t="shared" si="44"/>
        <v>22</v>
      </c>
      <c r="V90">
        <f t="shared" si="45"/>
        <v>100</v>
      </c>
      <c r="W90">
        <f>((N90/1000)/S90)</f>
        <v>2.1190403072694399E-3</v>
      </c>
      <c r="X90">
        <f t="shared" si="33"/>
        <v>0.211904030726944</v>
      </c>
      <c r="Y90">
        <v>0.59038769066674213</v>
      </c>
      <c r="Z90">
        <v>59.038769066674213</v>
      </c>
      <c r="AA90">
        <v>27761.088278566342</v>
      </c>
      <c r="AB90">
        <v>278.61088278566342</v>
      </c>
      <c r="AC90" s="2" t="s">
        <v>25</v>
      </c>
      <c r="AD90" t="s">
        <v>23</v>
      </c>
      <c r="AE90" s="2" t="s">
        <v>25</v>
      </c>
    </row>
    <row r="91" spans="1:32" ht="17" x14ac:dyDescent="0.2">
      <c r="A91" t="s">
        <v>339</v>
      </c>
      <c r="B91" t="s">
        <v>254</v>
      </c>
      <c r="C91" t="s">
        <v>254</v>
      </c>
      <c r="D91" s="44">
        <v>44657</v>
      </c>
      <c r="E91" t="s">
        <v>175</v>
      </c>
      <c r="F91" s="2" t="s">
        <v>25</v>
      </c>
      <c r="G91">
        <v>15</v>
      </c>
      <c r="H91" t="s">
        <v>248</v>
      </c>
      <c r="I91" t="s">
        <v>319</v>
      </c>
      <c r="J91" t="s">
        <v>250</v>
      </c>
      <c r="K91">
        <v>355.2</v>
      </c>
      <c r="L91">
        <v>3.5697181244598877</v>
      </c>
      <c r="M91" s="46">
        <v>1</v>
      </c>
      <c r="N91">
        <v>111.55369138937149</v>
      </c>
      <c r="O91">
        <v>0</v>
      </c>
      <c r="P91">
        <f t="shared" si="42"/>
        <v>111.55369138937149</v>
      </c>
      <c r="Q91">
        <f t="shared" si="43"/>
        <v>100</v>
      </c>
      <c r="R91" s="46">
        <f>O91/N91*100</f>
        <v>0</v>
      </c>
      <c r="S91">
        <v>11.1</v>
      </c>
      <c r="T91">
        <v>0</v>
      </c>
      <c r="U91">
        <f t="shared" si="44"/>
        <v>11.1</v>
      </c>
      <c r="V91">
        <f t="shared" si="45"/>
        <v>100</v>
      </c>
      <c r="W91">
        <f>((N91/1000)/S91)</f>
        <v>1.0049882107150585E-2</v>
      </c>
      <c r="X91">
        <f t="shared" si="33"/>
        <v>1.0049882107150585</v>
      </c>
      <c r="Y91">
        <f>(O91/1000)/0.1</f>
        <v>0</v>
      </c>
      <c r="Z91">
        <f>Y91*100</f>
        <v>0</v>
      </c>
      <c r="AA91">
        <f>((Z91-X91)/X91)*100</f>
        <v>-100</v>
      </c>
      <c r="AB91">
        <f>Z91/X91</f>
        <v>0</v>
      </c>
      <c r="AC91" s="2" t="s">
        <v>25</v>
      </c>
      <c r="AD91" t="s">
        <v>23</v>
      </c>
      <c r="AE91" s="2" t="s">
        <v>25</v>
      </c>
    </row>
    <row r="92" spans="1:32" ht="17" x14ac:dyDescent="0.2">
      <c r="A92" t="s">
        <v>288</v>
      </c>
      <c r="B92" t="s">
        <v>989</v>
      </c>
      <c r="C92" t="s">
        <v>69</v>
      </c>
      <c r="D92" s="44">
        <v>44690</v>
      </c>
      <c r="E92" t="s">
        <v>271</v>
      </c>
      <c r="F92" t="s">
        <v>25</v>
      </c>
      <c r="G92">
        <v>240</v>
      </c>
      <c r="H92" t="s">
        <v>272</v>
      </c>
      <c r="I92" t="s">
        <v>319</v>
      </c>
      <c r="J92" t="s">
        <v>278</v>
      </c>
      <c r="K92">
        <v>186.84</v>
      </c>
      <c r="L92">
        <v>2.3050112591909988</v>
      </c>
      <c r="M92" s="46">
        <v>1</v>
      </c>
      <c r="N92">
        <v>85.370787377444401</v>
      </c>
      <c r="O92">
        <v>0</v>
      </c>
      <c r="P92">
        <v>85.370787377444401</v>
      </c>
      <c r="Q92">
        <v>100</v>
      </c>
      <c r="R92" s="46">
        <v>0</v>
      </c>
      <c r="S92">
        <v>6.92</v>
      </c>
      <c r="T92">
        <v>0</v>
      </c>
      <c r="U92">
        <v>6.92</v>
      </c>
      <c r="V92">
        <v>100</v>
      </c>
      <c r="W92">
        <f>(N92/1000)/S92</f>
        <v>1.2336818985179826E-2</v>
      </c>
      <c r="X92">
        <f t="shared" si="33"/>
        <v>1.2336818985179825</v>
      </c>
      <c r="Y92">
        <f>(O92/1000)/0.1</f>
        <v>0</v>
      </c>
      <c r="Z92">
        <f>Y92*100</f>
        <v>0</v>
      </c>
      <c r="AA92">
        <f>((Z92-X92)/X92)*100</f>
        <v>-100</v>
      </c>
      <c r="AB92">
        <f>(Z92/X92)</f>
        <v>0</v>
      </c>
      <c r="AC92" s="2" t="s">
        <v>25</v>
      </c>
      <c r="AD92" t="s">
        <v>23</v>
      </c>
      <c r="AE92" s="2" t="s">
        <v>25</v>
      </c>
    </row>
    <row r="93" spans="1:32" ht="17" x14ac:dyDescent="0.2">
      <c r="A93" s="55" t="s">
        <v>691</v>
      </c>
      <c r="B93" s="55" t="s">
        <v>563</v>
      </c>
      <c r="C93" t="s">
        <v>81</v>
      </c>
      <c r="D93" s="57">
        <v>44722</v>
      </c>
      <c r="E93" t="s">
        <v>332</v>
      </c>
      <c r="F93" t="s">
        <v>25</v>
      </c>
      <c r="G93">
        <v>15</v>
      </c>
      <c r="H93" t="s">
        <v>248</v>
      </c>
      <c r="I93" t="s">
        <v>319</v>
      </c>
      <c r="J93" t="s">
        <v>319</v>
      </c>
      <c r="K93">
        <v>3.84</v>
      </c>
      <c r="L93" t="s">
        <v>319</v>
      </c>
      <c r="M93" s="46">
        <v>1</v>
      </c>
      <c r="N93" t="s">
        <v>376</v>
      </c>
      <c r="O93">
        <v>0</v>
      </c>
      <c r="P93" t="s">
        <v>319</v>
      </c>
      <c r="Q93">
        <v>100</v>
      </c>
      <c r="R93" s="46" t="s">
        <v>319</v>
      </c>
      <c r="S93">
        <v>0.12</v>
      </c>
      <c r="T93">
        <v>0</v>
      </c>
      <c r="U93">
        <f t="shared" ref="U93:U104" si="46">S93</f>
        <v>0.12</v>
      </c>
      <c r="V93">
        <v>100</v>
      </c>
      <c r="W93" t="s">
        <v>319</v>
      </c>
      <c r="X93" t="s">
        <v>319</v>
      </c>
      <c r="Y93" t="s">
        <v>319</v>
      </c>
      <c r="Z93" t="s">
        <v>319</v>
      </c>
      <c r="AA93" t="s">
        <v>319</v>
      </c>
      <c r="AB93" t="s">
        <v>319</v>
      </c>
      <c r="AC93" s="2" t="s">
        <v>25</v>
      </c>
      <c r="AD93" t="s">
        <v>23</v>
      </c>
      <c r="AE93" s="2" t="s">
        <v>25</v>
      </c>
      <c r="AF93" t="s">
        <v>959</v>
      </c>
    </row>
    <row r="94" spans="1:32" ht="17" x14ac:dyDescent="0.2">
      <c r="A94" t="s">
        <v>378</v>
      </c>
      <c r="B94" t="s">
        <v>978</v>
      </c>
      <c r="C94" t="s">
        <v>108</v>
      </c>
      <c r="D94" s="57">
        <v>44722</v>
      </c>
      <c r="E94" t="s">
        <v>175</v>
      </c>
      <c r="F94" t="s">
        <v>25</v>
      </c>
      <c r="G94">
        <v>15</v>
      </c>
      <c r="H94" t="s">
        <v>256</v>
      </c>
      <c r="I94" t="s">
        <v>319</v>
      </c>
      <c r="J94" t="s">
        <v>319</v>
      </c>
      <c r="K94">
        <v>5.6959999999999997</v>
      </c>
      <c r="L94">
        <v>2.2233166943740671E-2</v>
      </c>
      <c r="M94" s="46">
        <v>1</v>
      </c>
      <c r="N94">
        <v>0.69478646699189595</v>
      </c>
      <c r="O94">
        <v>0</v>
      </c>
      <c r="P94">
        <f>N94-R94</f>
        <v>0.69478646699189595</v>
      </c>
      <c r="Q94">
        <f>(P94/N94)*100</f>
        <v>100</v>
      </c>
      <c r="R94" s="46">
        <f>(O94/N94)*100</f>
        <v>0</v>
      </c>
      <c r="S94">
        <v>0.17799999999999999</v>
      </c>
      <c r="T94">
        <v>0</v>
      </c>
      <c r="U94">
        <f t="shared" si="46"/>
        <v>0.17799999999999999</v>
      </c>
      <c r="V94">
        <v>100</v>
      </c>
      <c r="W94">
        <f>(M94/1000)/S94</f>
        <v>5.6179775280898884E-3</v>
      </c>
      <c r="X94">
        <f>W94*100</f>
        <v>0.5617977528089888</v>
      </c>
      <c r="Y94">
        <f>(R94/1000)/0.1</f>
        <v>0</v>
      </c>
      <c r="Z94">
        <f>Y94*100</f>
        <v>0</v>
      </c>
      <c r="AA94" t="s">
        <v>319</v>
      </c>
      <c r="AB94" t="s">
        <v>319</v>
      </c>
      <c r="AC94" s="2" t="s">
        <v>25</v>
      </c>
      <c r="AD94" t="s">
        <v>23</v>
      </c>
      <c r="AE94" s="2" t="s">
        <v>25</v>
      </c>
      <c r="AF94" t="s">
        <v>959</v>
      </c>
    </row>
    <row r="95" spans="1:32" ht="17" x14ac:dyDescent="0.2">
      <c r="A95" t="s">
        <v>987</v>
      </c>
      <c r="B95" t="s">
        <v>979</v>
      </c>
      <c r="C95" t="s">
        <v>108</v>
      </c>
      <c r="D95" s="57">
        <v>44722</v>
      </c>
      <c r="E95" t="s">
        <v>175</v>
      </c>
      <c r="F95" t="s">
        <v>25</v>
      </c>
      <c r="G95">
        <v>15</v>
      </c>
      <c r="H95" t="s">
        <v>248</v>
      </c>
      <c r="I95" t="s">
        <v>319</v>
      </c>
      <c r="J95" t="s">
        <v>319</v>
      </c>
      <c r="K95">
        <v>7.8079999999999998</v>
      </c>
      <c r="L95">
        <v>0</v>
      </c>
      <c r="M95" s="46">
        <v>1</v>
      </c>
      <c r="N95">
        <v>0</v>
      </c>
      <c r="O95">
        <v>0</v>
      </c>
      <c r="P95">
        <f>N95-R95</f>
        <v>0</v>
      </c>
      <c r="Q95">
        <v>100</v>
      </c>
      <c r="R95" s="46">
        <v>0</v>
      </c>
      <c r="S95">
        <v>0.24399999999999999</v>
      </c>
      <c r="T95">
        <v>0</v>
      </c>
      <c r="U95">
        <f t="shared" si="46"/>
        <v>0.24399999999999999</v>
      </c>
      <c r="V95">
        <v>100</v>
      </c>
      <c r="W95">
        <f>(M95/1000)/S95</f>
        <v>4.0983606557377051E-3</v>
      </c>
      <c r="X95">
        <f>W95*100</f>
        <v>0.4098360655737705</v>
      </c>
      <c r="Y95">
        <f>(R95/1000)/0.1</f>
        <v>0</v>
      </c>
      <c r="Z95">
        <f>Y95*100</f>
        <v>0</v>
      </c>
      <c r="AA95" t="s">
        <v>319</v>
      </c>
      <c r="AB95" t="s">
        <v>319</v>
      </c>
      <c r="AC95" s="2" t="s">
        <v>25</v>
      </c>
      <c r="AD95" t="s">
        <v>23</v>
      </c>
      <c r="AE95" s="2" t="s">
        <v>25</v>
      </c>
      <c r="AF95" t="s">
        <v>959</v>
      </c>
    </row>
    <row r="96" spans="1:32" ht="17" x14ac:dyDescent="0.2">
      <c r="A96" t="s">
        <v>380</v>
      </c>
      <c r="B96" t="s">
        <v>119</v>
      </c>
      <c r="C96" t="s">
        <v>119</v>
      </c>
      <c r="D96" s="57">
        <v>44722</v>
      </c>
      <c r="E96" t="s">
        <v>175</v>
      </c>
      <c r="F96" t="s">
        <v>25</v>
      </c>
      <c r="G96">
        <v>15</v>
      </c>
      <c r="H96" t="s">
        <v>248</v>
      </c>
      <c r="I96" t="s">
        <v>319</v>
      </c>
      <c r="J96" t="s">
        <v>319</v>
      </c>
      <c r="K96">
        <v>4.992</v>
      </c>
      <c r="L96">
        <v>0</v>
      </c>
      <c r="M96" s="46">
        <v>1</v>
      </c>
      <c r="N96">
        <v>0</v>
      </c>
      <c r="O96">
        <v>0</v>
      </c>
      <c r="P96">
        <f>N96-R96</f>
        <v>0</v>
      </c>
      <c r="Q96">
        <v>100</v>
      </c>
      <c r="R96" s="46">
        <v>0</v>
      </c>
      <c r="S96">
        <v>0.156</v>
      </c>
      <c r="T96">
        <v>0</v>
      </c>
      <c r="U96">
        <f t="shared" si="46"/>
        <v>0.156</v>
      </c>
      <c r="V96">
        <v>100</v>
      </c>
      <c r="W96">
        <f>(M96/1000)/S96</f>
        <v>6.41025641025641E-3</v>
      </c>
      <c r="X96">
        <f>W96*100</f>
        <v>0.64102564102564097</v>
      </c>
      <c r="Y96">
        <f>(R96/1000)/0.1</f>
        <v>0</v>
      </c>
      <c r="Z96">
        <f>Y96*100</f>
        <v>0</v>
      </c>
      <c r="AA96" t="s">
        <v>319</v>
      </c>
      <c r="AB96" t="s">
        <v>319</v>
      </c>
      <c r="AC96" s="2" t="s">
        <v>25</v>
      </c>
      <c r="AD96" t="s">
        <v>23</v>
      </c>
      <c r="AE96" s="2" t="s">
        <v>25</v>
      </c>
      <c r="AF96" t="s">
        <v>959</v>
      </c>
    </row>
    <row r="97" spans="1:32" ht="17" x14ac:dyDescent="0.2">
      <c r="A97" s="55" t="s">
        <v>991</v>
      </c>
      <c r="B97" s="55" t="s">
        <v>592</v>
      </c>
      <c r="C97" t="s">
        <v>121</v>
      </c>
      <c r="D97" s="57">
        <v>44722</v>
      </c>
      <c r="E97" t="s">
        <v>332</v>
      </c>
      <c r="F97" t="s">
        <v>25</v>
      </c>
      <c r="G97">
        <v>15</v>
      </c>
      <c r="H97" t="s">
        <v>248</v>
      </c>
      <c r="I97" t="s">
        <v>319</v>
      </c>
      <c r="J97" t="s">
        <v>319</v>
      </c>
      <c r="K97">
        <v>8.3840000000000003</v>
      </c>
      <c r="L97" t="s">
        <v>319</v>
      </c>
      <c r="M97" s="46">
        <v>1</v>
      </c>
      <c r="N97" t="s">
        <v>376</v>
      </c>
      <c r="O97">
        <v>0</v>
      </c>
      <c r="P97" t="s">
        <v>319</v>
      </c>
      <c r="Q97">
        <v>100</v>
      </c>
      <c r="R97" s="46" t="s">
        <v>319</v>
      </c>
      <c r="S97">
        <v>0.26200000000000001</v>
      </c>
      <c r="T97">
        <v>0</v>
      </c>
      <c r="U97">
        <f t="shared" si="46"/>
        <v>0.26200000000000001</v>
      </c>
      <c r="V97">
        <v>100</v>
      </c>
      <c r="W97" t="s">
        <v>319</v>
      </c>
      <c r="X97" t="s">
        <v>319</v>
      </c>
      <c r="Y97" t="s">
        <v>319</v>
      </c>
      <c r="Z97" t="s">
        <v>319</v>
      </c>
      <c r="AA97" t="s">
        <v>319</v>
      </c>
      <c r="AB97" t="s">
        <v>319</v>
      </c>
      <c r="AC97" s="2" t="s">
        <v>25</v>
      </c>
      <c r="AD97" t="s">
        <v>23</v>
      </c>
      <c r="AE97" s="2" t="s">
        <v>25</v>
      </c>
      <c r="AF97" t="s">
        <v>959</v>
      </c>
    </row>
    <row r="98" spans="1:32" ht="17" x14ac:dyDescent="0.2">
      <c r="A98" t="s">
        <v>985</v>
      </c>
      <c r="B98" t="s">
        <v>264</v>
      </c>
      <c r="C98" t="s">
        <v>123</v>
      </c>
      <c r="D98" s="57">
        <v>44722</v>
      </c>
      <c r="E98" t="s">
        <v>175</v>
      </c>
      <c r="F98" t="s">
        <v>25</v>
      </c>
      <c r="G98">
        <v>15</v>
      </c>
      <c r="H98" t="s">
        <v>256</v>
      </c>
      <c r="I98" t="s">
        <v>319</v>
      </c>
      <c r="J98" t="s">
        <v>319</v>
      </c>
      <c r="K98">
        <v>9.0239999999999991</v>
      </c>
      <c r="L98">
        <v>0</v>
      </c>
      <c r="M98" s="46">
        <v>1</v>
      </c>
      <c r="N98" s="1">
        <v>0</v>
      </c>
      <c r="O98">
        <v>0</v>
      </c>
      <c r="P98">
        <v>0</v>
      </c>
      <c r="Q98">
        <v>100</v>
      </c>
      <c r="R98" s="46">
        <v>0</v>
      </c>
      <c r="S98">
        <v>0.28199999999999997</v>
      </c>
      <c r="T98">
        <v>0</v>
      </c>
      <c r="U98">
        <f t="shared" si="46"/>
        <v>0.28199999999999997</v>
      </c>
      <c r="V98">
        <v>100</v>
      </c>
      <c r="W98">
        <f>M98/S98</f>
        <v>3.5460992907801421</v>
      </c>
      <c r="X98">
        <f>W98*100</f>
        <v>354.6099290780142</v>
      </c>
      <c r="Y98">
        <f>(R98/1000)/0.1</f>
        <v>0</v>
      </c>
      <c r="Z98">
        <f>Y98*100</f>
        <v>0</v>
      </c>
      <c r="AA98" t="s">
        <v>319</v>
      </c>
      <c r="AB98" t="s">
        <v>319</v>
      </c>
      <c r="AC98" s="2" t="s">
        <v>25</v>
      </c>
      <c r="AD98" t="s">
        <v>23</v>
      </c>
      <c r="AE98" s="2" t="s">
        <v>25</v>
      </c>
      <c r="AF98" t="s">
        <v>959</v>
      </c>
    </row>
    <row r="99" spans="1:32" ht="17" x14ac:dyDescent="0.2">
      <c r="A99" t="s">
        <v>986</v>
      </c>
      <c r="B99" t="s">
        <v>980</v>
      </c>
      <c r="C99" t="s">
        <v>123</v>
      </c>
      <c r="D99" s="57">
        <v>44722</v>
      </c>
      <c r="E99" t="s">
        <v>175</v>
      </c>
      <c r="F99" t="s">
        <v>25</v>
      </c>
      <c r="G99">
        <v>15</v>
      </c>
      <c r="H99" t="s">
        <v>248</v>
      </c>
      <c r="I99" t="s">
        <v>319</v>
      </c>
      <c r="J99" t="s">
        <v>319</v>
      </c>
      <c r="K99">
        <v>8.7040000000000006</v>
      </c>
      <c r="L99">
        <v>8.5411417150547841E-2</v>
      </c>
      <c r="M99" s="46">
        <v>1</v>
      </c>
      <c r="N99">
        <v>2.6691067859546198</v>
      </c>
      <c r="O99">
        <v>0</v>
      </c>
      <c r="P99">
        <f>N99-R99</f>
        <v>2.6691067859546198</v>
      </c>
      <c r="Q99">
        <f>(P99/N99)*100</f>
        <v>100</v>
      </c>
      <c r="R99" s="46">
        <f>(O99/N99)*100</f>
        <v>0</v>
      </c>
      <c r="S99">
        <v>0.27200000000000002</v>
      </c>
      <c r="T99">
        <v>0</v>
      </c>
      <c r="U99">
        <f t="shared" si="46"/>
        <v>0.27200000000000002</v>
      </c>
      <c r="V99">
        <v>100</v>
      </c>
      <c r="W99">
        <f>(M99/1000)/S99</f>
        <v>3.6764705882352941E-3</v>
      </c>
      <c r="X99">
        <f>W99*100</f>
        <v>0.36764705882352938</v>
      </c>
      <c r="Y99">
        <f>(R99/1000)/0.1</f>
        <v>0</v>
      </c>
      <c r="Z99">
        <f>Y99*100</f>
        <v>0</v>
      </c>
      <c r="AA99" t="s">
        <v>319</v>
      </c>
      <c r="AB99" t="s">
        <v>319</v>
      </c>
      <c r="AC99" s="2" t="s">
        <v>25</v>
      </c>
      <c r="AD99" t="s">
        <v>23</v>
      </c>
      <c r="AE99" s="2" t="s">
        <v>25</v>
      </c>
      <c r="AF99" t="s">
        <v>959</v>
      </c>
    </row>
    <row r="100" spans="1:32" ht="17" x14ac:dyDescent="0.2">
      <c r="A100" s="56" t="s">
        <v>990</v>
      </c>
      <c r="B100" s="56" t="s">
        <v>607</v>
      </c>
      <c r="C100" t="s">
        <v>58</v>
      </c>
      <c r="D100" s="57">
        <v>44722</v>
      </c>
      <c r="E100" t="s">
        <v>332</v>
      </c>
      <c r="F100" t="s">
        <v>25</v>
      </c>
      <c r="G100">
        <v>15</v>
      </c>
      <c r="H100" t="s">
        <v>248</v>
      </c>
      <c r="I100" t="s">
        <v>319</v>
      </c>
      <c r="J100" t="s">
        <v>319</v>
      </c>
      <c r="K100">
        <v>8.3840000000000003</v>
      </c>
      <c r="L100" t="s">
        <v>319</v>
      </c>
      <c r="M100" s="46">
        <v>1</v>
      </c>
      <c r="N100" t="s">
        <v>376</v>
      </c>
      <c r="O100">
        <v>0</v>
      </c>
      <c r="P100" t="s">
        <v>319</v>
      </c>
      <c r="Q100">
        <v>100</v>
      </c>
      <c r="R100" s="46" t="s">
        <v>319</v>
      </c>
      <c r="S100">
        <v>0.26200000000000001</v>
      </c>
      <c r="T100">
        <v>0</v>
      </c>
      <c r="U100">
        <f t="shared" si="46"/>
        <v>0.26200000000000001</v>
      </c>
      <c r="V100">
        <v>100</v>
      </c>
      <c r="W100" t="s">
        <v>319</v>
      </c>
      <c r="X100" t="s">
        <v>319</v>
      </c>
      <c r="Y100" t="s">
        <v>319</v>
      </c>
      <c r="Z100" t="s">
        <v>319</v>
      </c>
      <c r="AA100" t="s">
        <v>319</v>
      </c>
      <c r="AB100" t="s">
        <v>319</v>
      </c>
      <c r="AC100" s="2" t="s">
        <v>25</v>
      </c>
      <c r="AD100" t="s">
        <v>23</v>
      </c>
      <c r="AE100" s="2" t="s">
        <v>25</v>
      </c>
      <c r="AF100" t="s">
        <v>959</v>
      </c>
    </row>
    <row r="101" spans="1:32" ht="17" x14ac:dyDescent="0.2">
      <c r="A101" s="55" t="s">
        <v>729</v>
      </c>
      <c r="B101" s="55" t="s">
        <v>612</v>
      </c>
      <c r="C101" t="s">
        <v>138</v>
      </c>
      <c r="D101" s="57">
        <v>44722</v>
      </c>
      <c r="E101" t="s">
        <v>332</v>
      </c>
      <c r="F101" t="s">
        <v>25</v>
      </c>
      <c r="G101">
        <v>15</v>
      </c>
      <c r="H101" t="s">
        <v>248</v>
      </c>
      <c r="I101" t="s">
        <v>319</v>
      </c>
      <c r="J101" t="s">
        <v>319</v>
      </c>
      <c r="K101">
        <v>15.423999999999999</v>
      </c>
      <c r="L101" t="s">
        <v>319</v>
      </c>
      <c r="M101" s="46">
        <v>1</v>
      </c>
      <c r="N101" t="s">
        <v>376</v>
      </c>
      <c r="O101">
        <v>0</v>
      </c>
      <c r="P101" t="s">
        <v>319</v>
      </c>
      <c r="Q101">
        <v>100</v>
      </c>
      <c r="R101" s="46" t="s">
        <v>319</v>
      </c>
      <c r="S101">
        <v>0.48199999999999998</v>
      </c>
      <c r="T101">
        <v>0</v>
      </c>
      <c r="U101">
        <f t="shared" si="46"/>
        <v>0.48199999999999998</v>
      </c>
      <c r="V101">
        <v>100</v>
      </c>
      <c r="W101" t="s">
        <v>319</v>
      </c>
      <c r="X101" t="s">
        <v>319</v>
      </c>
      <c r="Y101" t="s">
        <v>319</v>
      </c>
      <c r="Z101" t="s">
        <v>319</v>
      </c>
      <c r="AA101" t="s">
        <v>319</v>
      </c>
      <c r="AB101" t="s">
        <v>319</v>
      </c>
      <c r="AC101" s="2" t="s">
        <v>25</v>
      </c>
      <c r="AD101" t="s">
        <v>23</v>
      </c>
      <c r="AE101" s="2" t="s">
        <v>25</v>
      </c>
      <c r="AF101" t="s">
        <v>959</v>
      </c>
    </row>
    <row r="102" spans="1:32" ht="17" x14ac:dyDescent="0.2">
      <c r="A102" s="55" t="s">
        <v>712</v>
      </c>
      <c r="B102" s="55" t="s">
        <v>614</v>
      </c>
      <c r="C102" t="s">
        <v>138</v>
      </c>
      <c r="D102" s="57">
        <v>44722</v>
      </c>
      <c r="E102" t="s">
        <v>332</v>
      </c>
      <c r="F102" t="s">
        <v>25</v>
      </c>
      <c r="G102">
        <v>15</v>
      </c>
      <c r="H102" t="s">
        <v>248</v>
      </c>
      <c r="I102" t="s">
        <v>319</v>
      </c>
      <c r="J102" t="s">
        <v>319</v>
      </c>
      <c r="K102">
        <v>5.056</v>
      </c>
      <c r="L102" t="s">
        <v>319</v>
      </c>
      <c r="M102" s="46">
        <v>1</v>
      </c>
      <c r="N102" t="s">
        <v>376</v>
      </c>
      <c r="O102">
        <v>0</v>
      </c>
      <c r="P102" t="s">
        <v>319</v>
      </c>
      <c r="Q102">
        <v>100</v>
      </c>
      <c r="R102" s="46" t="s">
        <v>319</v>
      </c>
      <c r="S102">
        <v>0.158</v>
      </c>
      <c r="T102">
        <v>0</v>
      </c>
      <c r="U102">
        <f t="shared" si="46"/>
        <v>0.158</v>
      </c>
      <c r="V102">
        <v>100</v>
      </c>
      <c r="W102" t="s">
        <v>319</v>
      </c>
      <c r="X102" t="s">
        <v>319</v>
      </c>
      <c r="Y102" t="s">
        <v>319</v>
      </c>
      <c r="Z102" t="s">
        <v>319</v>
      </c>
      <c r="AA102" t="s">
        <v>319</v>
      </c>
      <c r="AB102" t="s">
        <v>319</v>
      </c>
      <c r="AC102" s="2" t="s">
        <v>25</v>
      </c>
      <c r="AD102" t="s">
        <v>23</v>
      </c>
      <c r="AE102" s="2" t="s">
        <v>25</v>
      </c>
      <c r="AF102" t="s">
        <v>959</v>
      </c>
    </row>
    <row r="103" spans="1:32" ht="17" x14ac:dyDescent="0.2">
      <c r="A103" s="55" t="s">
        <v>693</v>
      </c>
      <c r="B103" s="55" t="s">
        <v>619</v>
      </c>
      <c r="C103" t="s">
        <v>149</v>
      </c>
      <c r="D103" s="57">
        <v>44722</v>
      </c>
      <c r="E103" t="s">
        <v>332</v>
      </c>
      <c r="F103" t="s">
        <v>25</v>
      </c>
      <c r="G103">
        <v>15</v>
      </c>
      <c r="H103" t="s">
        <v>248</v>
      </c>
      <c r="I103" t="s">
        <v>319</v>
      </c>
      <c r="J103" t="s">
        <v>319</v>
      </c>
      <c r="K103">
        <v>3.84</v>
      </c>
      <c r="L103" t="s">
        <v>319</v>
      </c>
      <c r="M103" s="46">
        <v>1</v>
      </c>
      <c r="N103" t="s">
        <v>376</v>
      </c>
      <c r="O103">
        <v>0</v>
      </c>
      <c r="P103" t="s">
        <v>319</v>
      </c>
      <c r="Q103">
        <v>100</v>
      </c>
      <c r="R103" s="46" t="s">
        <v>319</v>
      </c>
      <c r="S103">
        <v>0.12</v>
      </c>
      <c r="T103">
        <v>0</v>
      </c>
      <c r="U103">
        <f t="shared" si="46"/>
        <v>0.12</v>
      </c>
      <c r="V103">
        <v>100</v>
      </c>
      <c r="W103" t="s">
        <v>319</v>
      </c>
      <c r="X103" t="s">
        <v>319</v>
      </c>
      <c r="Y103" t="s">
        <v>319</v>
      </c>
      <c r="Z103" t="s">
        <v>319</v>
      </c>
      <c r="AA103" t="s">
        <v>319</v>
      </c>
      <c r="AB103" t="s">
        <v>319</v>
      </c>
      <c r="AC103" s="2" t="s">
        <v>25</v>
      </c>
      <c r="AD103" t="s">
        <v>23</v>
      </c>
      <c r="AE103" s="2" t="s">
        <v>25</v>
      </c>
      <c r="AF103" t="s">
        <v>959</v>
      </c>
    </row>
    <row r="104" spans="1:32" ht="17" x14ac:dyDescent="0.2">
      <c r="A104" s="55" t="s">
        <v>709</v>
      </c>
      <c r="B104" s="55" t="s">
        <v>629</v>
      </c>
      <c r="C104" t="s">
        <v>159</v>
      </c>
      <c r="D104" s="57">
        <v>44722</v>
      </c>
      <c r="E104" t="s">
        <v>332</v>
      </c>
      <c r="F104" t="s">
        <v>25</v>
      </c>
      <c r="G104">
        <v>15</v>
      </c>
      <c r="H104" t="s">
        <v>248</v>
      </c>
      <c r="I104" t="s">
        <v>319</v>
      </c>
      <c r="J104" t="s">
        <v>319</v>
      </c>
      <c r="K104">
        <v>4.8639999999999999</v>
      </c>
      <c r="L104" t="s">
        <v>319</v>
      </c>
      <c r="M104" s="46">
        <v>1</v>
      </c>
      <c r="N104" t="s">
        <v>376</v>
      </c>
      <c r="O104">
        <v>0</v>
      </c>
      <c r="P104" t="s">
        <v>319</v>
      </c>
      <c r="Q104">
        <v>100</v>
      </c>
      <c r="R104" s="46" t="s">
        <v>319</v>
      </c>
      <c r="S104">
        <v>0.152</v>
      </c>
      <c r="T104">
        <v>0</v>
      </c>
      <c r="U104">
        <f t="shared" si="46"/>
        <v>0.152</v>
      </c>
      <c r="V104">
        <v>100</v>
      </c>
      <c r="W104" t="s">
        <v>319</v>
      </c>
      <c r="X104" t="s">
        <v>319</v>
      </c>
      <c r="Y104" t="s">
        <v>319</v>
      </c>
      <c r="Z104" t="s">
        <v>319</v>
      </c>
      <c r="AA104" t="s">
        <v>319</v>
      </c>
      <c r="AB104" t="s">
        <v>319</v>
      </c>
      <c r="AC104" s="2" t="s">
        <v>25</v>
      </c>
      <c r="AD104" t="s">
        <v>23</v>
      </c>
      <c r="AE104" s="2" t="s">
        <v>25</v>
      </c>
      <c r="AF104" t="s">
        <v>959</v>
      </c>
    </row>
  </sheetData>
  <sortState xmlns:xlrd2="http://schemas.microsoft.com/office/spreadsheetml/2017/richdata2" ref="A3:AF104">
    <sortCondition ref="AE3:AE104"/>
  </sortState>
  <phoneticPr fontId="1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811D-FF31-3942-AE5E-46EF31CF62D5}">
  <dimension ref="A1:AB837"/>
  <sheetViews>
    <sheetView workbookViewId="0">
      <selection activeCell="G1" sqref="G1:G1048576"/>
    </sheetView>
  </sheetViews>
  <sheetFormatPr baseColWidth="10" defaultRowHeight="16" x14ac:dyDescent="0.2"/>
  <cols>
    <col min="1" max="1" width="31.33203125" customWidth="1"/>
    <col min="2" max="17" width="11" customWidth="1"/>
    <col min="18" max="18" width="15.5" bestFit="1" customWidth="1"/>
    <col min="19" max="26" width="11" customWidth="1"/>
    <col min="27" max="27" width="21.5" bestFit="1" customWidth="1"/>
    <col min="28" max="28" width="14.33203125" bestFit="1" customWidth="1"/>
  </cols>
  <sheetData>
    <row r="1" spans="1:28" x14ac:dyDescent="0.2">
      <c r="A1" t="s">
        <v>1021</v>
      </c>
    </row>
    <row r="2" spans="1:28" x14ac:dyDescent="0.2">
      <c r="A2" t="s">
        <v>26</v>
      </c>
      <c r="B2" t="s">
        <v>27</v>
      </c>
      <c r="C2" t="s">
        <v>650</v>
      </c>
      <c r="D2" t="s">
        <v>651</v>
      </c>
      <c r="E2" t="s">
        <v>652</v>
      </c>
      <c r="F2" t="s">
        <v>653</v>
      </c>
      <c r="G2" t="s">
        <v>654</v>
      </c>
      <c r="H2" t="s">
        <v>953</v>
      </c>
      <c r="I2" t="s">
        <v>655</v>
      </c>
      <c r="J2" t="s">
        <v>656</v>
      </c>
      <c r="K2" t="s">
        <v>657</v>
      </c>
      <c r="L2" t="s">
        <v>658</v>
      </c>
      <c r="M2" t="s">
        <v>296</v>
      </c>
      <c r="N2" t="s">
        <v>659</v>
      </c>
      <c r="O2" t="s">
        <v>299</v>
      </c>
      <c r="P2" t="s">
        <v>660</v>
      </c>
      <c r="Q2" t="s">
        <v>661</v>
      </c>
      <c r="R2" t="s">
        <v>662</v>
      </c>
      <c r="S2" t="s">
        <v>663</v>
      </c>
      <c r="T2" t="s">
        <v>664</v>
      </c>
      <c r="U2" t="s">
        <v>665</v>
      </c>
      <c r="V2" t="s">
        <v>666</v>
      </c>
      <c r="W2" t="s">
        <v>667</v>
      </c>
      <c r="X2" t="s">
        <v>668</v>
      </c>
      <c r="Y2" t="s">
        <v>669</v>
      </c>
      <c r="Z2" t="s">
        <v>670</v>
      </c>
      <c r="AA2" t="s">
        <v>671</v>
      </c>
      <c r="AB2" t="s">
        <v>954</v>
      </c>
    </row>
    <row r="3" spans="1:28" x14ac:dyDescent="0.2">
      <c r="A3" t="s">
        <v>934</v>
      </c>
      <c r="B3" t="s">
        <v>935</v>
      </c>
      <c r="C3" t="s">
        <v>465</v>
      </c>
      <c r="D3" t="s">
        <v>25</v>
      </c>
      <c r="E3">
        <v>0</v>
      </c>
      <c r="F3" t="s">
        <v>674</v>
      </c>
      <c r="G3" t="s">
        <v>23</v>
      </c>
      <c r="H3">
        <v>271.18816179999999</v>
      </c>
      <c r="I3">
        <v>18.5</v>
      </c>
      <c r="J3" t="s">
        <v>299</v>
      </c>
      <c r="K3" t="s">
        <v>675</v>
      </c>
      <c r="L3" t="s">
        <v>23</v>
      </c>
      <c r="M3" t="s">
        <v>25</v>
      </c>
      <c r="N3" t="s">
        <v>25</v>
      </c>
      <c r="O3" t="s">
        <v>23</v>
      </c>
      <c r="P3" t="s">
        <v>25</v>
      </c>
      <c r="Q3" t="s">
        <v>25</v>
      </c>
      <c r="R3" t="s">
        <v>25</v>
      </c>
      <c r="S3" t="s">
        <v>25</v>
      </c>
      <c r="T3" s="44">
        <v>44775</v>
      </c>
      <c r="U3" s="44">
        <v>44792</v>
      </c>
      <c r="V3" t="s">
        <v>686</v>
      </c>
      <c r="W3">
        <v>161634</v>
      </c>
      <c r="X3">
        <v>0</v>
      </c>
      <c r="Y3">
        <v>149752</v>
      </c>
      <c r="Z3">
        <v>92.65</v>
      </c>
      <c r="AA3">
        <v>71.89</v>
      </c>
      <c r="AB3" t="s">
        <v>23</v>
      </c>
    </row>
    <row r="4" spans="1:28" x14ac:dyDescent="0.2">
      <c r="A4" t="s">
        <v>830</v>
      </c>
      <c r="B4" t="s">
        <v>831</v>
      </c>
      <c r="C4" t="s">
        <v>465</v>
      </c>
      <c r="D4" t="s">
        <v>25</v>
      </c>
      <c r="E4">
        <v>1</v>
      </c>
      <c r="F4" t="s">
        <v>674</v>
      </c>
      <c r="G4" t="s">
        <v>23</v>
      </c>
      <c r="H4">
        <v>61.208258559999997</v>
      </c>
      <c r="I4">
        <v>4.72</v>
      </c>
      <c r="J4" t="s">
        <v>299</v>
      </c>
      <c r="K4" t="s">
        <v>675</v>
      </c>
      <c r="L4" t="s">
        <v>23</v>
      </c>
      <c r="M4" t="s">
        <v>25</v>
      </c>
      <c r="N4" t="s">
        <v>25</v>
      </c>
      <c r="O4" t="s">
        <v>23</v>
      </c>
      <c r="P4" t="s">
        <v>25</v>
      </c>
      <c r="Q4" t="s">
        <v>25</v>
      </c>
      <c r="R4" t="s">
        <v>25</v>
      </c>
      <c r="S4" t="s">
        <v>25</v>
      </c>
      <c r="T4" s="44">
        <v>44775</v>
      </c>
      <c r="U4" s="44">
        <v>44784</v>
      </c>
      <c r="V4" t="s">
        <v>676</v>
      </c>
      <c r="W4">
        <v>78075</v>
      </c>
      <c r="X4">
        <v>0</v>
      </c>
      <c r="Y4">
        <v>70029</v>
      </c>
      <c r="Z4">
        <v>89.69</v>
      </c>
      <c r="AA4">
        <v>68.28</v>
      </c>
      <c r="AB4" t="s">
        <v>25</v>
      </c>
    </row>
    <row r="5" spans="1:28" x14ac:dyDescent="0.2">
      <c r="A5" t="s">
        <v>923</v>
      </c>
      <c r="B5" t="s">
        <v>924</v>
      </c>
      <c r="C5" t="s">
        <v>465</v>
      </c>
      <c r="D5" t="s">
        <v>25</v>
      </c>
      <c r="E5">
        <v>0</v>
      </c>
      <c r="F5" t="s">
        <v>674</v>
      </c>
      <c r="G5" t="s">
        <v>23</v>
      </c>
      <c r="H5">
        <v>55.105762259999999</v>
      </c>
      <c r="I5">
        <v>13.5</v>
      </c>
      <c r="J5" t="s">
        <v>299</v>
      </c>
      <c r="K5" t="s">
        <v>675</v>
      </c>
      <c r="L5" t="s">
        <v>23</v>
      </c>
      <c r="M5" t="s">
        <v>25</v>
      </c>
      <c r="N5" t="s">
        <v>25</v>
      </c>
      <c r="O5" t="s">
        <v>23</v>
      </c>
      <c r="P5" t="s">
        <v>25</v>
      </c>
      <c r="Q5" t="s">
        <v>25</v>
      </c>
      <c r="R5" t="s">
        <v>25</v>
      </c>
      <c r="S5" t="s">
        <v>25</v>
      </c>
      <c r="T5" s="44">
        <v>44775</v>
      </c>
      <c r="U5" s="44">
        <v>44792</v>
      </c>
      <c r="V5" t="s">
        <v>686</v>
      </c>
      <c r="W5">
        <v>15318</v>
      </c>
      <c r="X5">
        <v>0</v>
      </c>
      <c r="Y5">
        <v>10885</v>
      </c>
      <c r="Z5">
        <v>71.06</v>
      </c>
      <c r="AA5">
        <v>53.04</v>
      </c>
      <c r="AB5" t="s">
        <v>25</v>
      </c>
    </row>
    <row r="6" spans="1:28" x14ac:dyDescent="0.2">
      <c r="A6" t="s">
        <v>846</v>
      </c>
      <c r="B6" t="s">
        <v>847</v>
      </c>
      <c r="C6" t="s">
        <v>465</v>
      </c>
      <c r="D6" t="s">
        <v>25</v>
      </c>
      <c r="E6">
        <v>3</v>
      </c>
      <c r="F6" t="s">
        <v>674</v>
      </c>
      <c r="G6" t="s">
        <v>23</v>
      </c>
      <c r="H6">
        <v>38.386999250000002</v>
      </c>
      <c r="I6">
        <v>5.2</v>
      </c>
      <c r="J6" t="s">
        <v>754</v>
      </c>
      <c r="K6" t="s">
        <v>662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23</v>
      </c>
      <c r="S6" t="s">
        <v>25</v>
      </c>
      <c r="T6" s="44">
        <v>44782</v>
      </c>
      <c r="U6" s="44">
        <v>44792</v>
      </c>
      <c r="V6" t="s">
        <v>686</v>
      </c>
      <c r="W6">
        <v>182538</v>
      </c>
      <c r="X6">
        <v>0</v>
      </c>
      <c r="Y6">
        <v>66730</v>
      </c>
      <c r="Z6">
        <v>36.56</v>
      </c>
      <c r="AA6">
        <v>30.22</v>
      </c>
      <c r="AB6" t="s">
        <v>25</v>
      </c>
    </row>
    <row r="7" spans="1:28" x14ac:dyDescent="0.2">
      <c r="A7" t="s">
        <v>895</v>
      </c>
      <c r="B7" t="s">
        <v>149</v>
      </c>
      <c r="C7" t="s">
        <v>465</v>
      </c>
      <c r="D7" t="s">
        <v>25</v>
      </c>
      <c r="E7">
        <v>2</v>
      </c>
      <c r="F7" t="s">
        <v>674</v>
      </c>
      <c r="G7" t="s">
        <v>23</v>
      </c>
      <c r="H7">
        <v>25.774643959999999</v>
      </c>
      <c r="I7">
        <v>9</v>
      </c>
      <c r="J7" t="s">
        <v>299</v>
      </c>
      <c r="K7" t="s">
        <v>675</v>
      </c>
      <c r="L7" t="s">
        <v>23</v>
      </c>
      <c r="M7" t="s">
        <v>25</v>
      </c>
      <c r="N7" t="s">
        <v>25</v>
      </c>
      <c r="O7" t="s">
        <v>23</v>
      </c>
      <c r="P7" t="s">
        <v>25</v>
      </c>
      <c r="Q7" t="s">
        <v>25</v>
      </c>
      <c r="R7" t="s">
        <v>23</v>
      </c>
      <c r="S7" t="s">
        <v>25</v>
      </c>
      <c r="T7" s="44">
        <v>44761</v>
      </c>
      <c r="U7" s="44">
        <v>44776</v>
      </c>
      <c r="V7" t="s">
        <v>676</v>
      </c>
      <c r="W7">
        <v>23296</v>
      </c>
      <c r="X7">
        <v>0</v>
      </c>
      <c r="Y7">
        <v>12573</v>
      </c>
      <c r="Z7">
        <v>53.97</v>
      </c>
      <c r="AA7">
        <v>29.9</v>
      </c>
      <c r="AB7" t="s">
        <v>25</v>
      </c>
    </row>
    <row r="8" spans="1:28" x14ac:dyDescent="0.2">
      <c r="A8" t="s">
        <v>889</v>
      </c>
      <c r="B8" t="s">
        <v>890</v>
      </c>
      <c r="C8" t="s">
        <v>465</v>
      </c>
      <c r="D8" t="s">
        <v>25</v>
      </c>
      <c r="E8">
        <v>3</v>
      </c>
      <c r="F8" t="s">
        <v>674</v>
      </c>
      <c r="G8" t="s">
        <v>23</v>
      </c>
      <c r="H8">
        <v>19.674737749999998</v>
      </c>
      <c r="I8">
        <v>8.6199999999999992</v>
      </c>
      <c r="J8" t="s">
        <v>722</v>
      </c>
      <c r="K8" t="s">
        <v>722</v>
      </c>
      <c r="L8" t="s">
        <v>23</v>
      </c>
      <c r="M8" t="s">
        <v>25</v>
      </c>
      <c r="N8" t="s">
        <v>25</v>
      </c>
      <c r="O8" t="s">
        <v>23</v>
      </c>
      <c r="P8" t="s">
        <v>25</v>
      </c>
      <c r="Q8" t="s">
        <v>25</v>
      </c>
      <c r="R8" t="s">
        <v>23</v>
      </c>
      <c r="S8" t="s">
        <v>25</v>
      </c>
      <c r="T8" s="44">
        <v>44775</v>
      </c>
      <c r="U8" s="44">
        <v>44784</v>
      </c>
      <c r="V8" t="s">
        <v>676</v>
      </c>
      <c r="W8">
        <v>58010</v>
      </c>
      <c r="X8">
        <v>0</v>
      </c>
      <c r="Y8">
        <v>20153</v>
      </c>
      <c r="Z8">
        <v>34.74</v>
      </c>
      <c r="AA8">
        <v>25.08</v>
      </c>
      <c r="AB8" t="s">
        <v>25</v>
      </c>
    </row>
    <row r="9" spans="1:28" x14ac:dyDescent="0.2">
      <c r="A9" t="s">
        <v>927</v>
      </c>
      <c r="B9" t="s">
        <v>928</v>
      </c>
      <c r="C9" t="s">
        <v>465</v>
      </c>
      <c r="D9" t="s">
        <v>25</v>
      </c>
      <c r="E9">
        <v>0</v>
      </c>
      <c r="F9" t="s">
        <v>674</v>
      </c>
      <c r="G9" t="s">
        <v>23</v>
      </c>
      <c r="H9">
        <v>111.7757106</v>
      </c>
      <c r="I9">
        <v>14.2</v>
      </c>
      <c r="J9" t="s">
        <v>299</v>
      </c>
      <c r="K9" t="s">
        <v>675</v>
      </c>
      <c r="L9" t="s">
        <v>23</v>
      </c>
      <c r="M9" t="s">
        <v>25</v>
      </c>
      <c r="N9" t="s">
        <v>25</v>
      </c>
      <c r="O9" t="s">
        <v>23</v>
      </c>
      <c r="P9" t="s">
        <v>25</v>
      </c>
      <c r="Q9" t="s">
        <v>25</v>
      </c>
      <c r="R9" t="s">
        <v>25</v>
      </c>
      <c r="S9" t="s">
        <v>25</v>
      </c>
      <c r="T9" s="44">
        <v>44775</v>
      </c>
      <c r="U9" s="44">
        <v>44792</v>
      </c>
      <c r="V9" t="s">
        <v>686</v>
      </c>
      <c r="W9">
        <v>104072</v>
      </c>
      <c r="X9">
        <v>0</v>
      </c>
      <c r="Y9">
        <v>88609</v>
      </c>
      <c r="Z9">
        <v>85.14</v>
      </c>
      <c r="AA9">
        <v>66.97</v>
      </c>
      <c r="AB9" t="s">
        <v>25</v>
      </c>
    </row>
    <row r="10" spans="1:28" x14ac:dyDescent="0.2">
      <c r="A10" t="s">
        <v>878</v>
      </c>
      <c r="B10" t="s">
        <v>66</v>
      </c>
      <c r="C10" t="s">
        <v>465</v>
      </c>
      <c r="D10" t="s">
        <v>25</v>
      </c>
      <c r="E10">
        <v>3</v>
      </c>
      <c r="F10" t="s">
        <v>674</v>
      </c>
      <c r="G10" t="s">
        <v>23</v>
      </c>
      <c r="H10">
        <v>45.538725560000003</v>
      </c>
      <c r="I10">
        <v>7.68</v>
      </c>
      <c r="J10" t="s">
        <v>722</v>
      </c>
      <c r="K10" t="s">
        <v>722</v>
      </c>
      <c r="L10" t="s">
        <v>23</v>
      </c>
      <c r="M10" t="s">
        <v>25</v>
      </c>
      <c r="N10" t="s">
        <v>25</v>
      </c>
      <c r="O10" t="s">
        <v>25</v>
      </c>
      <c r="P10" t="s">
        <v>25</v>
      </c>
      <c r="Q10" t="s">
        <v>23</v>
      </c>
      <c r="R10" t="s">
        <v>23</v>
      </c>
      <c r="S10" t="s">
        <v>23</v>
      </c>
      <c r="T10" s="44">
        <v>44761</v>
      </c>
      <c r="U10" s="44">
        <v>44782</v>
      </c>
      <c r="V10" t="s">
        <v>676</v>
      </c>
      <c r="W10">
        <v>134078</v>
      </c>
      <c r="X10">
        <v>0</v>
      </c>
      <c r="Y10">
        <v>37932</v>
      </c>
      <c r="Z10">
        <v>28.29</v>
      </c>
      <c r="AA10">
        <v>24.97</v>
      </c>
      <c r="AB10" t="s">
        <v>25</v>
      </c>
    </row>
    <row r="11" spans="1:28" x14ac:dyDescent="0.2">
      <c r="A11" t="s">
        <v>917</v>
      </c>
      <c r="B11" t="s">
        <v>918</v>
      </c>
      <c r="C11" t="s">
        <v>465</v>
      </c>
      <c r="D11" t="s">
        <v>25</v>
      </c>
      <c r="E11">
        <v>0</v>
      </c>
      <c r="F11" t="s">
        <v>674</v>
      </c>
      <c r="G11" t="s">
        <v>23</v>
      </c>
      <c r="H11">
        <v>81.874348929999996</v>
      </c>
      <c r="I11">
        <v>12.2</v>
      </c>
      <c r="J11" t="s">
        <v>299</v>
      </c>
      <c r="K11" t="s">
        <v>675</v>
      </c>
      <c r="L11" t="s">
        <v>23</v>
      </c>
      <c r="M11" t="s">
        <v>25</v>
      </c>
      <c r="N11" t="s">
        <v>25</v>
      </c>
      <c r="O11" t="s">
        <v>23</v>
      </c>
      <c r="P11" t="s">
        <v>25</v>
      </c>
      <c r="Q11" t="s">
        <v>25</v>
      </c>
      <c r="R11" t="s">
        <v>25</v>
      </c>
      <c r="S11" t="s">
        <v>25</v>
      </c>
      <c r="T11" s="44">
        <v>44775</v>
      </c>
      <c r="U11" s="44">
        <v>44784</v>
      </c>
      <c r="V11" t="s">
        <v>676</v>
      </c>
      <c r="W11">
        <v>18852</v>
      </c>
      <c r="X11">
        <v>0</v>
      </c>
      <c r="Y11">
        <v>9473</v>
      </c>
      <c r="Z11">
        <v>50.25</v>
      </c>
      <c r="AA11">
        <v>29.75</v>
      </c>
      <c r="AB11" t="s">
        <v>25</v>
      </c>
    </row>
    <row r="12" spans="1:28" x14ac:dyDescent="0.2">
      <c r="A12" t="s">
        <v>896</v>
      </c>
      <c r="B12" t="s">
        <v>61</v>
      </c>
      <c r="C12" t="s">
        <v>465</v>
      </c>
      <c r="D12" t="s">
        <v>25</v>
      </c>
      <c r="E12">
        <v>0</v>
      </c>
      <c r="F12" t="s">
        <v>674</v>
      </c>
      <c r="G12" t="s">
        <v>23</v>
      </c>
      <c r="H12">
        <v>73.541941039999998</v>
      </c>
      <c r="I12">
        <v>9.24</v>
      </c>
      <c r="J12" t="s">
        <v>299</v>
      </c>
      <c r="K12" t="s">
        <v>675</v>
      </c>
      <c r="L12" t="s">
        <v>23</v>
      </c>
      <c r="M12" t="s">
        <v>25</v>
      </c>
      <c r="N12" t="s">
        <v>25</v>
      </c>
      <c r="O12" t="s">
        <v>23</v>
      </c>
      <c r="P12" t="s">
        <v>25</v>
      </c>
      <c r="Q12" t="s">
        <v>25</v>
      </c>
      <c r="R12" t="s">
        <v>25</v>
      </c>
      <c r="S12" t="s">
        <v>25</v>
      </c>
      <c r="T12" s="44">
        <v>44761</v>
      </c>
      <c r="U12" s="44">
        <v>44776</v>
      </c>
      <c r="V12" t="s">
        <v>676</v>
      </c>
      <c r="W12">
        <v>26830</v>
      </c>
      <c r="X12">
        <v>0</v>
      </c>
      <c r="Y12">
        <v>21631</v>
      </c>
      <c r="Z12">
        <v>80.62</v>
      </c>
      <c r="AA12">
        <v>45.51</v>
      </c>
      <c r="AB12" t="s">
        <v>25</v>
      </c>
    </row>
    <row r="13" spans="1:28" x14ac:dyDescent="0.2">
      <c r="A13" t="s">
        <v>865</v>
      </c>
      <c r="B13" t="s">
        <v>866</v>
      </c>
      <c r="C13" t="s">
        <v>465</v>
      </c>
      <c r="D13" t="s">
        <v>25</v>
      </c>
      <c r="E13">
        <v>1</v>
      </c>
      <c r="F13" t="s">
        <v>674</v>
      </c>
      <c r="G13" t="s">
        <v>23</v>
      </c>
      <c r="H13">
        <v>74.848053730000004</v>
      </c>
      <c r="I13">
        <v>5.98</v>
      </c>
      <c r="J13" t="s">
        <v>787</v>
      </c>
      <c r="K13" t="s">
        <v>675</v>
      </c>
      <c r="L13" t="s">
        <v>23</v>
      </c>
      <c r="M13" t="s">
        <v>25</v>
      </c>
      <c r="N13" t="s">
        <v>25</v>
      </c>
      <c r="O13" t="s">
        <v>25</v>
      </c>
      <c r="P13" t="s">
        <v>25</v>
      </c>
      <c r="Q13" t="s">
        <v>23</v>
      </c>
      <c r="R13" t="s">
        <v>25</v>
      </c>
      <c r="S13" t="s">
        <v>25</v>
      </c>
      <c r="T13" s="44">
        <v>44775</v>
      </c>
      <c r="U13" s="44">
        <v>44792</v>
      </c>
      <c r="V13" t="s">
        <v>686</v>
      </c>
      <c r="W13">
        <v>106136</v>
      </c>
      <c r="X13">
        <v>0</v>
      </c>
      <c r="Y13">
        <v>81039</v>
      </c>
      <c r="Z13">
        <v>76.349999999999994</v>
      </c>
      <c r="AA13">
        <v>73.11</v>
      </c>
      <c r="AB13" t="s">
        <v>25</v>
      </c>
    </row>
    <row r="14" spans="1:28" x14ac:dyDescent="0.2">
      <c r="A14" t="s">
        <v>792</v>
      </c>
      <c r="B14" t="s">
        <v>793</v>
      </c>
      <c r="C14" t="s">
        <v>465</v>
      </c>
      <c r="D14" t="s">
        <v>25</v>
      </c>
      <c r="E14">
        <v>4</v>
      </c>
      <c r="F14" t="s">
        <v>674</v>
      </c>
      <c r="G14" t="s">
        <v>23</v>
      </c>
      <c r="H14">
        <v>17.84836512</v>
      </c>
      <c r="I14">
        <v>3.38</v>
      </c>
      <c r="J14" t="s">
        <v>722</v>
      </c>
      <c r="K14" t="s">
        <v>722</v>
      </c>
      <c r="L14" t="s">
        <v>23</v>
      </c>
      <c r="M14" t="s">
        <v>25</v>
      </c>
      <c r="N14" t="s">
        <v>25</v>
      </c>
      <c r="O14" t="s">
        <v>25</v>
      </c>
      <c r="P14" t="s">
        <v>25</v>
      </c>
      <c r="Q14" t="s">
        <v>23</v>
      </c>
      <c r="R14" t="s">
        <v>23</v>
      </c>
      <c r="S14" t="s">
        <v>23</v>
      </c>
      <c r="T14" s="44">
        <v>44782</v>
      </c>
      <c r="U14" s="44">
        <v>44798</v>
      </c>
      <c r="V14" t="s">
        <v>686</v>
      </c>
      <c r="W14">
        <v>7288329</v>
      </c>
      <c r="X14">
        <v>0</v>
      </c>
      <c r="Y14">
        <v>6461543</v>
      </c>
      <c r="Z14">
        <v>88.66</v>
      </c>
      <c r="AA14">
        <v>86.12</v>
      </c>
      <c r="AB14" t="s">
        <v>25</v>
      </c>
    </row>
    <row r="15" spans="1:28" x14ac:dyDescent="0.2">
      <c r="A15" t="s">
        <v>785</v>
      </c>
      <c r="B15" t="s">
        <v>786</v>
      </c>
      <c r="C15" t="s">
        <v>465</v>
      </c>
      <c r="D15" t="s">
        <v>25</v>
      </c>
      <c r="E15">
        <v>2</v>
      </c>
      <c r="F15" t="s">
        <v>674</v>
      </c>
      <c r="G15" t="s">
        <v>23</v>
      </c>
      <c r="H15">
        <v>24.082442360000002</v>
      </c>
      <c r="I15">
        <v>3.06</v>
      </c>
      <c r="J15" t="s">
        <v>787</v>
      </c>
      <c r="K15" t="s">
        <v>675</v>
      </c>
      <c r="L15" t="s">
        <v>23</v>
      </c>
      <c r="M15" t="s">
        <v>25</v>
      </c>
      <c r="N15" t="s">
        <v>25</v>
      </c>
      <c r="O15" t="s">
        <v>25</v>
      </c>
      <c r="P15" t="s">
        <v>25</v>
      </c>
      <c r="Q15" t="s">
        <v>23</v>
      </c>
      <c r="R15" t="s">
        <v>25</v>
      </c>
      <c r="S15" t="s">
        <v>25</v>
      </c>
      <c r="T15" s="44">
        <v>44782</v>
      </c>
      <c r="U15" s="44">
        <v>44798</v>
      </c>
      <c r="V15" t="s">
        <v>686</v>
      </c>
      <c r="W15">
        <v>1285671</v>
      </c>
      <c r="X15">
        <v>0</v>
      </c>
      <c r="Y15">
        <v>1053951</v>
      </c>
      <c r="Z15">
        <v>81.98</v>
      </c>
      <c r="AA15">
        <v>79.069999999999993</v>
      </c>
      <c r="AB15" t="s">
        <v>25</v>
      </c>
    </row>
    <row r="16" spans="1:28" x14ac:dyDescent="0.2">
      <c r="A16" t="s">
        <v>911</v>
      </c>
      <c r="B16" t="s">
        <v>912</v>
      </c>
      <c r="C16" t="s">
        <v>465</v>
      </c>
      <c r="D16" t="s">
        <v>25</v>
      </c>
      <c r="E16">
        <v>0</v>
      </c>
      <c r="F16" t="s">
        <v>674</v>
      </c>
      <c r="G16" t="s">
        <v>23</v>
      </c>
      <c r="H16">
        <v>143.1752673</v>
      </c>
      <c r="I16">
        <v>11.4</v>
      </c>
      <c r="J16" t="s">
        <v>299</v>
      </c>
      <c r="K16" t="s">
        <v>675</v>
      </c>
      <c r="L16" t="s">
        <v>23</v>
      </c>
      <c r="M16" t="s">
        <v>25</v>
      </c>
      <c r="N16" t="s">
        <v>25</v>
      </c>
      <c r="O16" t="s">
        <v>23</v>
      </c>
      <c r="P16" t="s">
        <v>25</v>
      </c>
      <c r="Q16" t="s">
        <v>25</v>
      </c>
      <c r="R16" t="s">
        <v>25</v>
      </c>
      <c r="S16" t="s">
        <v>25</v>
      </c>
      <c r="T16" s="44">
        <v>44775</v>
      </c>
      <c r="U16" s="44">
        <v>44792</v>
      </c>
      <c r="V16" t="s">
        <v>686</v>
      </c>
      <c r="W16">
        <v>744240</v>
      </c>
      <c r="X16">
        <v>0</v>
      </c>
      <c r="Y16">
        <v>437903</v>
      </c>
      <c r="Z16">
        <v>58.84</v>
      </c>
      <c r="AA16">
        <v>48.01</v>
      </c>
      <c r="AB16" t="s">
        <v>23</v>
      </c>
    </row>
    <row r="17" spans="1:28" x14ac:dyDescent="0.2">
      <c r="A17" t="s">
        <v>884</v>
      </c>
      <c r="B17" t="s">
        <v>885</v>
      </c>
      <c r="C17" t="s">
        <v>465</v>
      </c>
      <c r="D17" t="s">
        <v>25</v>
      </c>
      <c r="E17">
        <v>0</v>
      </c>
      <c r="F17" t="s">
        <v>674</v>
      </c>
      <c r="G17" t="s">
        <v>23</v>
      </c>
      <c r="H17">
        <v>35.16966919</v>
      </c>
      <c r="I17">
        <v>8.16</v>
      </c>
      <c r="J17" t="s">
        <v>787</v>
      </c>
      <c r="K17" t="s">
        <v>675</v>
      </c>
      <c r="L17" t="s">
        <v>23</v>
      </c>
      <c r="M17" t="s">
        <v>25</v>
      </c>
      <c r="N17" t="s">
        <v>25</v>
      </c>
      <c r="O17" t="s">
        <v>25</v>
      </c>
      <c r="P17" t="s">
        <v>25</v>
      </c>
      <c r="Q17" t="s">
        <v>23</v>
      </c>
      <c r="R17" t="s">
        <v>25</v>
      </c>
      <c r="S17" t="s">
        <v>25</v>
      </c>
      <c r="T17" s="44">
        <v>44782</v>
      </c>
      <c r="U17" s="44">
        <v>44798</v>
      </c>
      <c r="V17" t="s">
        <v>686</v>
      </c>
      <c r="W17">
        <v>1186334</v>
      </c>
      <c r="X17">
        <v>0</v>
      </c>
      <c r="Y17">
        <v>198954</v>
      </c>
      <c r="Z17">
        <v>16.77</v>
      </c>
      <c r="AA17">
        <v>16.13</v>
      </c>
      <c r="AB17" t="s">
        <v>25</v>
      </c>
    </row>
    <row r="18" spans="1:28" x14ac:dyDescent="0.2">
      <c r="A18" t="s">
        <v>821</v>
      </c>
      <c r="B18" t="s">
        <v>822</v>
      </c>
      <c r="C18" t="s">
        <v>465</v>
      </c>
      <c r="D18" t="s">
        <v>25</v>
      </c>
      <c r="E18" t="s">
        <v>319</v>
      </c>
      <c r="F18" t="s">
        <v>674</v>
      </c>
      <c r="G18" t="s">
        <v>23</v>
      </c>
      <c r="H18">
        <v>65.847089449999999</v>
      </c>
      <c r="I18">
        <v>4.46</v>
      </c>
      <c r="J18" t="s">
        <v>299</v>
      </c>
      <c r="K18" t="s">
        <v>675</v>
      </c>
      <c r="L18" t="s">
        <v>23</v>
      </c>
      <c r="M18" t="s">
        <v>25</v>
      </c>
      <c r="N18" t="s">
        <v>25</v>
      </c>
      <c r="O18" t="s">
        <v>23</v>
      </c>
      <c r="P18" t="s">
        <v>25</v>
      </c>
      <c r="Q18" t="s">
        <v>25</v>
      </c>
      <c r="R18" t="s">
        <v>25</v>
      </c>
      <c r="S18" t="s">
        <v>25</v>
      </c>
      <c r="T18" s="44">
        <v>44775</v>
      </c>
      <c r="U18" s="44">
        <v>44784</v>
      </c>
      <c r="V18" t="s">
        <v>676</v>
      </c>
      <c r="W18">
        <v>28916</v>
      </c>
      <c r="X18">
        <v>0</v>
      </c>
      <c r="Y18">
        <v>8953</v>
      </c>
      <c r="Z18">
        <v>30.96</v>
      </c>
      <c r="AA18">
        <v>24.4</v>
      </c>
      <c r="AB18" t="s">
        <v>25</v>
      </c>
    </row>
    <row r="19" spans="1:28" x14ac:dyDescent="0.2">
      <c r="A19" t="s">
        <v>711</v>
      </c>
      <c r="B19" t="s">
        <v>877</v>
      </c>
      <c r="C19" t="s">
        <v>465</v>
      </c>
      <c r="D19" t="s">
        <v>25</v>
      </c>
      <c r="E19">
        <v>0</v>
      </c>
      <c r="F19" t="s">
        <v>674</v>
      </c>
      <c r="G19" t="s">
        <v>23</v>
      </c>
      <c r="H19">
        <v>39.266329650000003</v>
      </c>
      <c r="I19">
        <v>7.54</v>
      </c>
      <c r="J19" t="s">
        <v>299</v>
      </c>
      <c r="K19" t="s">
        <v>675</v>
      </c>
      <c r="L19" t="s">
        <v>23</v>
      </c>
      <c r="M19" t="s">
        <v>25</v>
      </c>
      <c r="N19" t="s">
        <v>25</v>
      </c>
      <c r="O19" t="s">
        <v>23</v>
      </c>
      <c r="P19" t="s">
        <v>25</v>
      </c>
      <c r="Q19" t="s">
        <v>25</v>
      </c>
      <c r="R19" t="s">
        <v>25</v>
      </c>
      <c r="S19" t="s">
        <v>25</v>
      </c>
      <c r="T19" s="44">
        <v>44761</v>
      </c>
      <c r="U19" s="44">
        <v>44798</v>
      </c>
      <c r="V19" t="s">
        <v>686</v>
      </c>
      <c r="W19">
        <v>53456</v>
      </c>
      <c r="X19">
        <v>0</v>
      </c>
      <c r="Y19">
        <v>31299</v>
      </c>
      <c r="Z19">
        <v>58.55</v>
      </c>
      <c r="AA19">
        <v>46.57</v>
      </c>
      <c r="AB19" t="s">
        <v>25</v>
      </c>
    </row>
    <row r="20" spans="1:28" x14ac:dyDescent="0.2">
      <c r="A20" t="s">
        <v>697</v>
      </c>
      <c r="B20" t="s">
        <v>926</v>
      </c>
      <c r="C20" t="s">
        <v>465</v>
      </c>
      <c r="D20" t="s">
        <v>25</v>
      </c>
      <c r="E20">
        <v>0</v>
      </c>
      <c r="F20" t="s">
        <v>674</v>
      </c>
      <c r="G20" t="s">
        <v>23</v>
      </c>
      <c r="H20">
        <v>66.812033630000002</v>
      </c>
      <c r="I20">
        <v>14</v>
      </c>
      <c r="J20" t="s">
        <v>299</v>
      </c>
      <c r="K20" t="s">
        <v>675</v>
      </c>
      <c r="L20" t="s">
        <v>23</v>
      </c>
      <c r="M20" t="s">
        <v>25</v>
      </c>
      <c r="N20" t="s">
        <v>25</v>
      </c>
      <c r="O20" t="s">
        <v>23</v>
      </c>
      <c r="P20" t="s">
        <v>25</v>
      </c>
      <c r="Q20" t="s">
        <v>25</v>
      </c>
      <c r="R20" t="s">
        <v>25</v>
      </c>
      <c r="S20" t="s">
        <v>25</v>
      </c>
      <c r="T20" s="44">
        <v>44775</v>
      </c>
      <c r="U20" s="44">
        <v>44798</v>
      </c>
      <c r="V20" t="s">
        <v>686</v>
      </c>
      <c r="W20">
        <v>28481</v>
      </c>
      <c r="X20">
        <v>0</v>
      </c>
      <c r="Y20">
        <v>9699</v>
      </c>
      <c r="Z20">
        <v>34.049999999999997</v>
      </c>
      <c r="AA20">
        <v>27.86</v>
      </c>
      <c r="AB20" t="s">
        <v>25</v>
      </c>
    </row>
    <row r="21" spans="1:28" x14ac:dyDescent="0.2">
      <c r="A21" t="s">
        <v>699</v>
      </c>
      <c r="B21" t="s">
        <v>153</v>
      </c>
      <c r="C21" t="s">
        <v>465</v>
      </c>
      <c r="D21" t="s">
        <v>25</v>
      </c>
      <c r="E21">
        <v>1</v>
      </c>
      <c r="F21" t="s">
        <v>674</v>
      </c>
      <c r="G21" t="s">
        <v>23</v>
      </c>
      <c r="H21">
        <v>24.116131169999999</v>
      </c>
      <c r="I21">
        <v>12</v>
      </c>
      <c r="J21" t="s">
        <v>722</v>
      </c>
      <c r="K21" t="s">
        <v>722</v>
      </c>
      <c r="L21" t="s">
        <v>23</v>
      </c>
      <c r="M21" t="s">
        <v>25</v>
      </c>
      <c r="N21" t="s">
        <v>25</v>
      </c>
      <c r="O21" t="s">
        <v>23</v>
      </c>
      <c r="P21" t="s">
        <v>25</v>
      </c>
      <c r="Q21" t="s">
        <v>25</v>
      </c>
      <c r="R21" t="s">
        <v>23</v>
      </c>
      <c r="S21" t="s">
        <v>25</v>
      </c>
      <c r="T21" s="44">
        <v>44761</v>
      </c>
      <c r="U21" s="44">
        <v>44798</v>
      </c>
      <c r="V21" t="s">
        <v>686</v>
      </c>
      <c r="W21">
        <v>27757</v>
      </c>
      <c r="X21">
        <v>0</v>
      </c>
      <c r="Y21">
        <v>14075</v>
      </c>
      <c r="Z21">
        <v>50.71</v>
      </c>
      <c r="AA21">
        <v>39.26</v>
      </c>
      <c r="AB21" t="s">
        <v>25</v>
      </c>
    </row>
    <row r="22" spans="1:28" x14ac:dyDescent="0.2">
      <c r="A22" t="s">
        <v>855</v>
      </c>
      <c r="B22" t="s">
        <v>69</v>
      </c>
      <c r="C22" t="s">
        <v>465</v>
      </c>
      <c r="D22" t="s">
        <v>25</v>
      </c>
      <c r="E22">
        <v>0</v>
      </c>
      <c r="F22" t="s">
        <v>674</v>
      </c>
      <c r="G22" t="s">
        <v>23</v>
      </c>
      <c r="H22">
        <v>30.590291759999999</v>
      </c>
      <c r="I22">
        <v>5.46</v>
      </c>
      <c r="J22" t="s">
        <v>787</v>
      </c>
      <c r="K22" t="s">
        <v>675</v>
      </c>
      <c r="L22" t="s">
        <v>23</v>
      </c>
      <c r="M22" t="s">
        <v>25</v>
      </c>
      <c r="N22" t="s">
        <v>25</v>
      </c>
      <c r="O22" t="s">
        <v>25</v>
      </c>
      <c r="P22" t="s">
        <v>25</v>
      </c>
      <c r="Q22" t="s">
        <v>23</v>
      </c>
      <c r="R22" t="s">
        <v>25</v>
      </c>
      <c r="S22" t="s">
        <v>25</v>
      </c>
      <c r="T22" s="44">
        <v>44762</v>
      </c>
      <c r="U22" s="44">
        <v>44784</v>
      </c>
      <c r="V22" t="s">
        <v>676</v>
      </c>
      <c r="W22">
        <v>225517</v>
      </c>
      <c r="X22">
        <v>0</v>
      </c>
      <c r="Y22">
        <v>168427</v>
      </c>
      <c r="Z22">
        <v>74.680000000000007</v>
      </c>
      <c r="AA22">
        <v>57.17</v>
      </c>
      <c r="AB22" t="s">
        <v>23</v>
      </c>
    </row>
    <row r="23" spans="1:28" x14ac:dyDescent="0.2">
      <c r="A23" t="s">
        <v>842</v>
      </c>
      <c r="B23" t="s">
        <v>843</v>
      </c>
      <c r="C23" t="s">
        <v>465</v>
      </c>
      <c r="D23" t="s">
        <v>25</v>
      </c>
      <c r="E23">
        <v>0</v>
      </c>
      <c r="F23" t="s">
        <v>674</v>
      </c>
      <c r="G23" t="s">
        <v>23</v>
      </c>
      <c r="H23">
        <v>115.54610220000001</v>
      </c>
      <c r="I23">
        <v>5.12</v>
      </c>
      <c r="J23" t="s">
        <v>299</v>
      </c>
      <c r="K23" t="s">
        <v>675</v>
      </c>
      <c r="L23" t="s">
        <v>23</v>
      </c>
      <c r="M23" t="s">
        <v>25</v>
      </c>
      <c r="N23" t="s">
        <v>25</v>
      </c>
      <c r="O23" t="s">
        <v>23</v>
      </c>
      <c r="P23" t="s">
        <v>25</v>
      </c>
      <c r="Q23" t="s">
        <v>25</v>
      </c>
      <c r="R23" t="s">
        <v>25</v>
      </c>
      <c r="S23" t="s">
        <v>25</v>
      </c>
      <c r="T23" s="44">
        <v>44775</v>
      </c>
      <c r="U23" s="44">
        <v>44792</v>
      </c>
      <c r="V23" t="s">
        <v>686</v>
      </c>
      <c r="W23">
        <v>26955</v>
      </c>
      <c r="X23">
        <v>0</v>
      </c>
      <c r="Y23">
        <v>20202</v>
      </c>
      <c r="Z23">
        <v>74.95</v>
      </c>
      <c r="AA23">
        <v>57.93</v>
      </c>
      <c r="AB23" t="s">
        <v>25</v>
      </c>
    </row>
    <row r="24" spans="1:28" x14ac:dyDescent="0.2">
      <c r="A24" t="s">
        <v>339</v>
      </c>
      <c r="B24" t="s">
        <v>254</v>
      </c>
      <c r="C24" t="s">
        <v>465</v>
      </c>
      <c r="D24" t="s">
        <v>25</v>
      </c>
      <c r="E24">
        <v>3</v>
      </c>
      <c r="F24" t="s">
        <v>674</v>
      </c>
      <c r="G24" t="s">
        <v>23</v>
      </c>
      <c r="H24">
        <v>111.55369140000001</v>
      </c>
      <c r="I24">
        <v>11.1</v>
      </c>
      <c r="J24" t="s">
        <v>722</v>
      </c>
      <c r="K24" t="s">
        <v>722</v>
      </c>
      <c r="L24" t="s">
        <v>23</v>
      </c>
      <c r="M24" t="s">
        <v>25</v>
      </c>
      <c r="N24" t="s">
        <v>25</v>
      </c>
      <c r="O24" t="s">
        <v>25</v>
      </c>
      <c r="P24" t="s">
        <v>25</v>
      </c>
      <c r="Q24" t="s">
        <v>23</v>
      </c>
      <c r="R24" t="s">
        <v>23</v>
      </c>
      <c r="S24" t="s">
        <v>25</v>
      </c>
      <c r="T24" s="44">
        <v>44657</v>
      </c>
      <c r="U24" s="44">
        <v>44665</v>
      </c>
      <c r="V24" t="s">
        <v>908</v>
      </c>
      <c r="W24">
        <v>81270</v>
      </c>
      <c r="X24">
        <v>0</v>
      </c>
      <c r="Y24">
        <v>59037</v>
      </c>
      <c r="Z24">
        <v>72.64</v>
      </c>
      <c r="AA24">
        <v>53.93</v>
      </c>
      <c r="AB24" t="s">
        <v>25</v>
      </c>
    </row>
    <row r="25" spans="1:28" x14ac:dyDescent="0.2">
      <c r="A25" t="s">
        <v>765</v>
      </c>
      <c r="B25" t="s">
        <v>766</v>
      </c>
      <c r="C25" t="s">
        <v>465</v>
      </c>
      <c r="D25" t="s">
        <v>25</v>
      </c>
      <c r="E25">
        <v>2</v>
      </c>
      <c r="F25" t="s">
        <v>674</v>
      </c>
      <c r="G25" t="s">
        <v>23</v>
      </c>
      <c r="H25">
        <v>66.641482699999997</v>
      </c>
      <c r="I25">
        <v>2.56</v>
      </c>
      <c r="J25" t="s">
        <v>754</v>
      </c>
      <c r="K25" t="s">
        <v>662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23</v>
      </c>
      <c r="S25" t="s">
        <v>25</v>
      </c>
      <c r="T25" s="44">
        <v>44775</v>
      </c>
      <c r="U25" s="44">
        <v>44792</v>
      </c>
      <c r="V25" t="s">
        <v>686</v>
      </c>
      <c r="W25">
        <v>20186</v>
      </c>
      <c r="X25">
        <v>0</v>
      </c>
      <c r="Y25">
        <v>9476</v>
      </c>
      <c r="Z25">
        <v>46.94</v>
      </c>
      <c r="AA25">
        <v>36</v>
      </c>
      <c r="AB25" t="s">
        <v>25</v>
      </c>
    </row>
    <row r="26" spans="1:28" x14ac:dyDescent="0.2">
      <c r="A26" t="s">
        <v>840</v>
      </c>
      <c r="B26" t="s">
        <v>841</v>
      </c>
      <c r="C26" t="s">
        <v>465</v>
      </c>
      <c r="D26" t="s">
        <v>25</v>
      </c>
      <c r="E26">
        <v>4</v>
      </c>
      <c r="F26" t="s">
        <v>674</v>
      </c>
      <c r="G26" t="s">
        <v>23</v>
      </c>
      <c r="H26">
        <v>18.425837470000001</v>
      </c>
      <c r="I26">
        <v>5.04</v>
      </c>
      <c r="J26" t="s">
        <v>751</v>
      </c>
      <c r="K26" t="s">
        <v>662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23</v>
      </c>
      <c r="S26" t="s">
        <v>23</v>
      </c>
      <c r="T26" s="44">
        <v>44761</v>
      </c>
      <c r="U26" s="44">
        <v>44776</v>
      </c>
      <c r="V26" t="s">
        <v>676</v>
      </c>
      <c r="W26">
        <v>7794</v>
      </c>
      <c r="X26">
        <v>0</v>
      </c>
      <c r="Y26">
        <v>4931</v>
      </c>
      <c r="Z26">
        <v>63.27</v>
      </c>
      <c r="AA26">
        <v>29.33</v>
      </c>
      <c r="AB26" t="s">
        <v>25</v>
      </c>
    </row>
    <row r="27" spans="1:28" x14ac:dyDescent="0.2">
      <c r="A27" t="s">
        <v>783</v>
      </c>
      <c r="B27" t="s">
        <v>784</v>
      </c>
      <c r="C27" t="s">
        <v>465</v>
      </c>
      <c r="D27" t="s">
        <v>25</v>
      </c>
      <c r="E27">
        <v>4</v>
      </c>
      <c r="F27" t="s">
        <v>674</v>
      </c>
      <c r="G27" t="s">
        <v>23</v>
      </c>
      <c r="H27">
        <v>28.879930730000002</v>
      </c>
      <c r="I27">
        <v>3.06</v>
      </c>
      <c r="J27" t="s">
        <v>751</v>
      </c>
      <c r="K27" t="s">
        <v>662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23</v>
      </c>
      <c r="S27" t="s">
        <v>23</v>
      </c>
      <c r="T27" s="44">
        <v>44775</v>
      </c>
      <c r="U27" s="44">
        <v>44792</v>
      </c>
      <c r="V27" t="s">
        <v>686</v>
      </c>
      <c r="W27">
        <v>1216003</v>
      </c>
      <c r="X27">
        <v>0</v>
      </c>
      <c r="Y27">
        <v>1084998</v>
      </c>
      <c r="Z27">
        <v>89.23</v>
      </c>
      <c r="AA27">
        <v>87.03</v>
      </c>
      <c r="AB27" t="s">
        <v>25</v>
      </c>
    </row>
    <row r="28" spans="1:28" x14ac:dyDescent="0.2">
      <c r="A28" t="s">
        <v>880</v>
      </c>
      <c r="B28" t="s">
        <v>881</v>
      </c>
      <c r="C28" t="s">
        <v>465</v>
      </c>
      <c r="D28" t="s">
        <v>25</v>
      </c>
      <c r="E28">
        <v>2</v>
      </c>
      <c r="F28" t="s">
        <v>674</v>
      </c>
      <c r="G28" t="s">
        <v>23</v>
      </c>
      <c r="H28">
        <v>28.31038964</v>
      </c>
      <c r="I28">
        <v>7.8</v>
      </c>
      <c r="J28" t="s">
        <v>754</v>
      </c>
      <c r="K28" t="s">
        <v>662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23</v>
      </c>
      <c r="S28" t="s">
        <v>25</v>
      </c>
      <c r="T28" s="44">
        <v>44761</v>
      </c>
      <c r="U28" s="44">
        <v>44776</v>
      </c>
      <c r="V28" t="s">
        <v>676</v>
      </c>
      <c r="W28">
        <v>15124</v>
      </c>
      <c r="X28">
        <v>0</v>
      </c>
      <c r="Y28">
        <v>8944</v>
      </c>
      <c r="Z28">
        <v>59.14</v>
      </c>
      <c r="AA28">
        <v>41.83</v>
      </c>
      <c r="AB28" t="s">
        <v>25</v>
      </c>
    </row>
    <row r="29" spans="1:28" x14ac:dyDescent="0.2">
      <c r="A29" t="s">
        <v>919</v>
      </c>
      <c r="B29" t="s">
        <v>157</v>
      </c>
      <c r="C29" t="s">
        <v>465</v>
      </c>
      <c r="D29" t="s">
        <v>25</v>
      </c>
      <c r="E29">
        <v>2</v>
      </c>
      <c r="F29" t="s">
        <v>674</v>
      </c>
      <c r="G29" t="s">
        <v>23</v>
      </c>
      <c r="H29">
        <v>45.754188020000001</v>
      </c>
      <c r="I29">
        <v>12.6</v>
      </c>
      <c r="J29" t="s">
        <v>754</v>
      </c>
      <c r="K29" t="s">
        <v>662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23</v>
      </c>
      <c r="S29" t="s">
        <v>25</v>
      </c>
      <c r="T29" s="44">
        <v>44761</v>
      </c>
      <c r="U29" s="44">
        <v>44776</v>
      </c>
      <c r="V29" t="s">
        <v>676</v>
      </c>
      <c r="W29">
        <v>15563</v>
      </c>
      <c r="X29">
        <v>0</v>
      </c>
      <c r="Y29">
        <v>8209</v>
      </c>
      <c r="Z29">
        <v>52.75</v>
      </c>
      <c r="AA29">
        <v>30.93</v>
      </c>
      <c r="AB29" t="s">
        <v>25</v>
      </c>
    </row>
    <row r="30" spans="1:28" x14ac:dyDescent="0.2">
      <c r="A30" t="s">
        <v>898</v>
      </c>
      <c r="B30" t="s">
        <v>899</v>
      </c>
      <c r="C30" t="s">
        <v>465</v>
      </c>
      <c r="D30" t="s">
        <v>25</v>
      </c>
      <c r="E30">
        <v>1</v>
      </c>
      <c r="F30" t="s">
        <v>674</v>
      </c>
      <c r="G30" t="s">
        <v>23</v>
      </c>
      <c r="H30">
        <v>19.291355419999999</v>
      </c>
      <c r="I30">
        <v>9.7799999999999994</v>
      </c>
      <c r="J30" t="s">
        <v>754</v>
      </c>
      <c r="K30" t="s">
        <v>662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23</v>
      </c>
      <c r="S30" t="s">
        <v>25</v>
      </c>
      <c r="T30" s="44">
        <v>44761</v>
      </c>
      <c r="U30" s="44">
        <v>44776</v>
      </c>
      <c r="V30" t="s">
        <v>676</v>
      </c>
      <c r="W30">
        <v>69569</v>
      </c>
      <c r="X30">
        <v>0</v>
      </c>
      <c r="Y30">
        <v>60646</v>
      </c>
      <c r="Z30">
        <v>87.17</v>
      </c>
      <c r="AA30">
        <v>62.23</v>
      </c>
      <c r="AB30" t="s">
        <v>25</v>
      </c>
    </row>
    <row r="31" spans="1:28" x14ac:dyDescent="0.2">
      <c r="A31" t="s">
        <v>338</v>
      </c>
      <c r="B31" t="s">
        <v>253</v>
      </c>
      <c r="C31" t="s">
        <v>465</v>
      </c>
      <c r="D31" t="s">
        <v>25</v>
      </c>
      <c r="E31">
        <v>1</v>
      </c>
      <c r="F31" t="s">
        <v>674</v>
      </c>
      <c r="G31" t="s">
        <v>23</v>
      </c>
      <c r="H31">
        <v>31.25379045</v>
      </c>
      <c r="I31">
        <v>13.6</v>
      </c>
      <c r="J31" t="s">
        <v>754</v>
      </c>
      <c r="K31" t="s">
        <v>662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23</v>
      </c>
      <c r="S31" t="s">
        <v>25</v>
      </c>
      <c r="T31" s="44">
        <v>44657</v>
      </c>
      <c r="U31" s="44">
        <v>44665</v>
      </c>
      <c r="V31" t="s">
        <v>692</v>
      </c>
      <c r="W31">
        <v>28628</v>
      </c>
      <c r="X31">
        <v>0</v>
      </c>
      <c r="Y31">
        <v>8155</v>
      </c>
      <c r="Z31">
        <v>28.49</v>
      </c>
      <c r="AA31">
        <v>21.26</v>
      </c>
      <c r="AB31" t="s">
        <v>25</v>
      </c>
    </row>
    <row r="32" spans="1:28" x14ac:dyDescent="0.2">
      <c r="A32" t="s">
        <v>943</v>
      </c>
      <c r="B32" t="s">
        <v>944</v>
      </c>
      <c r="C32" t="s">
        <v>465</v>
      </c>
      <c r="D32" t="s">
        <v>25</v>
      </c>
      <c r="E32">
        <v>1</v>
      </c>
      <c r="F32" t="s">
        <v>674</v>
      </c>
      <c r="G32" t="s">
        <v>23</v>
      </c>
      <c r="H32">
        <v>47.0295427</v>
      </c>
      <c r="I32">
        <v>24</v>
      </c>
      <c r="J32" t="s">
        <v>704</v>
      </c>
      <c r="K32" t="s">
        <v>675</v>
      </c>
      <c r="L32" t="s">
        <v>23</v>
      </c>
      <c r="M32" t="s">
        <v>23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s="44">
        <v>44775</v>
      </c>
      <c r="U32" s="44">
        <v>44784</v>
      </c>
      <c r="V32" t="s">
        <v>676</v>
      </c>
      <c r="W32">
        <v>10889</v>
      </c>
      <c r="X32">
        <v>0</v>
      </c>
      <c r="Y32">
        <v>5679</v>
      </c>
      <c r="Z32">
        <v>52.15</v>
      </c>
      <c r="AA32">
        <v>23.88</v>
      </c>
      <c r="AB32" t="s">
        <v>25</v>
      </c>
    </row>
    <row r="33" spans="1:28" x14ac:dyDescent="0.2">
      <c r="A33" t="s">
        <v>679</v>
      </c>
      <c r="B33" t="s">
        <v>680</v>
      </c>
      <c r="C33" t="s">
        <v>465</v>
      </c>
      <c r="D33" t="s">
        <v>25</v>
      </c>
      <c r="E33">
        <v>0</v>
      </c>
      <c r="F33" t="s">
        <v>674</v>
      </c>
      <c r="G33" t="s">
        <v>23</v>
      </c>
      <c r="H33">
        <v>63.515596209999998</v>
      </c>
      <c r="I33">
        <v>6.3515595999999994E-2</v>
      </c>
      <c r="J33" t="s">
        <v>659</v>
      </c>
      <c r="K33" t="s">
        <v>675</v>
      </c>
      <c r="L33" t="s">
        <v>23</v>
      </c>
      <c r="M33" t="s">
        <v>25</v>
      </c>
      <c r="N33" t="s">
        <v>23</v>
      </c>
      <c r="O33" t="s">
        <v>23</v>
      </c>
      <c r="P33" t="s">
        <v>25</v>
      </c>
      <c r="Q33" t="s">
        <v>25</v>
      </c>
      <c r="R33" t="s">
        <v>25</v>
      </c>
      <c r="S33" t="s">
        <v>25</v>
      </c>
      <c r="T33" s="44">
        <v>44761</v>
      </c>
      <c r="U33" s="44">
        <v>44776</v>
      </c>
      <c r="V33" t="s">
        <v>676</v>
      </c>
      <c r="W33">
        <v>45430</v>
      </c>
      <c r="X33">
        <v>0</v>
      </c>
      <c r="Y33">
        <v>40658</v>
      </c>
      <c r="Z33">
        <v>89.5</v>
      </c>
      <c r="AA33">
        <v>77.75</v>
      </c>
      <c r="AB33" t="s">
        <v>25</v>
      </c>
    </row>
    <row r="34" spans="1:28" x14ac:dyDescent="0.2">
      <c r="A34" t="s">
        <v>900</v>
      </c>
      <c r="B34" t="s">
        <v>901</v>
      </c>
      <c r="C34" t="s">
        <v>465</v>
      </c>
      <c r="D34" t="s">
        <v>25</v>
      </c>
      <c r="E34">
        <v>0</v>
      </c>
      <c r="F34" t="s">
        <v>674</v>
      </c>
      <c r="G34" t="s">
        <v>23</v>
      </c>
      <c r="H34">
        <v>94.445480779999997</v>
      </c>
      <c r="I34">
        <v>9.8000000000000007</v>
      </c>
      <c r="J34" t="s">
        <v>704</v>
      </c>
      <c r="K34" t="s">
        <v>675</v>
      </c>
      <c r="L34" t="s">
        <v>23</v>
      </c>
      <c r="M34" t="s">
        <v>23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s="44">
        <v>44775</v>
      </c>
      <c r="U34" s="44">
        <v>44784</v>
      </c>
      <c r="V34" t="s">
        <v>676</v>
      </c>
      <c r="W34">
        <v>1194456</v>
      </c>
      <c r="X34">
        <v>0</v>
      </c>
      <c r="Y34">
        <v>1138328</v>
      </c>
      <c r="Z34">
        <v>95.3</v>
      </c>
      <c r="AA34">
        <v>73.260000000000005</v>
      </c>
      <c r="AB34" t="s">
        <v>23</v>
      </c>
    </row>
    <row r="35" spans="1:28" x14ac:dyDescent="0.2">
      <c r="A35" t="s">
        <v>688</v>
      </c>
      <c r="B35" t="s">
        <v>942</v>
      </c>
      <c r="C35" t="s">
        <v>465</v>
      </c>
      <c r="D35" t="s">
        <v>25</v>
      </c>
      <c r="E35">
        <v>0</v>
      </c>
      <c r="F35" t="s">
        <v>674</v>
      </c>
      <c r="G35" t="s">
        <v>23</v>
      </c>
      <c r="H35">
        <v>135.17308600000001</v>
      </c>
      <c r="I35">
        <v>23.4</v>
      </c>
      <c r="J35" t="s">
        <v>704</v>
      </c>
      <c r="K35" t="s">
        <v>675</v>
      </c>
      <c r="L35" t="s">
        <v>23</v>
      </c>
      <c r="M35" t="s">
        <v>23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s="44">
        <v>44775</v>
      </c>
      <c r="U35" s="44">
        <v>44798</v>
      </c>
      <c r="V35" t="s">
        <v>686</v>
      </c>
      <c r="W35">
        <v>99297</v>
      </c>
      <c r="X35">
        <v>0</v>
      </c>
      <c r="Y35">
        <v>84122</v>
      </c>
      <c r="Z35">
        <v>84.72</v>
      </c>
      <c r="AA35">
        <v>67.16</v>
      </c>
      <c r="AB35" t="s">
        <v>25</v>
      </c>
    </row>
    <row r="36" spans="1:28" x14ac:dyDescent="0.2">
      <c r="A36" t="s">
        <v>905</v>
      </c>
      <c r="B36" t="s">
        <v>906</v>
      </c>
      <c r="C36" t="s">
        <v>465</v>
      </c>
      <c r="D36" t="s">
        <v>25</v>
      </c>
      <c r="E36">
        <v>0</v>
      </c>
      <c r="F36" t="s">
        <v>674</v>
      </c>
      <c r="G36" t="s">
        <v>23</v>
      </c>
      <c r="H36">
        <v>90.466400849999999</v>
      </c>
      <c r="I36">
        <v>10.9</v>
      </c>
      <c r="J36" t="s">
        <v>704</v>
      </c>
      <c r="K36" t="s">
        <v>675</v>
      </c>
      <c r="L36" t="s">
        <v>23</v>
      </c>
      <c r="M36" t="s">
        <v>23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s="44">
        <v>44775</v>
      </c>
      <c r="U36" s="44">
        <v>44784</v>
      </c>
      <c r="V36" t="s">
        <v>686</v>
      </c>
      <c r="W36">
        <v>27276</v>
      </c>
      <c r="X36">
        <v>0</v>
      </c>
      <c r="Y36">
        <v>18770</v>
      </c>
      <c r="Z36">
        <v>68.819999999999993</v>
      </c>
      <c r="AA36">
        <v>51.4</v>
      </c>
      <c r="AB36" t="s">
        <v>25</v>
      </c>
    </row>
    <row r="37" spans="1:28" x14ac:dyDescent="0.2">
      <c r="A37" t="s">
        <v>848</v>
      </c>
      <c r="B37" t="s">
        <v>849</v>
      </c>
      <c r="C37" t="s">
        <v>465</v>
      </c>
      <c r="D37" t="s">
        <v>25</v>
      </c>
      <c r="E37">
        <v>0</v>
      </c>
      <c r="F37" t="s">
        <v>674</v>
      </c>
      <c r="G37" t="s">
        <v>23</v>
      </c>
      <c r="H37">
        <v>153.94539889999999</v>
      </c>
      <c r="I37">
        <v>5.3</v>
      </c>
      <c r="J37" t="s">
        <v>659</v>
      </c>
      <c r="K37" t="s">
        <v>675</v>
      </c>
      <c r="L37" t="s">
        <v>23</v>
      </c>
      <c r="M37" t="s">
        <v>25</v>
      </c>
      <c r="N37" t="s">
        <v>23</v>
      </c>
      <c r="O37" t="s">
        <v>23</v>
      </c>
      <c r="P37" t="s">
        <v>25</v>
      </c>
      <c r="Q37" t="s">
        <v>25</v>
      </c>
      <c r="R37" t="s">
        <v>25</v>
      </c>
      <c r="S37" t="s">
        <v>25</v>
      </c>
      <c r="T37" s="44">
        <v>44761</v>
      </c>
      <c r="U37" s="44">
        <v>44776</v>
      </c>
      <c r="V37" t="s">
        <v>676</v>
      </c>
      <c r="W37">
        <v>12644</v>
      </c>
      <c r="X37">
        <v>0</v>
      </c>
      <c r="Y37">
        <v>9764</v>
      </c>
      <c r="Z37">
        <v>77.22</v>
      </c>
      <c r="AA37">
        <v>57.59</v>
      </c>
      <c r="AB37" t="s">
        <v>25</v>
      </c>
    </row>
    <row r="38" spans="1:28" x14ac:dyDescent="0.2">
      <c r="A38" t="s">
        <v>681</v>
      </c>
      <c r="B38" t="s">
        <v>145</v>
      </c>
      <c r="C38" t="s">
        <v>465</v>
      </c>
      <c r="D38" t="s">
        <v>25</v>
      </c>
      <c r="E38">
        <v>0</v>
      </c>
      <c r="F38" t="s">
        <v>674</v>
      </c>
      <c r="G38" t="s">
        <v>23</v>
      </c>
      <c r="H38">
        <v>92.088561850000005</v>
      </c>
      <c r="I38">
        <v>9.2088561999999999E-2</v>
      </c>
      <c r="J38" t="s">
        <v>659</v>
      </c>
      <c r="K38" t="s">
        <v>675</v>
      </c>
      <c r="L38" t="s">
        <v>23</v>
      </c>
      <c r="M38" t="s">
        <v>25</v>
      </c>
      <c r="N38" t="s">
        <v>23</v>
      </c>
      <c r="O38" t="s">
        <v>23</v>
      </c>
      <c r="P38" t="s">
        <v>25</v>
      </c>
      <c r="Q38" t="s">
        <v>25</v>
      </c>
      <c r="R38" t="s">
        <v>25</v>
      </c>
      <c r="S38" t="s">
        <v>25</v>
      </c>
      <c r="T38" s="44">
        <v>44761</v>
      </c>
      <c r="U38" s="44">
        <v>44776</v>
      </c>
      <c r="V38" t="s">
        <v>676</v>
      </c>
      <c r="W38">
        <v>7599</v>
      </c>
      <c r="X38">
        <v>0</v>
      </c>
      <c r="Y38">
        <v>6974</v>
      </c>
      <c r="Z38">
        <v>91.78</v>
      </c>
      <c r="AA38">
        <v>20.56</v>
      </c>
      <c r="AB38" t="s">
        <v>25</v>
      </c>
    </row>
    <row r="39" spans="1:28" x14ac:dyDescent="0.2">
      <c r="A39" t="s">
        <v>921</v>
      </c>
      <c r="B39" t="s">
        <v>922</v>
      </c>
      <c r="C39" t="s">
        <v>465</v>
      </c>
      <c r="D39" t="s">
        <v>25</v>
      </c>
      <c r="E39">
        <v>1</v>
      </c>
      <c r="F39" t="s">
        <v>674</v>
      </c>
      <c r="G39" t="s">
        <v>23</v>
      </c>
      <c r="H39">
        <v>74.608171839999997</v>
      </c>
      <c r="I39">
        <v>13.3</v>
      </c>
      <c r="J39" t="s">
        <v>704</v>
      </c>
      <c r="K39" t="s">
        <v>675</v>
      </c>
      <c r="L39" t="s">
        <v>23</v>
      </c>
      <c r="M39" t="s">
        <v>23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s="44">
        <v>44775</v>
      </c>
      <c r="U39" s="44">
        <v>44784</v>
      </c>
      <c r="V39" t="s">
        <v>676</v>
      </c>
      <c r="W39">
        <v>200106</v>
      </c>
      <c r="X39">
        <v>0</v>
      </c>
      <c r="Y39">
        <v>124223</v>
      </c>
      <c r="Z39">
        <v>62.08</v>
      </c>
      <c r="AA39">
        <v>46.32</v>
      </c>
      <c r="AB39" t="s">
        <v>23</v>
      </c>
    </row>
    <row r="40" spans="1:28" x14ac:dyDescent="0.2">
      <c r="A40" t="s">
        <v>914</v>
      </c>
      <c r="B40" t="s">
        <v>58</v>
      </c>
      <c r="C40" t="s">
        <v>465</v>
      </c>
      <c r="D40" t="s">
        <v>25</v>
      </c>
      <c r="E40">
        <v>0</v>
      </c>
      <c r="F40" t="s">
        <v>674</v>
      </c>
      <c r="G40" t="s">
        <v>23</v>
      </c>
      <c r="H40">
        <v>68.461858620000001</v>
      </c>
      <c r="I40">
        <v>11.5</v>
      </c>
      <c r="J40" t="s">
        <v>704</v>
      </c>
      <c r="K40" t="s">
        <v>675</v>
      </c>
      <c r="L40" t="s">
        <v>23</v>
      </c>
      <c r="M40" t="s">
        <v>23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s="44">
        <v>44762</v>
      </c>
      <c r="U40" s="44">
        <v>44784</v>
      </c>
      <c r="V40" t="s">
        <v>676</v>
      </c>
      <c r="W40">
        <v>325577</v>
      </c>
      <c r="X40">
        <v>0</v>
      </c>
      <c r="Y40">
        <v>250684</v>
      </c>
      <c r="Z40">
        <v>77</v>
      </c>
      <c r="AA40">
        <v>57.69</v>
      </c>
      <c r="AB40" t="s">
        <v>23</v>
      </c>
    </row>
    <row r="41" spans="1:28" x14ac:dyDescent="0.2">
      <c r="A41" t="s">
        <v>677</v>
      </c>
      <c r="B41" t="s">
        <v>147</v>
      </c>
      <c r="C41" t="s">
        <v>465</v>
      </c>
      <c r="D41" t="s">
        <v>25</v>
      </c>
      <c r="E41">
        <v>0</v>
      </c>
      <c r="F41" t="s">
        <v>674</v>
      </c>
      <c r="G41" t="s">
        <v>23</v>
      </c>
      <c r="H41">
        <v>42.370493260000003</v>
      </c>
      <c r="I41">
        <v>4.2370493000000002E-2</v>
      </c>
      <c r="J41" t="s">
        <v>659</v>
      </c>
      <c r="K41" t="s">
        <v>675</v>
      </c>
      <c r="L41" t="s">
        <v>23</v>
      </c>
      <c r="M41" t="s">
        <v>25</v>
      </c>
      <c r="N41" t="s">
        <v>23</v>
      </c>
      <c r="O41" t="s">
        <v>23</v>
      </c>
      <c r="P41" t="s">
        <v>25</v>
      </c>
      <c r="Q41" t="s">
        <v>25</v>
      </c>
      <c r="R41" t="s">
        <v>25</v>
      </c>
      <c r="S41" t="s">
        <v>25</v>
      </c>
      <c r="T41" s="44">
        <v>44761</v>
      </c>
      <c r="U41" s="44">
        <v>44776</v>
      </c>
      <c r="V41" t="s">
        <v>676</v>
      </c>
      <c r="W41">
        <v>62674</v>
      </c>
      <c r="X41">
        <v>0</v>
      </c>
      <c r="Y41">
        <v>50166</v>
      </c>
      <c r="Z41">
        <v>80.040000000000006</v>
      </c>
      <c r="AA41">
        <v>62.65</v>
      </c>
      <c r="AB41" t="s">
        <v>25</v>
      </c>
    </row>
    <row r="42" spans="1:28" x14ac:dyDescent="0.2">
      <c r="A42" t="s">
        <v>897</v>
      </c>
      <c r="B42" t="s">
        <v>53</v>
      </c>
      <c r="C42" t="s">
        <v>465</v>
      </c>
      <c r="D42" t="s">
        <v>25</v>
      </c>
      <c r="E42">
        <v>1</v>
      </c>
      <c r="F42" t="s">
        <v>674</v>
      </c>
      <c r="G42" t="s">
        <v>23</v>
      </c>
      <c r="H42">
        <v>625.95249360000003</v>
      </c>
      <c r="I42">
        <v>9.44</v>
      </c>
      <c r="J42" t="s">
        <v>754</v>
      </c>
      <c r="K42" t="s">
        <v>662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23</v>
      </c>
      <c r="S42" t="s">
        <v>25</v>
      </c>
      <c r="T42" s="44">
        <v>44761</v>
      </c>
      <c r="U42" s="44">
        <v>44776</v>
      </c>
      <c r="V42" t="s">
        <v>676</v>
      </c>
      <c r="W42">
        <v>75888</v>
      </c>
      <c r="X42">
        <v>0</v>
      </c>
      <c r="Y42">
        <v>51545</v>
      </c>
      <c r="Z42">
        <v>67.92</v>
      </c>
      <c r="AA42">
        <v>57.8</v>
      </c>
      <c r="AB42" t="s">
        <v>25</v>
      </c>
    </row>
    <row r="43" spans="1:28" x14ac:dyDescent="0.2">
      <c r="A43" t="s">
        <v>796</v>
      </c>
      <c r="B43" t="s">
        <v>797</v>
      </c>
      <c r="C43" t="s">
        <v>465</v>
      </c>
      <c r="D43" t="s">
        <v>25</v>
      </c>
      <c r="E43">
        <v>3</v>
      </c>
      <c r="F43" t="s">
        <v>674</v>
      </c>
      <c r="G43" t="s">
        <v>23</v>
      </c>
      <c r="H43">
        <v>31.08452454</v>
      </c>
      <c r="I43">
        <v>3.66</v>
      </c>
      <c r="J43" t="s">
        <v>754</v>
      </c>
      <c r="K43" t="s">
        <v>662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23</v>
      </c>
      <c r="S43" t="s">
        <v>25</v>
      </c>
      <c r="T43" s="44">
        <v>44775</v>
      </c>
      <c r="U43" s="44">
        <v>44792</v>
      </c>
      <c r="V43" t="s">
        <v>686</v>
      </c>
      <c r="W43">
        <v>475681</v>
      </c>
      <c r="X43">
        <v>0</v>
      </c>
      <c r="Y43">
        <v>388317</v>
      </c>
      <c r="Z43">
        <v>81.63</v>
      </c>
      <c r="AA43">
        <v>78.959999999999994</v>
      </c>
      <c r="AB43" t="s">
        <v>25</v>
      </c>
    </row>
    <row r="44" spans="1:28" x14ac:dyDescent="0.2">
      <c r="A44" t="s">
        <v>882</v>
      </c>
      <c r="B44" t="s">
        <v>63</v>
      </c>
      <c r="C44" t="s">
        <v>465</v>
      </c>
      <c r="D44" t="s">
        <v>25</v>
      </c>
      <c r="E44">
        <v>1</v>
      </c>
      <c r="F44" t="s">
        <v>674</v>
      </c>
      <c r="G44" t="s">
        <v>23</v>
      </c>
      <c r="H44">
        <v>16.420528390000001</v>
      </c>
      <c r="I44">
        <v>8.1199999999999992</v>
      </c>
      <c r="J44" t="s">
        <v>754</v>
      </c>
      <c r="K44" t="s">
        <v>662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23</v>
      </c>
      <c r="S44" t="s">
        <v>25</v>
      </c>
      <c r="T44" s="44">
        <v>44761</v>
      </c>
      <c r="U44" s="44">
        <v>44776</v>
      </c>
      <c r="V44" t="s">
        <v>676</v>
      </c>
      <c r="W44">
        <v>20230</v>
      </c>
      <c r="X44">
        <v>0</v>
      </c>
      <c r="Y44">
        <v>7269</v>
      </c>
      <c r="Z44">
        <v>35.93</v>
      </c>
      <c r="AA44">
        <v>25.62</v>
      </c>
      <c r="AB44" t="s">
        <v>25</v>
      </c>
    </row>
    <row r="45" spans="1:28" x14ac:dyDescent="0.2">
      <c r="A45" t="s">
        <v>767</v>
      </c>
      <c r="B45" t="s">
        <v>768</v>
      </c>
      <c r="C45" t="s">
        <v>465</v>
      </c>
      <c r="D45" t="s">
        <v>25</v>
      </c>
      <c r="E45">
        <v>0</v>
      </c>
      <c r="F45" t="s">
        <v>674</v>
      </c>
      <c r="G45" t="s">
        <v>23</v>
      </c>
      <c r="H45">
        <v>23.39292463</v>
      </c>
      <c r="I45">
        <v>2.6</v>
      </c>
      <c r="J45" t="s">
        <v>659</v>
      </c>
      <c r="K45" t="s">
        <v>675</v>
      </c>
      <c r="L45" t="s">
        <v>23</v>
      </c>
      <c r="M45" t="s">
        <v>25</v>
      </c>
      <c r="N45" t="s">
        <v>23</v>
      </c>
      <c r="O45" t="s">
        <v>23</v>
      </c>
      <c r="P45" t="s">
        <v>25</v>
      </c>
      <c r="Q45" t="s">
        <v>25</v>
      </c>
      <c r="R45" t="s">
        <v>25</v>
      </c>
      <c r="S45" t="s">
        <v>25</v>
      </c>
      <c r="T45" s="44">
        <v>44755</v>
      </c>
      <c r="U45" s="44">
        <v>44776</v>
      </c>
      <c r="V45" t="s">
        <v>676</v>
      </c>
      <c r="W45">
        <v>17269</v>
      </c>
      <c r="X45">
        <v>0</v>
      </c>
      <c r="Y45">
        <v>14378</v>
      </c>
      <c r="Z45">
        <v>83.26</v>
      </c>
      <c r="AA45">
        <v>47.45</v>
      </c>
      <c r="AB45" t="s">
        <v>25</v>
      </c>
    </row>
    <row r="46" spans="1:28" x14ac:dyDescent="0.2">
      <c r="A46" t="s">
        <v>752</v>
      </c>
      <c r="B46" t="s">
        <v>753</v>
      </c>
      <c r="C46" t="s">
        <v>465</v>
      </c>
      <c r="D46" t="s">
        <v>25</v>
      </c>
      <c r="E46">
        <v>2</v>
      </c>
      <c r="F46" t="s">
        <v>674</v>
      </c>
      <c r="G46" t="s">
        <v>23</v>
      </c>
      <c r="H46">
        <v>9.4926580000000005</v>
      </c>
      <c r="I46">
        <v>2.08</v>
      </c>
      <c r="J46" t="s">
        <v>754</v>
      </c>
      <c r="K46" t="s">
        <v>662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23</v>
      </c>
      <c r="S46" t="s">
        <v>25</v>
      </c>
      <c r="T46" s="44">
        <v>44769</v>
      </c>
      <c r="U46" s="44">
        <v>44769</v>
      </c>
      <c r="V46" t="s">
        <v>692</v>
      </c>
      <c r="W46">
        <v>51375</v>
      </c>
      <c r="X46">
        <v>0</v>
      </c>
      <c r="Y46">
        <v>30488</v>
      </c>
      <c r="Z46">
        <v>59.34</v>
      </c>
      <c r="AA46">
        <v>33.25</v>
      </c>
      <c r="AB46" t="s">
        <v>25</v>
      </c>
    </row>
    <row r="47" spans="1:28" x14ac:dyDescent="0.2">
      <c r="A47" t="s">
        <v>741</v>
      </c>
      <c r="B47" t="s">
        <v>742</v>
      </c>
      <c r="C47" t="s">
        <v>465</v>
      </c>
      <c r="D47" t="s">
        <v>25</v>
      </c>
      <c r="E47">
        <v>0</v>
      </c>
      <c r="F47" t="s">
        <v>674</v>
      </c>
      <c r="G47" t="s">
        <v>23</v>
      </c>
      <c r="H47">
        <v>31.579470789999998</v>
      </c>
      <c r="I47">
        <v>0.84</v>
      </c>
      <c r="J47" t="s">
        <v>659</v>
      </c>
      <c r="K47" t="s">
        <v>675</v>
      </c>
      <c r="L47" t="s">
        <v>23</v>
      </c>
      <c r="M47" t="s">
        <v>25</v>
      </c>
      <c r="N47" t="s">
        <v>23</v>
      </c>
      <c r="O47" t="s">
        <v>23</v>
      </c>
      <c r="P47" t="s">
        <v>25</v>
      </c>
      <c r="Q47" t="s">
        <v>25</v>
      </c>
      <c r="R47" t="s">
        <v>25</v>
      </c>
      <c r="S47" t="s">
        <v>25</v>
      </c>
      <c r="T47" s="44">
        <v>44769</v>
      </c>
      <c r="U47" s="44">
        <v>44769</v>
      </c>
      <c r="V47" t="s">
        <v>692</v>
      </c>
      <c r="W47">
        <v>76143</v>
      </c>
      <c r="X47">
        <v>0</v>
      </c>
      <c r="Y47">
        <v>49098</v>
      </c>
      <c r="Z47">
        <v>64.48</v>
      </c>
      <c r="AA47">
        <v>41.29</v>
      </c>
      <c r="AB47" t="s">
        <v>25</v>
      </c>
    </row>
    <row r="48" spans="1:28" x14ac:dyDescent="0.2">
      <c r="A48" t="s">
        <v>746</v>
      </c>
      <c r="B48" t="s">
        <v>102</v>
      </c>
      <c r="C48" t="s">
        <v>465</v>
      </c>
      <c r="D48" t="s">
        <v>25</v>
      </c>
      <c r="E48">
        <v>2</v>
      </c>
      <c r="F48" t="s">
        <v>674</v>
      </c>
      <c r="G48" t="s">
        <v>23</v>
      </c>
      <c r="H48">
        <v>9.8746943510000005</v>
      </c>
      <c r="I48">
        <v>1.0900000000000001</v>
      </c>
      <c r="J48" t="s">
        <v>659</v>
      </c>
      <c r="K48" t="s">
        <v>675</v>
      </c>
      <c r="L48" t="s">
        <v>23</v>
      </c>
      <c r="M48" t="s">
        <v>25</v>
      </c>
      <c r="N48" t="s">
        <v>23</v>
      </c>
      <c r="O48" t="s">
        <v>23</v>
      </c>
      <c r="P48" t="s">
        <v>25</v>
      </c>
      <c r="Q48" t="s">
        <v>25</v>
      </c>
      <c r="R48" t="s">
        <v>25</v>
      </c>
      <c r="S48" t="s">
        <v>25</v>
      </c>
      <c r="T48" s="44">
        <v>44755</v>
      </c>
      <c r="U48" s="44">
        <v>44776</v>
      </c>
      <c r="V48" t="s">
        <v>676</v>
      </c>
      <c r="W48">
        <v>15828</v>
      </c>
      <c r="X48">
        <v>0</v>
      </c>
      <c r="Y48">
        <v>11688</v>
      </c>
      <c r="Z48">
        <v>73.84</v>
      </c>
      <c r="AA48">
        <v>28.92</v>
      </c>
      <c r="AB48" t="s">
        <v>25</v>
      </c>
    </row>
    <row r="49" spans="1:28" x14ac:dyDescent="0.2">
      <c r="A49" t="s">
        <v>799</v>
      </c>
      <c r="B49" t="s">
        <v>800</v>
      </c>
      <c r="C49" t="s">
        <v>465</v>
      </c>
      <c r="D49" t="s">
        <v>25</v>
      </c>
      <c r="E49">
        <v>0</v>
      </c>
      <c r="F49" t="s">
        <v>674</v>
      </c>
      <c r="G49" t="s">
        <v>23</v>
      </c>
      <c r="H49">
        <v>41.884739809999999</v>
      </c>
      <c r="I49">
        <v>3.8</v>
      </c>
      <c r="J49" t="s">
        <v>659</v>
      </c>
      <c r="K49" t="s">
        <v>675</v>
      </c>
      <c r="L49" t="s">
        <v>23</v>
      </c>
      <c r="M49" t="s">
        <v>25</v>
      </c>
      <c r="N49" t="s">
        <v>23</v>
      </c>
      <c r="O49" t="s">
        <v>23</v>
      </c>
      <c r="P49" t="s">
        <v>25</v>
      </c>
      <c r="Q49" t="s">
        <v>25</v>
      </c>
      <c r="R49" t="s">
        <v>25</v>
      </c>
      <c r="S49" t="s">
        <v>25</v>
      </c>
      <c r="T49" s="44">
        <v>44769</v>
      </c>
      <c r="U49" s="44">
        <v>44769</v>
      </c>
      <c r="V49" t="s">
        <v>692</v>
      </c>
      <c r="W49">
        <v>102831</v>
      </c>
      <c r="X49">
        <v>0</v>
      </c>
      <c r="Y49">
        <v>73588</v>
      </c>
      <c r="Z49">
        <v>71.56</v>
      </c>
      <c r="AA49">
        <v>54.98</v>
      </c>
      <c r="AB49" t="s">
        <v>25</v>
      </c>
    </row>
    <row r="50" spans="1:28" x14ac:dyDescent="0.2">
      <c r="A50" t="s">
        <v>892</v>
      </c>
      <c r="B50" t="s">
        <v>893</v>
      </c>
      <c r="C50" t="s">
        <v>465</v>
      </c>
      <c r="D50" t="s">
        <v>25</v>
      </c>
      <c r="E50">
        <v>0</v>
      </c>
      <c r="F50" t="s">
        <v>674</v>
      </c>
      <c r="G50" t="s">
        <v>23</v>
      </c>
      <c r="H50">
        <v>34.757514329999999</v>
      </c>
      <c r="I50">
        <v>8.6999999999999993</v>
      </c>
      <c r="J50" t="s">
        <v>659</v>
      </c>
      <c r="K50" t="s">
        <v>675</v>
      </c>
      <c r="L50" t="s">
        <v>23</v>
      </c>
      <c r="M50" t="s">
        <v>25</v>
      </c>
      <c r="N50" t="s">
        <v>23</v>
      </c>
      <c r="O50" t="s">
        <v>23</v>
      </c>
      <c r="P50" t="s">
        <v>25</v>
      </c>
      <c r="Q50" t="s">
        <v>25</v>
      </c>
      <c r="R50" t="s">
        <v>25</v>
      </c>
      <c r="S50" t="s">
        <v>25</v>
      </c>
      <c r="T50" s="44">
        <v>44755</v>
      </c>
      <c r="U50" s="44">
        <v>44776</v>
      </c>
      <c r="V50" t="s">
        <v>676</v>
      </c>
      <c r="W50">
        <v>31270</v>
      </c>
      <c r="X50">
        <v>0</v>
      </c>
      <c r="Y50">
        <v>14816</v>
      </c>
      <c r="Z50">
        <v>47.38</v>
      </c>
      <c r="AA50">
        <v>35.15</v>
      </c>
      <c r="AB50" t="s">
        <v>25</v>
      </c>
    </row>
    <row r="51" spans="1:28" x14ac:dyDescent="0.2">
      <c r="A51" t="s">
        <v>725</v>
      </c>
      <c r="B51" t="s">
        <v>726</v>
      </c>
      <c r="C51" t="s">
        <v>465</v>
      </c>
      <c r="D51" t="s">
        <v>25</v>
      </c>
      <c r="E51">
        <v>1</v>
      </c>
      <c r="F51" t="s">
        <v>674</v>
      </c>
      <c r="G51" t="s">
        <v>23</v>
      </c>
      <c r="H51">
        <v>31.247908160000001</v>
      </c>
      <c r="I51">
        <v>0.375</v>
      </c>
      <c r="J51" t="s">
        <v>659</v>
      </c>
      <c r="K51" t="s">
        <v>675</v>
      </c>
      <c r="L51" t="s">
        <v>23</v>
      </c>
      <c r="M51" t="s">
        <v>25</v>
      </c>
      <c r="N51" t="s">
        <v>23</v>
      </c>
      <c r="O51" t="s">
        <v>23</v>
      </c>
      <c r="P51" t="s">
        <v>25</v>
      </c>
      <c r="Q51" t="s">
        <v>25</v>
      </c>
      <c r="R51" t="s">
        <v>25</v>
      </c>
      <c r="S51" t="s">
        <v>25</v>
      </c>
      <c r="T51" s="44">
        <v>44769</v>
      </c>
      <c r="U51" s="44">
        <v>44775</v>
      </c>
      <c r="V51" t="s">
        <v>692</v>
      </c>
      <c r="W51">
        <v>18552</v>
      </c>
      <c r="X51">
        <v>0</v>
      </c>
      <c r="Y51">
        <v>14532</v>
      </c>
      <c r="Z51">
        <v>78.33</v>
      </c>
      <c r="AA51">
        <v>56.39</v>
      </c>
      <c r="AB51" t="s">
        <v>25</v>
      </c>
    </row>
    <row r="52" spans="1:28" x14ac:dyDescent="0.2">
      <c r="A52" t="s">
        <v>745</v>
      </c>
      <c r="B52" t="s">
        <v>570</v>
      </c>
      <c r="C52" t="s">
        <v>465</v>
      </c>
      <c r="D52" t="s">
        <v>25</v>
      </c>
      <c r="E52">
        <v>0</v>
      </c>
      <c r="F52" t="s">
        <v>674</v>
      </c>
      <c r="G52" t="s">
        <v>23</v>
      </c>
      <c r="H52">
        <v>43.909820549999999</v>
      </c>
      <c r="I52">
        <v>0.98199999999999998</v>
      </c>
      <c r="J52" t="s">
        <v>659</v>
      </c>
      <c r="K52" t="s">
        <v>675</v>
      </c>
      <c r="L52" t="s">
        <v>23</v>
      </c>
      <c r="M52" t="s">
        <v>25</v>
      </c>
      <c r="N52" t="s">
        <v>23</v>
      </c>
      <c r="O52" t="s">
        <v>23</v>
      </c>
      <c r="P52" t="s">
        <v>25</v>
      </c>
      <c r="Q52" t="s">
        <v>25</v>
      </c>
      <c r="R52" t="s">
        <v>25</v>
      </c>
      <c r="S52" t="s">
        <v>25</v>
      </c>
      <c r="T52" s="44">
        <v>44761</v>
      </c>
      <c r="U52" s="44">
        <v>44776</v>
      </c>
      <c r="V52" t="s">
        <v>676</v>
      </c>
      <c r="W52">
        <v>7789</v>
      </c>
      <c r="X52">
        <v>0</v>
      </c>
      <c r="Y52">
        <v>5482</v>
      </c>
      <c r="Z52">
        <v>70.38</v>
      </c>
      <c r="AA52">
        <v>46.38</v>
      </c>
      <c r="AB52" t="s">
        <v>25</v>
      </c>
    </row>
    <row r="53" spans="1:28" x14ac:dyDescent="0.2">
      <c r="A53" t="s">
        <v>803</v>
      </c>
      <c r="B53" t="s">
        <v>804</v>
      </c>
      <c r="C53" t="s">
        <v>465</v>
      </c>
      <c r="D53" t="s">
        <v>25</v>
      </c>
      <c r="E53">
        <v>0</v>
      </c>
      <c r="F53" t="s">
        <v>674</v>
      </c>
      <c r="G53" t="s">
        <v>23</v>
      </c>
      <c r="H53">
        <v>27.974490419999999</v>
      </c>
      <c r="I53">
        <v>3.9</v>
      </c>
      <c r="J53" t="s">
        <v>659</v>
      </c>
      <c r="K53" t="s">
        <v>675</v>
      </c>
      <c r="L53" t="s">
        <v>23</v>
      </c>
      <c r="M53" t="s">
        <v>25</v>
      </c>
      <c r="N53" t="s">
        <v>23</v>
      </c>
      <c r="O53" t="s">
        <v>23</v>
      </c>
      <c r="P53" t="s">
        <v>25</v>
      </c>
      <c r="Q53" t="s">
        <v>25</v>
      </c>
      <c r="R53" t="s">
        <v>25</v>
      </c>
      <c r="S53" t="s">
        <v>25</v>
      </c>
      <c r="T53" s="44">
        <v>44769</v>
      </c>
      <c r="U53" s="44">
        <v>44769</v>
      </c>
      <c r="V53" t="s">
        <v>692</v>
      </c>
      <c r="W53">
        <v>98163</v>
      </c>
      <c r="X53">
        <v>0</v>
      </c>
      <c r="Y53">
        <v>60978</v>
      </c>
      <c r="Z53">
        <v>62.12</v>
      </c>
      <c r="AA53">
        <v>46.21</v>
      </c>
      <c r="AB53" t="s">
        <v>25</v>
      </c>
    </row>
    <row r="54" spans="1:28" x14ac:dyDescent="0.2">
      <c r="A54" t="s">
        <v>853</v>
      </c>
      <c r="B54" t="s">
        <v>854</v>
      </c>
      <c r="C54" t="s">
        <v>465</v>
      </c>
      <c r="D54" t="s">
        <v>25</v>
      </c>
      <c r="E54">
        <v>0</v>
      </c>
      <c r="F54" t="s">
        <v>674</v>
      </c>
      <c r="G54" t="s">
        <v>23</v>
      </c>
      <c r="H54">
        <v>72.686768029999996</v>
      </c>
      <c r="I54">
        <v>5.44</v>
      </c>
      <c r="J54" t="s">
        <v>659</v>
      </c>
      <c r="K54" t="s">
        <v>675</v>
      </c>
      <c r="L54" t="s">
        <v>23</v>
      </c>
      <c r="M54" t="s">
        <v>25</v>
      </c>
      <c r="N54" t="s">
        <v>23</v>
      </c>
      <c r="O54" t="s">
        <v>23</v>
      </c>
      <c r="P54" t="s">
        <v>25</v>
      </c>
      <c r="Q54" t="s">
        <v>25</v>
      </c>
      <c r="R54" t="s">
        <v>25</v>
      </c>
      <c r="S54" t="s">
        <v>25</v>
      </c>
      <c r="T54" s="44">
        <v>44769</v>
      </c>
      <c r="U54" s="44">
        <v>44769</v>
      </c>
      <c r="V54" t="s">
        <v>692</v>
      </c>
      <c r="W54">
        <v>507385</v>
      </c>
      <c r="X54">
        <v>0</v>
      </c>
      <c r="Y54">
        <v>432955</v>
      </c>
      <c r="Z54">
        <v>85.33</v>
      </c>
      <c r="AA54">
        <v>68.040000000000006</v>
      </c>
      <c r="AB54" t="s">
        <v>23</v>
      </c>
    </row>
    <row r="55" spans="1:28" x14ac:dyDescent="0.2">
      <c r="A55" t="s">
        <v>769</v>
      </c>
      <c r="B55" t="s">
        <v>95</v>
      </c>
      <c r="C55" t="s">
        <v>465</v>
      </c>
      <c r="D55" t="s">
        <v>25</v>
      </c>
      <c r="E55">
        <v>0</v>
      </c>
      <c r="F55" t="s">
        <v>674</v>
      </c>
      <c r="G55" t="s">
        <v>23</v>
      </c>
      <c r="H55">
        <v>38.342632070000001</v>
      </c>
      <c r="I55">
        <v>2.64</v>
      </c>
      <c r="J55" t="s">
        <v>659</v>
      </c>
      <c r="K55" t="s">
        <v>675</v>
      </c>
      <c r="L55" t="s">
        <v>23</v>
      </c>
      <c r="M55" t="s">
        <v>25</v>
      </c>
      <c r="N55" t="s">
        <v>23</v>
      </c>
      <c r="O55" t="s">
        <v>23</v>
      </c>
      <c r="P55" t="s">
        <v>25</v>
      </c>
      <c r="Q55" t="s">
        <v>25</v>
      </c>
      <c r="R55" t="s">
        <v>25</v>
      </c>
      <c r="S55" t="s">
        <v>25</v>
      </c>
      <c r="T55" s="44">
        <v>44755</v>
      </c>
      <c r="U55" s="44">
        <v>44776</v>
      </c>
      <c r="V55" t="s">
        <v>676</v>
      </c>
      <c r="W55">
        <v>44561</v>
      </c>
      <c r="X55">
        <v>0</v>
      </c>
      <c r="Y55">
        <v>40583</v>
      </c>
      <c r="Z55">
        <v>91.07</v>
      </c>
      <c r="AA55">
        <v>69.62</v>
      </c>
      <c r="AB55" t="s">
        <v>25</v>
      </c>
    </row>
    <row r="56" spans="1:28" x14ac:dyDescent="0.2">
      <c r="A56" t="s">
        <v>811</v>
      </c>
      <c r="B56" t="s">
        <v>812</v>
      </c>
      <c r="C56" t="s">
        <v>465</v>
      </c>
      <c r="D56" t="s">
        <v>25</v>
      </c>
      <c r="E56">
        <v>0</v>
      </c>
      <c r="F56" t="s">
        <v>674</v>
      </c>
      <c r="G56" t="s">
        <v>23</v>
      </c>
      <c r="H56">
        <v>29.411135510000001</v>
      </c>
      <c r="I56">
        <v>4.34</v>
      </c>
      <c r="J56" t="s">
        <v>659</v>
      </c>
      <c r="K56" t="s">
        <v>675</v>
      </c>
      <c r="L56" t="s">
        <v>23</v>
      </c>
      <c r="M56" t="s">
        <v>25</v>
      </c>
      <c r="N56" t="s">
        <v>23</v>
      </c>
      <c r="O56" t="s">
        <v>23</v>
      </c>
      <c r="P56" t="s">
        <v>25</v>
      </c>
      <c r="Q56" t="s">
        <v>25</v>
      </c>
      <c r="R56" t="s">
        <v>25</v>
      </c>
      <c r="S56" t="s">
        <v>25</v>
      </c>
      <c r="T56" s="44">
        <v>44769</v>
      </c>
      <c r="U56" s="44">
        <v>44769</v>
      </c>
      <c r="V56" t="s">
        <v>692</v>
      </c>
      <c r="W56">
        <v>203042</v>
      </c>
      <c r="X56">
        <v>0</v>
      </c>
      <c r="Y56">
        <v>137494</v>
      </c>
      <c r="Z56">
        <v>67.72</v>
      </c>
      <c r="AA56">
        <v>52.48</v>
      </c>
      <c r="AB56" t="s">
        <v>23</v>
      </c>
    </row>
    <row r="57" spans="1:28" x14ac:dyDescent="0.2">
      <c r="A57" t="s">
        <v>708</v>
      </c>
      <c r="B57" t="s">
        <v>916</v>
      </c>
      <c r="C57" t="s">
        <v>465</v>
      </c>
      <c r="D57" t="s">
        <v>25</v>
      </c>
      <c r="E57">
        <v>0</v>
      </c>
      <c r="F57" t="s">
        <v>674</v>
      </c>
      <c r="G57" t="s">
        <v>23</v>
      </c>
      <c r="H57">
        <v>183.0940521</v>
      </c>
      <c r="I57">
        <v>12.1</v>
      </c>
      <c r="J57" t="s">
        <v>659</v>
      </c>
      <c r="K57" t="s">
        <v>675</v>
      </c>
      <c r="L57" t="s">
        <v>23</v>
      </c>
      <c r="M57" t="s">
        <v>25</v>
      </c>
      <c r="N57" t="s">
        <v>23</v>
      </c>
      <c r="O57" t="s">
        <v>23</v>
      </c>
      <c r="P57" t="s">
        <v>25</v>
      </c>
      <c r="Q57" t="s">
        <v>25</v>
      </c>
      <c r="R57" t="s">
        <v>25</v>
      </c>
      <c r="S57" t="s">
        <v>25</v>
      </c>
      <c r="T57" s="44">
        <v>44769</v>
      </c>
      <c r="U57" s="44">
        <v>44798</v>
      </c>
      <c r="V57" t="s">
        <v>686</v>
      </c>
      <c r="W57">
        <v>150659</v>
      </c>
      <c r="X57">
        <v>0</v>
      </c>
      <c r="Y57">
        <v>134766</v>
      </c>
      <c r="Z57">
        <v>89.45</v>
      </c>
      <c r="AA57">
        <v>70.23</v>
      </c>
      <c r="AB57" t="s">
        <v>23</v>
      </c>
    </row>
    <row r="58" spans="1:28" x14ac:dyDescent="0.2">
      <c r="A58" t="s">
        <v>807</v>
      </c>
      <c r="B58" t="s">
        <v>569</v>
      </c>
      <c r="C58" t="s">
        <v>465</v>
      </c>
      <c r="D58" t="s">
        <v>25</v>
      </c>
      <c r="E58">
        <v>1</v>
      </c>
      <c r="F58" t="s">
        <v>674</v>
      </c>
      <c r="G58" t="s">
        <v>23</v>
      </c>
      <c r="H58">
        <v>9.1567855439999999</v>
      </c>
      <c r="I58">
        <v>4.0199999999999996</v>
      </c>
      <c r="J58" t="s">
        <v>722</v>
      </c>
      <c r="K58" t="s">
        <v>722</v>
      </c>
      <c r="L58" t="s">
        <v>23</v>
      </c>
      <c r="M58" t="s">
        <v>25</v>
      </c>
      <c r="N58" t="s">
        <v>23</v>
      </c>
      <c r="O58" t="s">
        <v>23</v>
      </c>
      <c r="P58" t="s">
        <v>25</v>
      </c>
      <c r="Q58" t="s">
        <v>25</v>
      </c>
      <c r="R58" t="s">
        <v>23</v>
      </c>
      <c r="S58" t="s">
        <v>25</v>
      </c>
      <c r="T58" s="44">
        <v>44755</v>
      </c>
      <c r="U58" s="44">
        <v>44776</v>
      </c>
      <c r="V58" t="s">
        <v>676</v>
      </c>
      <c r="W58">
        <v>13255</v>
      </c>
      <c r="X58">
        <v>0</v>
      </c>
      <c r="Y58">
        <v>10285</v>
      </c>
      <c r="Z58">
        <v>77.59</v>
      </c>
      <c r="AA58">
        <v>39.06</v>
      </c>
      <c r="AB58" t="s">
        <v>25</v>
      </c>
    </row>
    <row r="59" spans="1:28" x14ac:dyDescent="0.2">
      <c r="A59" t="s">
        <v>715</v>
      </c>
      <c r="B59" t="s">
        <v>925</v>
      </c>
      <c r="C59" t="s">
        <v>465</v>
      </c>
      <c r="D59" t="s">
        <v>25</v>
      </c>
      <c r="E59">
        <v>0</v>
      </c>
      <c r="F59" t="s">
        <v>674</v>
      </c>
      <c r="G59" t="s">
        <v>23</v>
      </c>
      <c r="H59">
        <v>281.37118950000001</v>
      </c>
      <c r="I59">
        <v>14</v>
      </c>
      <c r="J59" t="s">
        <v>659</v>
      </c>
      <c r="K59" t="s">
        <v>675</v>
      </c>
      <c r="L59" t="s">
        <v>23</v>
      </c>
      <c r="M59" t="s">
        <v>25</v>
      </c>
      <c r="N59" t="s">
        <v>23</v>
      </c>
      <c r="O59" t="s">
        <v>23</v>
      </c>
      <c r="P59" t="s">
        <v>25</v>
      </c>
      <c r="Q59" t="s">
        <v>25</v>
      </c>
      <c r="R59" t="s">
        <v>25</v>
      </c>
      <c r="S59" t="s">
        <v>25</v>
      </c>
      <c r="T59" s="44">
        <v>44769</v>
      </c>
      <c r="U59" s="44">
        <v>44798</v>
      </c>
      <c r="V59" t="s">
        <v>686</v>
      </c>
      <c r="W59">
        <v>563301</v>
      </c>
      <c r="X59">
        <v>0</v>
      </c>
      <c r="Y59">
        <v>521889</v>
      </c>
      <c r="Z59">
        <v>92.65</v>
      </c>
      <c r="AA59">
        <v>73.209999999999994</v>
      </c>
      <c r="AB59" t="s">
        <v>25</v>
      </c>
    </row>
    <row r="60" spans="1:28" x14ac:dyDescent="0.2">
      <c r="A60" t="s">
        <v>858</v>
      </c>
      <c r="B60" t="s">
        <v>859</v>
      </c>
      <c r="C60" t="s">
        <v>465</v>
      </c>
      <c r="D60" t="s">
        <v>25</v>
      </c>
      <c r="E60">
        <v>0</v>
      </c>
      <c r="F60" t="s">
        <v>674</v>
      </c>
      <c r="G60" t="s">
        <v>23</v>
      </c>
      <c r="H60">
        <v>167.89627440000001</v>
      </c>
      <c r="I60">
        <v>5.6</v>
      </c>
      <c r="J60" t="s">
        <v>659</v>
      </c>
      <c r="K60" t="s">
        <v>675</v>
      </c>
      <c r="L60" t="s">
        <v>23</v>
      </c>
      <c r="M60" t="s">
        <v>25</v>
      </c>
      <c r="N60" t="s">
        <v>23</v>
      </c>
      <c r="O60" t="s">
        <v>23</v>
      </c>
      <c r="P60" t="s">
        <v>25</v>
      </c>
      <c r="Q60" t="s">
        <v>25</v>
      </c>
      <c r="R60" t="s">
        <v>25</v>
      </c>
      <c r="S60" t="s">
        <v>25</v>
      </c>
      <c r="T60" s="44">
        <v>44761</v>
      </c>
      <c r="U60" s="44">
        <v>44776</v>
      </c>
      <c r="V60" t="s">
        <v>676</v>
      </c>
      <c r="W60">
        <v>21573</v>
      </c>
      <c r="X60">
        <v>0</v>
      </c>
      <c r="Y60">
        <v>15778</v>
      </c>
      <c r="Z60">
        <v>73.14</v>
      </c>
      <c r="AA60">
        <v>42.16</v>
      </c>
      <c r="AB60" t="s">
        <v>25</v>
      </c>
    </row>
    <row r="61" spans="1:28" x14ac:dyDescent="0.2">
      <c r="A61" t="s">
        <v>851</v>
      </c>
      <c r="B61" t="s">
        <v>852</v>
      </c>
      <c r="C61" t="s">
        <v>465</v>
      </c>
      <c r="D61" t="s">
        <v>25</v>
      </c>
      <c r="E61">
        <v>0</v>
      </c>
      <c r="F61" t="s">
        <v>674</v>
      </c>
      <c r="G61" t="s">
        <v>23</v>
      </c>
      <c r="H61">
        <v>162.896128</v>
      </c>
      <c r="I61">
        <v>5.38</v>
      </c>
      <c r="J61" t="s">
        <v>659</v>
      </c>
      <c r="K61" t="s">
        <v>675</v>
      </c>
      <c r="L61" t="s">
        <v>23</v>
      </c>
      <c r="M61" t="s">
        <v>25</v>
      </c>
      <c r="N61" t="s">
        <v>23</v>
      </c>
      <c r="O61" t="s">
        <v>23</v>
      </c>
      <c r="P61" t="s">
        <v>25</v>
      </c>
      <c r="Q61" t="s">
        <v>25</v>
      </c>
      <c r="R61" t="s">
        <v>25</v>
      </c>
      <c r="S61" t="s">
        <v>25</v>
      </c>
      <c r="T61" s="44">
        <v>44769</v>
      </c>
      <c r="U61" s="44">
        <v>44769</v>
      </c>
      <c r="V61" t="s">
        <v>692</v>
      </c>
      <c r="W61">
        <v>751144</v>
      </c>
      <c r="X61">
        <v>0</v>
      </c>
      <c r="Y61">
        <v>690136</v>
      </c>
      <c r="Z61">
        <v>91.88</v>
      </c>
      <c r="AA61">
        <v>70.36</v>
      </c>
      <c r="AB61" t="s">
        <v>23</v>
      </c>
    </row>
    <row r="62" spans="1:28" x14ac:dyDescent="0.2">
      <c r="A62" t="s">
        <v>706</v>
      </c>
      <c r="B62" t="s">
        <v>915</v>
      </c>
      <c r="C62" t="s">
        <v>465</v>
      </c>
      <c r="D62" t="s">
        <v>25</v>
      </c>
      <c r="E62">
        <v>0</v>
      </c>
      <c r="F62" t="s">
        <v>674</v>
      </c>
      <c r="G62" t="s">
        <v>23</v>
      </c>
      <c r="H62">
        <v>285.91745969999999</v>
      </c>
      <c r="I62">
        <v>12</v>
      </c>
      <c r="J62" t="s">
        <v>659</v>
      </c>
      <c r="K62" t="s">
        <v>675</v>
      </c>
      <c r="L62" t="s">
        <v>23</v>
      </c>
      <c r="M62" t="s">
        <v>25</v>
      </c>
      <c r="N62" t="s">
        <v>23</v>
      </c>
      <c r="O62" t="s">
        <v>23</v>
      </c>
      <c r="P62" t="s">
        <v>25</v>
      </c>
      <c r="Q62" t="s">
        <v>25</v>
      </c>
      <c r="R62" t="s">
        <v>25</v>
      </c>
      <c r="S62" t="s">
        <v>25</v>
      </c>
      <c r="T62" s="44">
        <v>44769</v>
      </c>
      <c r="U62" s="44">
        <v>44798</v>
      </c>
      <c r="V62" t="s">
        <v>686</v>
      </c>
      <c r="W62">
        <v>302618</v>
      </c>
      <c r="X62">
        <v>0</v>
      </c>
      <c r="Y62">
        <v>231873</v>
      </c>
      <c r="Z62">
        <v>76.62</v>
      </c>
      <c r="AA62">
        <v>61.41</v>
      </c>
      <c r="AB62" t="s">
        <v>23</v>
      </c>
    </row>
    <row r="63" spans="1:28" x14ac:dyDescent="0.2">
      <c r="A63" t="s">
        <v>373</v>
      </c>
      <c r="B63" t="s">
        <v>280</v>
      </c>
      <c r="C63" t="s">
        <v>465</v>
      </c>
      <c r="D63" t="s">
        <v>25</v>
      </c>
      <c r="E63">
        <v>0</v>
      </c>
      <c r="F63" t="s">
        <v>674</v>
      </c>
      <c r="G63" t="s">
        <v>23</v>
      </c>
      <c r="H63">
        <v>158.6314132</v>
      </c>
      <c r="I63">
        <v>11.2</v>
      </c>
      <c r="J63" t="s">
        <v>659</v>
      </c>
      <c r="K63" t="s">
        <v>675</v>
      </c>
      <c r="L63" t="s">
        <v>23</v>
      </c>
      <c r="M63" t="s">
        <v>25</v>
      </c>
      <c r="N63" t="s">
        <v>23</v>
      </c>
      <c r="O63" t="s">
        <v>23</v>
      </c>
      <c r="P63" t="s">
        <v>25</v>
      </c>
      <c r="Q63" t="s">
        <v>25</v>
      </c>
      <c r="R63" t="s">
        <v>25</v>
      </c>
      <c r="S63" t="s">
        <v>25</v>
      </c>
      <c r="T63" s="44">
        <v>44761</v>
      </c>
      <c r="U63" s="44">
        <v>44776</v>
      </c>
      <c r="V63" t="s">
        <v>676</v>
      </c>
      <c r="W63">
        <v>20415</v>
      </c>
      <c r="X63">
        <v>0</v>
      </c>
      <c r="Y63">
        <v>17842</v>
      </c>
      <c r="Z63">
        <v>87.4</v>
      </c>
      <c r="AA63">
        <v>67.3</v>
      </c>
      <c r="AB63" t="s">
        <v>25</v>
      </c>
    </row>
    <row r="64" spans="1:28" x14ac:dyDescent="0.2">
      <c r="A64" t="s">
        <v>845</v>
      </c>
      <c r="B64" t="s">
        <v>445</v>
      </c>
      <c r="C64" t="s">
        <v>465</v>
      </c>
      <c r="D64" t="s">
        <v>25</v>
      </c>
      <c r="E64">
        <v>0</v>
      </c>
      <c r="F64" t="s">
        <v>674</v>
      </c>
      <c r="G64" t="s">
        <v>23</v>
      </c>
      <c r="H64">
        <v>69.921165880000004</v>
      </c>
      <c r="I64">
        <v>5.16</v>
      </c>
      <c r="J64" t="s">
        <v>659</v>
      </c>
      <c r="K64" t="s">
        <v>675</v>
      </c>
      <c r="L64" t="s">
        <v>23</v>
      </c>
      <c r="M64" t="s">
        <v>25</v>
      </c>
      <c r="N64" t="s">
        <v>23</v>
      </c>
      <c r="O64" t="s">
        <v>23</v>
      </c>
      <c r="P64" t="s">
        <v>25</v>
      </c>
      <c r="Q64" t="s">
        <v>25</v>
      </c>
      <c r="R64" t="s">
        <v>25</v>
      </c>
      <c r="S64" t="s">
        <v>25</v>
      </c>
      <c r="T64" s="44">
        <v>44755</v>
      </c>
      <c r="U64" s="44">
        <v>44776</v>
      </c>
      <c r="V64" t="s">
        <v>676</v>
      </c>
      <c r="W64">
        <v>5782</v>
      </c>
      <c r="X64">
        <v>0</v>
      </c>
      <c r="Y64">
        <v>4564</v>
      </c>
      <c r="Z64">
        <v>78.930000000000007</v>
      </c>
      <c r="AA64">
        <v>43.97</v>
      </c>
      <c r="AB64" t="s">
        <v>25</v>
      </c>
    </row>
    <row r="65" spans="1:28" x14ac:dyDescent="0.2">
      <c r="A65" t="s">
        <v>743</v>
      </c>
      <c r="B65" t="s">
        <v>744</v>
      </c>
      <c r="C65" t="s">
        <v>465</v>
      </c>
      <c r="D65" t="s">
        <v>25</v>
      </c>
      <c r="E65">
        <v>1</v>
      </c>
      <c r="F65" t="s">
        <v>674</v>
      </c>
      <c r="G65" t="s">
        <v>23</v>
      </c>
      <c r="H65">
        <v>80.059964410000006</v>
      </c>
      <c r="I65">
        <v>0.87</v>
      </c>
      <c r="J65" t="s">
        <v>659</v>
      </c>
      <c r="K65" t="s">
        <v>675</v>
      </c>
      <c r="L65" t="s">
        <v>23</v>
      </c>
      <c r="M65" t="s">
        <v>25</v>
      </c>
      <c r="N65" t="s">
        <v>23</v>
      </c>
      <c r="O65" t="s">
        <v>23</v>
      </c>
      <c r="P65" t="s">
        <v>25</v>
      </c>
      <c r="Q65" t="s">
        <v>25</v>
      </c>
      <c r="R65" t="s">
        <v>25</v>
      </c>
      <c r="S65" t="s">
        <v>25</v>
      </c>
      <c r="T65" s="44">
        <v>44755</v>
      </c>
      <c r="U65" s="44">
        <v>44776</v>
      </c>
      <c r="V65" t="s">
        <v>676</v>
      </c>
      <c r="W65">
        <v>13107</v>
      </c>
      <c r="X65">
        <v>0</v>
      </c>
      <c r="Y65">
        <v>11708</v>
      </c>
      <c r="Z65">
        <v>89.33</v>
      </c>
      <c r="AA65">
        <v>64.34</v>
      </c>
      <c r="AB65" t="s">
        <v>25</v>
      </c>
    </row>
    <row r="66" spans="1:28" x14ac:dyDescent="0.2">
      <c r="A66" t="s">
        <v>808</v>
      </c>
      <c r="B66" t="s">
        <v>100</v>
      </c>
      <c r="C66" t="s">
        <v>465</v>
      </c>
      <c r="D66" t="s">
        <v>25</v>
      </c>
      <c r="E66">
        <v>0</v>
      </c>
      <c r="F66" t="s">
        <v>674</v>
      </c>
      <c r="G66" t="s">
        <v>23</v>
      </c>
      <c r="H66">
        <v>45.002240810000004</v>
      </c>
      <c r="I66">
        <v>4.18</v>
      </c>
      <c r="J66" t="s">
        <v>659</v>
      </c>
      <c r="K66" t="s">
        <v>675</v>
      </c>
      <c r="L66" t="s">
        <v>23</v>
      </c>
      <c r="M66" t="s">
        <v>25</v>
      </c>
      <c r="N66" t="s">
        <v>23</v>
      </c>
      <c r="O66" t="s">
        <v>23</v>
      </c>
      <c r="P66" t="s">
        <v>25</v>
      </c>
      <c r="Q66" t="s">
        <v>25</v>
      </c>
      <c r="R66" t="s">
        <v>25</v>
      </c>
      <c r="S66" t="s">
        <v>25</v>
      </c>
      <c r="T66" s="44">
        <v>44755</v>
      </c>
      <c r="U66" s="44">
        <v>44776</v>
      </c>
      <c r="V66" t="s">
        <v>676</v>
      </c>
      <c r="W66">
        <v>18756</v>
      </c>
      <c r="X66">
        <v>0</v>
      </c>
      <c r="Y66">
        <v>10155</v>
      </c>
      <c r="Z66">
        <v>54.14</v>
      </c>
      <c r="AA66">
        <v>37.020000000000003</v>
      </c>
      <c r="AB66" t="s">
        <v>25</v>
      </c>
    </row>
    <row r="67" spans="1:28" x14ac:dyDescent="0.2">
      <c r="A67" t="s">
        <v>868</v>
      </c>
      <c r="B67" t="s">
        <v>869</v>
      </c>
      <c r="C67" t="s">
        <v>465</v>
      </c>
      <c r="D67" t="s">
        <v>25</v>
      </c>
      <c r="E67">
        <v>2</v>
      </c>
      <c r="F67" t="s">
        <v>674</v>
      </c>
      <c r="G67" t="s">
        <v>23</v>
      </c>
      <c r="H67">
        <v>28.078982849999999</v>
      </c>
      <c r="I67">
        <v>6.22</v>
      </c>
      <c r="J67" t="s">
        <v>722</v>
      </c>
      <c r="K67" t="s">
        <v>722</v>
      </c>
      <c r="L67" t="s">
        <v>23</v>
      </c>
      <c r="M67" t="s">
        <v>25</v>
      </c>
      <c r="N67" t="s">
        <v>23</v>
      </c>
      <c r="O67" t="s">
        <v>23</v>
      </c>
      <c r="P67" t="s">
        <v>25</v>
      </c>
      <c r="Q67" t="s">
        <v>25</v>
      </c>
      <c r="R67" t="s">
        <v>23</v>
      </c>
      <c r="S67" t="s">
        <v>25</v>
      </c>
      <c r="T67" s="44">
        <v>44769</v>
      </c>
      <c r="U67" s="44">
        <v>44769</v>
      </c>
      <c r="V67" t="s">
        <v>692</v>
      </c>
      <c r="W67">
        <v>90554</v>
      </c>
      <c r="X67">
        <v>0</v>
      </c>
      <c r="Y67">
        <v>45932</v>
      </c>
      <c r="Z67">
        <v>50.72</v>
      </c>
      <c r="AA67">
        <v>33.18</v>
      </c>
      <c r="AB67" t="s">
        <v>25</v>
      </c>
    </row>
    <row r="68" spans="1:28" x14ac:dyDescent="0.2">
      <c r="A68" t="s">
        <v>815</v>
      </c>
      <c r="B68" t="s">
        <v>816</v>
      </c>
      <c r="C68" t="s">
        <v>465</v>
      </c>
      <c r="D68" t="s">
        <v>25</v>
      </c>
      <c r="E68">
        <v>1</v>
      </c>
      <c r="F68" t="s">
        <v>674</v>
      </c>
      <c r="G68" t="s">
        <v>23</v>
      </c>
      <c r="H68">
        <v>48.607453849999999</v>
      </c>
      <c r="I68">
        <v>4.38</v>
      </c>
      <c r="J68" t="s">
        <v>754</v>
      </c>
      <c r="K68" t="s">
        <v>662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23</v>
      </c>
      <c r="S68" t="s">
        <v>25</v>
      </c>
      <c r="T68" s="44">
        <v>44761</v>
      </c>
      <c r="U68" s="44">
        <v>44776</v>
      </c>
      <c r="V68" t="s">
        <v>676</v>
      </c>
      <c r="W68">
        <v>16140</v>
      </c>
      <c r="X68">
        <v>0</v>
      </c>
      <c r="Y68">
        <v>7110</v>
      </c>
      <c r="Z68">
        <v>44.05</v>
      </c>
      <c r="AA68">
        <v>37.31</v>
      </c>
      <c r="AB68" t="s">
        <v>25</v>
      </c>
    </row>
    <row r="69" spans="1:28" x14ac:dyDescent="0.2">
      <c r="A69" t="s">
        <v>867</v>
      </c>
      <c r="B69" t="s">
        <v>111</v>
      </c>
      <c r="C69" t="s">
        <v>465</v>
      </c>
      <c r="D69" t="s">
        <v>25</v>
      </c>
      <c r="E69">
        <v>1</v>
      </c>
      <c r="F69" t="s">
        <v>674</v>
      </c>
      <c r="G69" t="s">
        <v>23</v>
      </c>
      <c r="H69">
        <v>47.746689349999997</v>
      </c>
      <c r="I69">
        <v>6</v>
      </c>
      <c r="J69" t="s">
        <v>754</v>
      </c>
      <c r="K69" t="s">
        <v>662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23</v>
      </c>
      <c r="S69" t="s">
        <v>25</v>
      </c>
      <c r="T69" s="44">
        <v>44755</v>
      </c>
      <c r="U69" s="44">
        <v>44784</v>
      </c>
      <c r="V69" t="s">
        <v>676</v>
      </c>
      <c r="W69">
        <v>80199</v>
      </c>
      <c r="X69">
        <v>0</v>
      </c>
      <c r="Y69">
        <v>67753</v>
      </c>
      <c r="Z69">
        <v>84.48</v>
      </c>
      <c r="AA69">
        <v>49.33</v>
      </c>
      <c r="AB69" t="s">
        <v>25</v>
      </c>
    </row>
    <row r="70" spans="1:28" x14ac:dyDescent="0.2">
      <c r="A70" t="s">
        <v>4</v>
      </c>
      <c r="B70" t="s">
        <v>16</v>
      </c>
      <c r="C70" t="s">
        <v>22</v>
      </c>
      <c r="D70" t="s">
        <v>23</v>
      </c>
      <c r="E70" t="s">
        <v>319</v>
      </c>
      <c r="F70" t="s">
        <v>674</v>
      </c>
      <c r="G70" t="s">
        <v>23</v>
      </c>
      <c r="H70">
        <v>273.1166983</v>
      </c>
      <c r="I70">
        <v>2.4</v>
      </c>
      <c r="J70" t="s">
        <v>22</v>
      </c>
      <c r="K70" t="s">
        <v>292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319</v>
      </c>
      <c r="S70" t="s">
        <v>319</v>
      </c>
      <c r="T70" s="44">
        <v>44762</v>
      </c>
      <c r="U70" s="44">
        <v>44782</v>
      </c>
      <c r="V70" t="s">
        <v>676</v>
      </c>
      <c r="W70">
        <v>1634605</v>
      </c>
      <c r="X70">
        <v>0</v>
      </c>
      <c r="Y70">
        <v>1612060</v>
      </c>
      <c r="Z70">
        <v>98.62</v>
      </c>
      <c r="AA70">
        <v>75.2</v>
      </c>
      <c r="AB70" t="s">
        <v>23</v>
      </c>
    </row>
    <row r="71" spans="1:28" x14ac:dyDescent="0.2">
      <c r="A71" t="s">
        <v>335</v>
      </c>
      <c r="B71" t="s">
        <v>15</v>
      </c>
      <c r="C71" t="s">
        <v>465</v>
      </c>
      <c r="D71" t="s">
        <v>25</v>
      </c>
      <c r="E71" t="s">
        <v>319</v>
      </c>
      <c r="F71" t="s">
        <v>674</v>
      </c>
      <c r="G71" t="s">
        <v>23</v>
      </c>
      <c r="H71">
        <v>230.0732869</v>
      </c>
      <c r="I71">
        <v>5.48</v>
      </c>
      <c r="J71" t="s">
        <v>319</v>
      </c>
      <c r="K71" t="s">
        <v>814</v>
      </c>
      <c r="L71" t="s">
        <v>319</v>
      </c>
      <c r="M71" t="s">
        <v>319</v>
      </c>
      <c r="N71" t="s">
        <v>319</v>
      </c>
      <c r="O71" t="s">
        <v>319</v>
      </c>
      <c r="P71" t="s">
        <v>319</v>
      </c>
      <c r="Q71" t="s">
        <v>319</v>
      </c>
      <c r="R71" t="s">
        <v>319</v>
      </c>
      <c r="S71" t="s">
        <v>319</v>
      </c>
      <c r="T71" s="44">
        <v>44652</v>
      </c>
      <c r="U71" s="44">
        <v>44652</v>
      </c>
      <c r="V71" t="s">
        <v>676</v>
      </c>
      <c r="W71">
        <v>199389</v>
      </c>
      <c r="X71">
        <v>0</v>
      </c>
      <c r="Y71">
        <v>158503</v>
      </c>
      <c r="Z71">
        <v>79.489999999999995</v>
      </c>
      <c r="AA71">
        <v>60.97</v>
      </c>
      <c r="AB71" t="s">
        <v>23</v>
      </c>
    </row>
    <row r="72" spans="1:28" x14ac:dyDescent="0.2">
      <c r="A72" t="s">
        <v>320</v>
      </c>
      <c r="B72" t="s">
        <v>19</v>
      </c>
      <c r="C72" t="s">
        <v>465</v>
      </c>
      <c r="D72" t="s">
        <v>25</v>
      </c>
      <c r="E72" t="s">
        <v>319</v>
      </c>
      <c r="F72" t="s">
        <v>674</v>
      </c>
      <c r="G72" t="s">
        <v>23</v>
      </c>
      <c r="H72">
        <v>209</v>
      </c>
      <c r="I72">
        <v>11.9</v>
      </c>
      <c r="J72" t="s">
        <v>319</v>
      </c>
      <c r="K72" t="s">
        <v>814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319</v>
      </c>
      <c r="S72" t="s">
        <v>319</v>
      </c>
      <c r="T72" s="44">
        <v>44652</v>
      </c>
      <c r="U72" s="44">
        <v>44652</v>
      </c>
      <c r="V72" t="s">
        <v>692</v>
      </c>
      <c r="W72">
        <v>1123646</v>
      </c>
      <c r="X72">
        <v>0</v>
      </c>
      <c r="Y72">
        <v>1069338</v>
      </c>
      <c r="Z72">
        <v>95.17</v>
      </c>
      <c r="AA72">
        <v>78</v>
      </c>
      <c r="AB72" t="s">
        <v>23</v>
      </c>
    </row>
    <row r="73" spans="1:28" x14ac:dyDescent="0.2">
      <c r="A73" t="s">
        <v>321</v>
      </c>
      <c r="B73" t="s">
        <v>12</v>
      </c>
      <c r="C73" t="s">
        <v>465</v>
      </c>
      <c r="D73" t="s">
        <v>23</v>
      </c>
      <c r="E73" t="s">
        <v>319</v>
      </c>
      <c r="F73" t="s">
        <v>674</v>
      </c>
      <c r="G73" t="s">
        <v>23</v>
      </c>
      <c r="H73">
        <v>196.18690620000001</v>
      </c>
      <c r="I73">
        <v>6.1</v>
      </c>
      <c r="J73" t="s">
        <v>319</v>
      </c>
      <c r="K73" t="s">
        <v>814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319</v>
      </c>
      <c r="S73" t="s">
        <v>319</v>
      </c>
      <c r="T73" s="44">
        <v>44652</v>
      </c>
      <c r="U73" s="44">
        <v>44652</v>
      </c>
      <c r="V73" t="s">
        <v>692</v>
      </c>
      <c r="W73">
        <v>1195078</v>
      </c>
      <c r="X73">
        <v>0</v>
      </c>
      <c r="Y73">
        <v>1123245</v>
      </c>
      <c r="Z73">
        <v>93.99</v>
      </c>
      <c r="AA73">
        <v>77.05</v>
      </c>
      <c r="AB73" t="s">
        <v>23</v>
      </c>
    </row>
    <row r="74" spans="1:28" x14ac:dyDescent="0.2">
      <c r="A74" t="s">
        <v>76</v>
      </c>
      <c r="B74" t="s">
        <v>77</v>
      </c>
      <c r="C74" t="s">
        <v>813</v>
      </c>
      <c r="D74" t="s">
        <v>23</v>
      </c>
      <c r="E74" t="s">
        <v>319</v>
      </c>
      <c r="F74" t="s">
        <v>674</v>
      </c>
      <c r="G74" t="s">
        <v>23</v>
      </c>
      <c r="H74">
        <v>337.30139459999998</v>
      </c>
      <c r="I74">
        <v>14.3</v>
      </c>
      <c r="J74" t="s">
        <v>319</v>
      </c>
      <c r="K74" t="s">
        <v>814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319</v>
      </c>
      <c r="S74" t="s">
        <v>319</v>
      </c>
      <c r="T74" s="44">
        <v>44753</v>
      </c>
      <c r="U74" s="44">
        <v>44767</v>
      </c>
      <c r="V74" t="s">
        <v>692</v>
      </c>
      <c r="W74">
        <v>2265851</v>
      </c>
      <c r="X74">
        <v>0</v>
      </c>
      <c r="Y74">
        <v>2219790</v>
      </c>
      <c r="Z74">
        <v>97.97</v>
      </c>
      <c r="AA74">
        <v>74.33</v>
      </c>
      <c r="AB74" t="s">
        <v>23</v>
      </c>
    </row>
    <row r="75" spans="1:28" x14ac:dyDescent="0.2">
      <c r="A75" t="s">
        <v>80</v>
      </c>
      <c r="B75" t="s">
        <v>81</v>
      </c>
      <c r="C75" t="s">
        <v>813</v>
      </c>
      <c r="D75" t="s">
        <v>23</v>
      </c>
      <c r="E75" t="s">
        <v>319</v>
      </c>
      <c r="F75" t="s">
        <v>674</v>
      </c>
      <c r="G75" t="s">
        <v>23</v>
      </c>
      <c r="H75">
        <v>91.416856940000002</v>
      </c>
      <c r="I75">
        <v>14.6</v>
      </c>
      <c r="J75" t="s">
        <v>929</v>
      </c>
      <c r="K75" t="s">
        <v>685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319</v>
      </c>
      <c r="S75" t="s">
        <v>319</v>
      </c>
      <c r="T75" s="44">
        <v>44720</v>
      </c>
      <c r="U75" s="44">
        <v>44733</v>
      </c>
      <c r="V75" t="s">
        <v>692</v>
      </c>
      <c r="W75">
        <v>1013478</v>
      </c>
      <c r="X75">
        <v>0</v>
      </c>
      <c r="Y75">
        <v>888480</v>
      </c>
      <c r="Z75">
        <v>87.67</v>
      </c>
      <c r="AA75">
        <v>71.14</v>
      </c>
      <c r="AB75" t="s">
        <v>23</v>
      </c>
    </row>
    <row r="76" spans="1:28" x14ac:dyDescent="0.2">
      <c r="A76" t="s">
        <v>82</v>
      </c>
      <c r="B76" t="s">
        <v>81</v>
      </c>
      <c r="C76" t="s">
        <v>813</v>
      </c>
      <c r="D76" t="s">
        <v>23</v>
      </c>
      <c r="E76" t="s">
        <v>319</v>
      </c>
      <c r="F76" t="s">
        <v>674</v>
      </c>
      <c r="G76" t="s">
        <v>23</v>
      </c>
      <c r="H76">
        <v>625.7958509</v>
      </c>
      <c r="I76">
        <v>19.5</v>
      </c>
      <c r="J76" t="s">
        <v>319</v>
      </c>
      <c r="K76" t="s">
        <v>814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319</v>
      </c>
      <c r="S76" t="s">
        <v>319</v>
      </c>
      <c r="T76" s="44">
        <v>44782</v>
      </c>
      <c r="U76" s="44">
        <v>44798</v>
      </c>
      <c r="V76" t="s">
        <v>686</v>
      </c>
      <c r="W76">
        <v>468874</v>
      </c>
      <c r="X76">
        <v>0</v>
      </c>
      <c r="Y76">
        <v>446445</v>
      </c>
      <c r="Z76">
        <v>95.22</v>
      </c>
      <c r="AA76">
        <v>73.98</v>
      </c>
      <c r="AB76" t="s">
        <v>23</v>
      </c>
    </row>
    <row r="77" spans="1:28" x14ac:dyDescent="0.2">
      <c r="A77" t="s">
        <v>83</v>
      </c>
      <c r="B77" t="s">
        <v>84</v>
      </c>
      <c r="C77" t="s">
        <v>813</v>
      </c>
      <c r="D77" t="s">
        <v>23</v>
      </c>
      <c r="E77" t="s">
        <v>319</v>
      </c>
      <c r="F77" t="s">
        <v>674</v>
      </c>
      <c r="G77" t="s">
        <v>23</v>
      </c>
      <c r="H77">
        <v>167.3247465</v>
      </c>
      <c r="I77">
        <v>5.16</v>
      </c>
      <c r="J77" t="s">
        <v>319</v>
      </c>
      <c r="K77" t="s">
        <v>814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319</v>
      </c>
      <c r="S77" t="s">
        <v>319</v>
      </c>
      <c r="T77" s="44">
        <v>44753</v>
      </c>
      <c r="U77" s="44">
        <v>44775</v>
      </c>
      <c r="V77" t="s">
        <v>692</v>
      </c>
      <c r="W77">
        <v>1140866</v>
      </c>
      <c r="X77">
        <v>0</v>
      </c>
      <c r="Y77">
        <v>1116599</v>
      </c>
      <c r="Z77">
        <v>97.87</v>
      </c>
      <c r="AA77">
        <v>75.02</v>
      </c>
      <c r="AB77" t="s">
        <v>23</v>
      </c>
    </row>
    <row r="78" spans="1:28" x14ac:dyDescent="0.2">
      <c r="A78" t="s">
        <v>85</v>
      </c>
      <c r="B78" t="s">
        <v>86</v>
      </c>
      <c r="C78" t="s">
        <v>465</v>
      </c>
      <c r="D78" t="s">
        <v>25</v>
      </c>
      <c r="E78" t="s">
        <v>319</v>
      </c>
      <c r="F78" t="s">
        <v>674</v>
      </c>
      <c r="G78" t="s">
        <v>23</v>
      </c>
      <c r="H78">
        <v>225.46746759999999</v>
      </c>
      <c r="I78">
        <v>4.38</v>
      </c>
      <c r="J78" t="s">
        <v>319</v>
      </c>
      <c r="K78" t="s">
        <v>814</v>
      </c>
      <c r="L78" t="s">
        <v>319</v>
      </c>
      <c r="M78" t="s">
        <v>319</v>
      </c>
      <c r="N78" t="s">
        <v>319</v>
      </c>
      <c r="O78" t="s">
        <v>319</v>
      </c>
      <c r="P78" t="s">
        <v>319</v>
      </c>
      <c r="Q78" t="s">
        <v>319</v>
      </c>
      <c r="R78" t="s">
        <v>319</v>
      </c>
      <c r="S78" t="s">
        <v>319</v>
      </c>
      <c r="T78" s="44">
        <v>44671</v>
      </c>
      <c r="U78" s="44">
        <v>44671</v>
      </c>
      <c r="V78" t="s">
        <v>686</v>
      </c>
      <c r="W78">
        <v>432305</v>
      </c>
      <c r="X78">
        <v>0</v>
      </c>
      <c r="Y78">
        <v>416293</v>
      </c>
      <c r="Z78">
        <v>96.3</v>
      </c>
      <c r="AA78">
        <v>77.06</v>
      </c>
      <c r="AB78" t="s">
        <v>23</v>
      </c>
    </row>
    <row r="79" spans="1:28" x14ac:dyDescent="0.2">
      <c r="A79" t="s">
        <v>327</v>
      </c>
      <c r="B79" t="s">
        <v>86</v>
      </c>
      <c r="C79" t="s">
        <v>465</v>
      </c>
      <c r="D79" t="s">
        <v>25</v>
      </c>
      <c r="E79" t="s">
        <v>319</v>
      </c>
      <c r="F79" t="s">
        <v>674</v>
      </c>
      <c r="G79" t="s">
        <v>23</v>
      </c>
      <c r="H79">
        <v>278.57170000000002</v>
      </c>
      <c r="I79">
        <v>5.98</v>
      </c>
      <c r="J79" t="s">
        <v>319</v>
      </c>
      <c r="K79" t="s">
        <v>814</v>
      </c>
      <c r="L79" t="s">
        <v>319</v>
      </c>
      <c r="M79" t="s">
        <v>319</v>
      </c>
      <c r="N79" t="s">
        <v>319</v>
      </c>
      <c r="O79" t="s">
        <v>319</v>
      </c>
      <c r="P79" t="s">
        <v>319</v>
      </c>
      <c r="Q79" t="s">
        <v>319</v>
      </c>
      <c r="R79" t="s">
        <v>319</v>
      </c>
      <c r="S79" t="s">
        <v>319</v>
      </c>
      <c r="T79" s="44">
        <v>44671</v>
      </c>
      <c r="U79" s="44">
        <v>44671</v>
      </c>
      <c r="V79" t="s">
        <v>686</v>
      </c>
      <c r="W79">
        <v>347862</v>
      </c>
      <c r="X79">
        <v>0</v>
      </c>
      <c r="Y79">
        <v>336112</v>
      </c>
      <c r="Z79">
        <v>96.62</v>
      </c>
      <c r="AA79">
        <v>76</v>
      </c>
      <c r="AB79" t="s">
        <v>23</v>
      </c>
    </row>
    <row r="80" spans="1:28" x14ac:dyDescent="0.2">
      <c r="A80" t="s">
        <v>331</v>
      </c>
      <c r="B80" t="s">
        <v>87</v>
      </c>
      <c r="C80" t="s">
        <v>465</v>
      </c>
      <c r="D80" t="s">
        <v>25</v>
      </c>
      <c r="E80" t="s">
        <v>319</v>
      </c>
      <c r="F80" t="s">
        <v>674</v>
      </c>
      <c r="G80" t="s">
        <v>23</v>
      </c>
      <c r="H80">
        <v>164.0713212</v>
      </c>
      <c r="I80">
        <v>7.82</v>
      </c>
      <c r="J80" t="s">
        <v>319</v>
      </c>
      <c r="K80" t="s">
        <v>814</v>
      </c>
      <c r="L80" t="s">
        <v>319</v>
      </c>
      <c r="M80" t="s">
        <v>319</v>
      </c>
      <c r="N80" t="s">
        <v>319</v>
      </c>
      <c r="O80" t="s">
        <v>319</v>
      </c>
      <c r="P80" t="s">
        <v>319</v>
      </c>
      <c r="Q80" t="s">
        <v>319</v>
      </c>
      <c r="R80" t="s">
        <v>319</v>
      </c>
      <c r="S80" t="s">
        <v>319</v>
      </c>
      <c r="T80" s="44">
        <v>44690</v>
      </c>
      <c r="U80" s="44">
        <v>44694</v>
      </c>
      <c r="V80" t="s">
        <v>686</v>
      </c>
      <c r="W80">
        <v>174978</v>
      </c>
      <c r="X80">
        <v>0</v>
      </c>
      <c r="Y80">
        <v>151272</v>
      </c>
      <c r="Z80">
        <v>86.45</v>
      </c>
      <c r="AA80">
        <v>68.02</v>
      </c>
      <c r="AB80" t="s">
        <v>23</v>
      </c>
    </row>
    <row r="81" spans="1:28" x14ac:dyDescent="0.2">
      <c r="A81" t="s">
        <v>325</v>
      </c>
      <c r="B81" t="s">
        <v>249</v>
      </c>
      <c r="C81" t="s">
        <v>465</v>
      </c>
      <c r="D81" t="s">
        <v>25</v>
      </c>
      <c r="E81" t="s">
        <v>319</v>
      </c>
      <c r="F81" t="s">
        <v>674</v>
      </c>
      <c r="G81" t="s">
        <v>23</v>
      </c>
      <c r="H81">
        <v>193.8408215</v>
      </c>
      <c r="I81">
        <v>12.7</v>
      </c>
      <c r="J81" t="s">
        <v>319</v>
      </c>
      <c r="K81" t="s">
        <v>814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319</v>
      </c>
      <c r="S81" t="s">
        <v>319</v>
      </c>
      <c r="T81" s="44">
        <v>44657</v>
      </c>
      <c r="U81" s="44">
        <v>44665</v>
      </c>
      <c r="V81" t="s">
        <v>692</v>
      </c>
      <c r="W81">
        <v>830065</v>
      </c>
      <c r="X81">
        <v>0</v>
      </c>
      <c r="Y81">
        <v>764661</v>
      </c>
      <c r="Z81">
        <v>92.12</v>
      </c>
      <c r="AA81">
        <v>75.27</v>
      </c>
      <c r="AB81" t="s">
        <v>23</v>
      </c>
    </row>
    <row r="82" spans="1:28" x14ac:dyDescent="0.2">
      <c r="A82" t="s">
        <v>88</v>
      </c>
      <c r="B82" t="s">
        <v>89</v>
      </c>
      <c r="C82" t="s">
        <v>813</v>
      </c>
      <c r="D82" t="s">
        <v>23</v>
      </c>
      <c r="E82" t="s">
        <v>319</v>
      </c>
      <c r="F82" t="s">
        <v>674</v>
      </c>
      <c r="G82" t="s">
        <v>23</v>
      </c>
      <c r="H82">
        <v>143.41469280000001</v>
      </c>
      <c r="I82">
        <v>8.44</v>
      </c>
      <c r="J82" t="s">
        <v>319</v>
      </c>
      <c r="K82" t="s">
        <v>814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319</v>
      </c>
      <c r="S82" t="s">
        <v>319</v>
      </c>
      <c r="T82" s="44">
        <v>44753</v>
      </c>
      <c r="U82" s="44">
        <v>44775</v>
      </c>
      <c r="V82" t="s">
        <v>692</v>
      </c>
      <c r="W82">
        <v>133355</v>
      </c>
      <c r="X82">
        <v>0</v>
      </c>
      <c r="Y82">
        <v>124358</v>
      </c>
      <c r="Z82">
        <v>93.25</v>
      </c>
      <c r="AA82">
        <v>69.44</v>
      </c>
      <c r="AB82" t="s">
        <v>23</v>
      </c>
    </row>
    <row r="83" spans="1:28" x14ac:dyDescent="0.2">
      <c r="A83" t="s">
        <v>90</v>
      </c>
      <c r="B83" t="s">
        <v>91</v>
      </c>
      <c r="C83" t="s">
        <v>813</v>
      </c>
      <c r="D83" t="s">
        <v>23</v>
      </c>
      <c r="E83" t="s">
        <v>319</v>
      </c>
      <c r="F83" t="s">
        <v>674</v>
      </c>
      <c r="G83" t="s">
        <v>23</v>
      </c>
      <c r="H83">
        <v>768.36387409999998</v>
      </c>
      <c r="I83">
        <v>33.200000000000003</v>
      </c>
      <c r="J83" t="s">
        <v>319</v>
      </c>
      <c r="K83" t="s">
        <v>814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319</v>
      </c>
      <c r="S83" t="s">
        <v>319</v>
      </c>
      <c r="T83" s="44">
        <v>44782</v>
      </c>
      <c r="U83" s="44">
        <v>44798</v>
      </c>
      <c r="V83" t="s">
        <v>686</v>
      </c>
      <c r="W83">
        <v>2606656</v>
      </c>
      <c r="X83">
        <v>0</v>
      </c>
      <c r="Y83">
        <v>2562639</v>
      </c>
      <c r="Z83">
        <v>98.31</v>
      </c>
      <c r="AA83">
        <v>77.59</v>
      </c>
      <c r="AB83" t="s">
        <v>23</v>
      </c>
    </row>
    <row r="84" spans="1:28" x14ac:dyDescent="0.2">
      <c r="A84" t="s">
        <v>93</v>
      </c>
      <c r="B84" t="s">
        <v>91</v>
      </c>
      <c r="C84" t="s">
        <v>813</v>
      </c>
      <c r="D84" t="s">
        <v>23</v>
      </c>
      <c r="E84" t="s">
        <v>319</v>
      </c>
      <c r="F84" t="s">
        <v>674</v>
      </c>
      <c r="G84" t="s">
        <v>23</v>
      </c>
      <c r="H84">
        <v>695.76654859999996</v>
      </c>
      <c r="I84">
        <v>25.8</v>
      </c>
      <c r="J84" t="s">
        <v>319</v>
      </c>
      <c r="K84" t="s">
        <v>814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25</v>
      </c>
      <c r="R84" t="s">
        <v>319</v>
      </c>
      <c r="S84" t="s">
        <v>319</v>
      </c>
      <c r="T84" s="44">
        <v>44782</v>
      </c>
      <c r="U84" s="44">
        <v>44798</v>
      </c>
      <c r="V84" t="s">
        <v>686</v>
      </c>
      <c r="W84">
        <v>1969167</v>
      </c>
      <c r="X84">
        <v>0</v>
      </c>
      <c r="Y84">
        <v>1934737</v>
      </c>
      <c r="Z84">
        <v>98.25</v>
      </c>
      <c r="AA84">
        <v>77.260000000000005</v>
      </c>
      <c r="AB84" t="s">
        <v>23</v>
      </c>
    </row>
    <row r="85" spans="1:28" x14ac:dyDescent="0.2">
      <c r="A85" t="s">
        <v>94</v>
      </c>
      <c r="B85" t="s">
        <v>95</v>
      </c>
      <c r="C85" t="s">
        <v>813</v>
      </c>
      <c r="D85" t="s">
        <v>23</v>
      </c>
      <c r="E85" t="s">
        <v>319</v>
      </c>
      <c r="F85" t="s">
        <v>674</v>
      </c>
      <c r="G85" t="s">
        <v>23</v>
      </c>
      <c r="H85">
        <v>236.763812</v>
      </c>
      <c r="I85">
        <v>17.600000000000001</v>
      </c>
      <c r="J85" t="s">
        <v>319</v>
      </c>
      <c r="K85" t="s">
        <v>814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319</v>
      </c>
      <c r="S85" t="s">
        <v>319</v>
      </c>
      <c r="T85" s="44">
        <v>44782</v>
      </c>
      <c r="U85" s="44">
        <v>44798</v>
      </c>
      <c r="V85" t="s">
        <v>686</v>
      </c>
      <c r="W85">
        <v>186528</v>
      </c>
      <c r="X85">
        <v>0</v>
      </c>
      <c r="Y85">
        <v>170868</v>
      </c>
      <c r="Z85">
        <v>91.6</v>
      </c>
      <c r="AA85">
        <v>70.36</v>
      </c>
      <c r="AB85" t="s">
        <v>23</v>
      </c>
    </row>
    <row r="86" spans="1:28" x14ac:dyDescent="0.2">
      <c r="A86" t="s">
        <v>96</v>
      </c>
      <c r="B86" t="s">
        <v>95</v>
      </c>
      <c r="C86" t="s">
        <v>813</v>
      </c>
      <c r="D86" t="s">
        <v>25</v>
      </c>
      <c r="E86" t="s">
        <v>319</v>
      </c>
      <c r="F86" t="s">
        <v>674</v>
      </c>
      <c r="G86" t="s">
        <v>23</v>
      </c>
      <c r="H86">
        <v>55.544965169999998</v>
      </c>
      <c r="I86">
        <v>10.199999999999999</v>
      </c>
      <c r="J86" t="s">
        <v>319</v>
      </c>
      <c r="K86" t="s">
        <v>814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319</v>
      </c>
      <c r="S86" t="s">
        <v>319</v>
      </c>
      <c r="T86" s="44">
        <v>44749</v>
      </c>
      <c r="U86" s="44">
        <v>44767</v>
      </c>
      <c r="V86" t="s">
        <v>692</v>
      </c>
      <c r="W86">
        <v>500369</v>
      </c>
      <c r="X86">
        <v>0</v>
      </c>
      <c r="Y86">
        <v>394380</v>
      </c>
      <c r="Z86">
        <v>78.819999999999993</v>
      </c>
      <c r="AA86">
        <v>62.71</v>
      </c>
      <c r="AB86" t="s">
        <v>23</v>
      </c>
    </row>
    <row r="87" spans="1:28" x14ac:dyDescent="0.2">
      <c r="A87" t="s">
        <v>97</v>
      </c>
      <c r="B87" t="s">
        <v>98</v>
      </c>
      <c r="C87" t="s">
        <v>813</v>
      </c>
      <c r="D87" t="s">
        <v>25</v>
      </c>
      <c r="E87" t="s">
        <v>319</v>
      </c>
      <c r="F87" t="s">
        <v>674</v>
      </c>
      <c r="G87" t="s">
        <v>23</v>
      </c>
      <c r="H87">
        <v>230.6205267</v>
      </c>
      <c r="I87">
        <v>13.1</v>
      </c>
      <c r="J87" t="s">
        <v>319</v>
      </c>
      <c r="K87" t="s">
        <v>814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319</v>
      </c>
      <c r="S87" t="s">
        <v>319</v>
      </c>
      <c r="T87" s="44">
        <v>44749</v>
      </c>
      <c r="U87" s="44">
        <v>44767</v>
      </c>
      <c r="V87" t="s">
        <v>692</v>
      </c>
      <c r="W87">
        <v>1542034</v>
      </c>
      <c r="X87">
        <v>0</v>
      </c>
      <c r="Y87">
        <v>1464291</v>
      </c>
      <c r="Z87">
        <v>94.96</v>
      </c>
      <c r="AA87">
        <v>72.400000000000006</v>
      </c>
      <c r="AB87" t="s">
        <v>23</v>
      </c>
    </row>
    <row r="88" spans="1:28" x14ac:dyDescent="0.2">
      <c r="A88" t="s">
        <v>99</v>
      </c>
      <c r="B88" t="s">
        <v>100</v>
      </c>
      <c r="C88" t="s">
        <v>813</v>
      </c>
      <c r="D88" t="s">
        <v>25</v>
      </c>
      <c r="E88" t="s">
        <v>319</v>
      </c>
      <c r="F88" t="s">
        <v>674</v>
      </c>
      <c r="G88" t="s">
        <v>23</v>
      </c>
      <c r="H88">
        <v>414.96713620000003</v>
      </c>
      <c r="I88">
        <v>11.2</v>
      </c>
      <c r="J88" t="s">
        <v>319</v>
      </c>
      <c r="K88" t="s">
        <v>814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319</v>
      </c>
      <c r="S88" t="s">
        <v>319</v>
      </c>
      <c r="T88" s="44">
        <v>44720</v>
      </c>
      <c r="U88" s="44">
        <v>44734</v>
      </c>
      <c r="V88" t="s">
        <v>692</v>
      </c>
      <c r="W88">
        <v>1141055</v>
      </c>
      <c r="X88">
        <v>0</v>
      </c>
      <c r="Y88">
        <v>1080421</v>
      </c>
      <c r="Z88">
        <v>94.69</v>
      </c>
      <c r="AA88">
        <v>72.38</v>
      </c>
      <c r="AB88" t="s">
        <v>23</v>
      </c>
    </row>
    <row r="89" spans="1:28" x14ac:dyDescent="0.2">
      <c r="A89" t="s">
        <v>103</v>
      </c>
      <c r="B89" t="s">
        <v>104</v>
      </c>
      <c r="C89" t="s">
        <v>813</v>
      </c>
      <c r="D89" t="s">
        <v>25</v>
      </c>
      <c r="E89" t="s">
        <v>319</v>
      </c>
      <c r="F89" t="s">
        <v>674</v>
      </c>
      <c r="G89" t="s">
        <v>23</v>
      </c>
      <c r="H89">
        <v>130.0243299</v>
      </c>
      <c r="I89">
        <v>11</v>
      </c>
      <c r="J89" t="s">
        <v>319</v>
      </c>
      <c r="K89" t="s">
        <v>814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319</v>
      </c>
      <c r="S89" t="s">
        <v>319</v>
      </c>
      <c r="T89" s="44">
        <v>44749</v>
      </c>
      <c r="U89" s="44">
        <v>44767</v>
      </c>
      <c r="V89" t="s">
        <v>692</v>
      </c>
      <c r="W89">
        <v>963115</v>
      </c>
      <c r="X89">
        <v>0</v>
      </c>
      <c r="Y89">
        <v>918071</v>
      </c>
      <c r="Z89">
        <v>95.32</v>
      </c>
      <c r="AA89">
        <v>71.45</v>
      </c>
      <c r="AB89" t="s">
        <v>23</v>
      </c>
    </row>
    <row r="90" spans="1:28" x14ac:dyDescent="0.2">
      <c r="A90" t="s">
        <v>105</v>
      </c>
      <c r="B90" t="s">
        <v>106</v>
      </c>
      <c r="C90" t="s">
        <v>813</v>
      </c>
      <c r="D90" t="s">
        <v>25</v>
      </c>
      <c r="E90" t="s">
        <v>319</v>
      </c>
      <c r="F90" t="s">
        <v>674</v>
      </c>
      <c r="G90" t="s">
        <v>23</v>
      </c>
      <c r="H90">
        <v>230.87712160000001</v>
      </c>
      <c r="I90">
        <v>20.399999999999999</v>
      </c>
      <c r="J90" t="s">
        <v>319</v>
      </c>
      <c r="K90" t="s">
        <v>814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319</v>
      </c>
      <c r="S90" t="s">
        <v>319</v>
      </c>
      <c r="T90" s="44">
        <v>44749</v>
      </c>
      <c r="U90" s="44">
        <v>44767</v>
      </c>
      <c r="V90" t="s">
        <v>692</v>
      </c>
      <c r="W90">
        <v>588391</v>
      </c>
      <c r="X90">
        <v>0</v>
      </c>
      <c r="Y90">
        <v>496712</v>
      </c>
      <c r="Z90">
        <v>84.42</v>
      </c>
      <c r="AA90">
        <v>63.08</v>
      </c>
      <c r="AB90" t="s">
        <v>23</v>
      </c>
    </row>
    <row r="91" spans="1:28" x14ac:dyDescent="0.2">
      <c r="A91" t="s">
        <v>115</v>
      </c>
      <c r="B91" t="s">
        <v>116</v>
      </c>
      <c r="C91" t="s">
        <v>813</v>
      </c>
      <c r="D91" t="s">
        <v>25</v>
      </c>
      <c r="E91" t="s">
        <v>319</v>
      </c>
      <c r="F91" t="s">
        <v>674</v>
      </c>
      <c r="G91" t="s">
        <v>23</v>
      </c>
      <c r="H91">
        <v>0.22444744</v>
      </c>
      <c r="I91">
        <v>53.2</v>
      </c>
      <c r="J91" t="s">
        <v>319</v>
      </c>
      <c r="K91" t="s">
        <v>814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319</v>
      </c>
      <c r="S91" t="s">
        <v>319</v>
      </c>
      <c r="T91" s="44">
        <v>44782</v>
      </c>
      <c r="U91" s="44">
        <v>44798</v>
      </c>
      <c r="V91" t="s">
        <v>686</v>
      </c>
      <c r="W91">
        <v>483024</v>
      </c>
      <c r="X91">
        <v>0</v>
      </c>
      <c r="Y91">
        <v>458288</v>
      </c>
      <c r="Z91">
        <v>94.88</v>
      </c>
      <c r="AA91">
        <v>74.78</v>
      </c>
      <c r="AB91" t="s">
        <v>23</v>
      </c>
    </row>
    <row r="92" spans="1:28" x14ac:dyDescent="0.2">
      <c r="A92" t="s">
        <v>117</v>
      </c>
      <c r="B92" t="s">
        <v>116</v>
      </c>
      <c r="C92" t="s">
        <v>813</v>
      </c>
      <c r="D92" t="s">
        <v>25</v>
      </c>
      <c r="E92" t="s">
        <v>319</v>
      </c>
      <c r="F92" t="s">
        <v>674</v>
      </c>
      <c r="G92" t="s">
        <v>23</v>
      </c>
      <c r="H92">
        <v>164.2383304</v>
      </c>
      <c r="I92">
        <v>75</v>
      </c>
      <c r="J92" t="s">
        <v>319</v>
      </c>
      <c r="K92" t="s">
        <v>814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319</v>
      </c>
      <c r="S92" t="s">
        <v>319</v>
      </c>
      <c r="T92" s="44">
        <v>44749</v>
      </c>
      <c r="U92" s="44">
        <v>44767</v>
      </c>
      <c r="V92" t="s">
        <v>692</v>
      </c>
      <c r="W92">
        <v>2511335</v>
      </c>
      <c r="X92">
        <v>0</v>
      </c>
      <c r="Y92">
        <v>2287023</v>
      </c>
      <c r="Z92">
        <v>91.07</v>
      </c>
      <c r="AA92">
        <v>68.739999999999995</v>
      </c>
      <c r="AB92" t="s">
        <v>23</v>
      </c>
    </row>
    <row r="93" spans="1:28" x14ac:dyDescent="0.2">
      <c r="A93" t="s">
        <v>120</v>
      </c>
      <c r="B93" t="s">
        <v>121</v>
      </c>
      <c r="C93" t="s">
        <v>813</v>
      </c>
      <c r="D93" t="s">
        <v>25</v>
      </c>
      <c r="E93" t="s">
        <v>319</v>
      </c>
      <c r="F93" t="s">
        <v>674</v>
      </c>
      <c r="G93" t="s">
        <v>23</v>
      </c>
      <c r="H93">
        <v>339.9955099</v>
      </c>
      <c r="I93">
        <v>26.8</v>
      </c>
      <c r="J93" t="s">
        <v>319</v>
      </c>
      <c r="K93" t="s">
        <v>685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319</v>
      </c>
      <c r="S93" t="s">
        <v>319</v>
      </c>
      <c r="T93" s="44">
        <v>44753</v>
      </c>
      <c r="U93" s="44">
        <v>44798</v>
      </c>
      <c r="V93" t="s">
        <v>686</v>
      </c>
      <c r="W93">
        <v>516682</v>
      </c>
      <c r="X93">
        <v>0</v>
      </c>
      <c r="Y93">
        <v>505055</v>
      </c>
      <c r="Z93">
        <v>97.75</v>
      </c>
      <c r="AA93">
        <v>78</v>
      </c>
      <c r="AB93" t="s">
        <v>23</v>
      </c>
    </row>
    <row r="94" spans="1:28" x14ac:dyDescent="0.2">
      <c r="A94" t="s">
        <v>910</v>
      </c>
      <c r="B94" t="s">
        <v>280</v>
      </c>
      <c r="C94" t="s">
        <v>465</v>
      </c>
      <c r="D94" t="s">
        <v>25</v>
      </c>
      <c r="E94" t="s">
        <v>319</v>
      </c>
      <c r="F94" t="s">
        <v>674</v>
      </c>
      <c r="G94" t="s">
        <v>23</v>
      </c>
      <c r="H94">
        <v>158.6314132</v>
      </c>
      <c r="I94">
        <v>11.2</v>
      </c>
      <c r="J94" t="s">
        <v>319</v>
      </c>
      <c r="K94" t="s">
        <v>814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319</v>
      </c>
      <c r="S94" t="s">
        <v>319</v>
      </c>
      <c r="T94" s="44">
        <v>44690</v>
      </c>
      <c r="U94" s="44">
        <v>44694</v>
      </c>
      <c r="V94" t="s">
        <v>692</v>
      </c>
      <c r="W94">
        <v>413642</v>
      </c>
      <c r="X94">
        <v>0</v>
      </c>
      <c r="Y94">
        <v>382015</v>
      </c>
      <c r="Z94">
        <v>92.35</v>
      </c>
      <c r="AA94">
        <v>69.11</v>
      </c>
      <c r="AB94" t="s">
        <v>23</v>
      </c>
    </row>
    <row r="95" spans="1:28" x14ac:dyDescent="0.2">
      <c r="A95" t="s">
        <v>913</v>
      </c>
      <c r="B95" t="s">
        <v>282</v>
      </c>
      <c r="C95" t="s">
        <v>465</v>
      </c>
      <c r="D95" t="s">
        <v>25</v>
      </c>
      <c r="E95" t="s">
        <v>319</v>
      </c>
      <c r="F95" t="s">
        <v>674</v>
      </c>
      <c r="G95" t="s">
        <v>23</v>
      </c>
      <c r="H95">
        <v>200.511415</v>
      </c>
      <c r="I95">
        <v>11.5</v>
      </c>
      <c r="J95" t="s">
        <v>319</v>
      </c>
      <c r="K95" t="s">
        <v>814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319</v>
      </c>
      <c r="S95" t="s">
        <v>319</v>
      </c>
      <c r="T95" s="44">
        <v>44690</v>
      </c>
      <c r="U95" s="44">
        <v>44694</v>
      </c>
      <c r="V95" t="s">
        <v>692</v>
      </c>
      <c r="W95">
        <v>435745</v>
      </c>
      <c r="X95">
        <v>0</v>
      </c>
      <c r="Y95">
        <v>378468</v>
      </c>
      <c r="Z95">
        <v>86.86</v>
      </c>
      <c r="AA95">
        <v>65.59</v>
      </c>
      <c r="AB95" t="s">
        <v>23</v>
      </c>
    </row>
    <row r="96" spans="1:28" x14ac:dyDescent="0.2">
      <c r="A96" t="s">
        <v>42</v>
      </c>
      <c r="B96" t="s">
        <v>43</v>
      </c>
      <c r="C96" t="s">
        <v>271</v>
      </c>
      <c r="D96" t="s">
        <v>25</v>
      </c>
      <c r="E96" t="s">
        <v>319</v>
      </c>
      <c r="F96" t="s">
        <v>674</v>
      </c>
      <c r="G96" t="s">
        <v>23</v>
      </c>
      <c r="H96">
        <v>355.31778459999998</v>
      </c>
      <c r="I96">
        <v>10.9</v>
      </c>
      <c r="J96" t="s">
        <v>319</v>
      </c>
      <c r="K96" t="s">
        <v>814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319</v>
      </c>
      <c r="S96" t="s">
        <v>319</v>
      </c>
      <c r="T96" s="44">
        <v>44685</v>
      </c>
      <c r="U96" s="44">
        <v>44685</v>
      </c>
      <c r="V96" t="s">
        <v>692</v>
      </c>
      <c r="W96">
        <v>1136805</v>
      </c>
      <c r="X96">
        <v>0</v>
      </c>
      <c r="Y96">
        <v>820161</v>
      </c>
      <c r="Z96">
        <v>72.150000000000006</v>
      </c>
      <c r="AA96">
        <v>59.92</v>
      </c>
      <c r="AB96" t="s">
        <v>23</v>
      </c>
    </row>
    <row r="97" spans="1:28" x14ac:dyDescent="0.2">
      <c r="A97" t="s">
        <v>950</v>
      </c>
      <c r="B97" t="s">
        <v>43</v>
      </c>
      <c r="C97" t="s">
        <v>465</v>
      </c>
      <c r="D97" t="s">
        <v>25</v>
      </c>
      <c r="E97" t="s">
        <v>319</v>
      </c>
      <c r="F97" t="s">
        <v>674</v>
      </c>
      <c r="G97" t="s">
        <v>23</v>
      </c>
      <c r="H97">
        <v>148.83253120000001</v>
      </c>
      <c r="I97">
        <v>42.6</v>
      </c>
      <c r="J97" t="s">
        <v>319</v>
      </c>
      <c r="K97" t="s">
        <v>814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319</v>
      </c>
      <c r="S97" t="s">
        <v>319</v>
      </c>
      <c r="T97" s="44">
        <v>44690</v>
      </c>
      <c r="U97" s="44">
        <v>44694</v>
      </c>
      <c r="V97" t="s">
        <v>692</v>
      </c>
      <c r="W97">
        <v>1033190</v>
      </c>
      <c r="X97">
        <v>0</v>
      </c>
      <c r="Y97">
        <v>990315</v>
      </c>
      <c r="Z97">
        <v>95.85</v>
      </c>
      <c r="AA97">
        <v>73.540000000000006</v>
      </c>
      <c r="AB97" t="s">
        <v>23</v>
      </c>
    </row>
    <row r="98" spans="1:28" x14ac:dyDescent="0.2">
      <c r="A98" t="s">
        <v>340</v>
      </c>
      <c r="B98" t="s">
        <v>46</v>
      </c>
      <c r="C98" t="s">
        <v>465</v>
      </c>
      <c r="D98" t="s">
        <v>25</v>
      </c>
      <c r="E98" t="s">
        <v>319</v>
      </c>
      <c r="F98" t="s">
        <v>674</v>
      </c>
      <c r="G98" t="s">
        <v>23</v>
      </c>
      <c r="H98">
        <v>151.82548420000001</v>
      </c>
      <c r="I98">
        <v>26.2</v>
      </c>
      <c r="J98" t="s">
        <v>319</v>
      </c>
      <c r="K98" t="s">
        <v>814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319</v>
      </c>
      <c r="S98" t="s">
        <v>319</v>
      </c>
      <c r="T98" s="44">
        <v>44657</v>
      </c>
      <c r="U98" s="44">
        <v>44665</v>
      </c>
      <c r="V98" t="s">
        <v>692</v>
      </c>
      <c r="W98">
        <v>138091</v>
      </c>
      <c r="X98">
        <v>0</v>
      </c>
      <c r="Y98">
        <v>112878</v>
      </c>
      <c r="Z98">
        <v>81.739999999999995</v>
      </c>
      <c r="AA98">
        <v>65.239999999999995</v>
      </c>
      <c r="AB98" t="s">
        <v>23</v>
      </c>
    </row>
    <row r="99" spans="1:28" x14ac:dyDescent="0.2">
      <c r="A99" t="s">
        <v>938</v>
      </c>
      <c r="B99" t="s">
        <v>123</v>
      </c>
      <c r="C99" t="s">
        <v>465</v>
      </c>
      <c r="D99" t="s">
        <v>25</v>
      </c>
      <c r="E99" t="s">
        <v>319</v>
      </c>
      <c r="F99" t="s">
        <v>674</v>
      </c>
      <c r="G99" t="s">
        <v>23</v>
      </c>
      <c r="H99">
        <v>71.770933470000003</v>
      </c>
      <c r="I99">
        <v>22.8</v>
      </c>
      <c r="J99" t="s">
        <v>319</v>
      </c>
      <c r="K99" t="s">
        <v>814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319</v>
      </c>
      <c r="S99" t="s">
        <v>319</v>
      </c>
      <c r="T99" s="44">
        <v>44775</v>
      </c>
      <c r="U99" s="44">
        <v>44784</v>
      </c>
      <c r="V99" t="s">
        <v>676</v>
      </c>
      <c r="W99">
        <v>200726</v>
      </c>
      <c r="X99">
        <v>0</v>
      </c>
      <c r="Y99">
        <v>124555</v>
      </c>
      <c r="Z99">
        <v>62.05</v>
      </c>
      <c r="AA99">
        <v>47.91</v>
      </c>
      <c r="AB99" t="s">
        <v>23</v>
      </c>
    </row>
    <row r="100" spans="1:28" x14ac:dyDescent="0.2">
      <c r="A100" t="s">
        <v>122</v>
      </c>
      <c r="B100" t="s">
        <v>123</v>
      </c>
      <c r="C100" t="s">
        <v>465</v>
      </c>
      <c r="D100" t="s">
        <v>25</v>
      </c>
      <c r="E100" t="s">
        <v>319</v>
      </c>
      <c r="F100" t="s">
        <v>674</v>
      </c>
      <c r="G100" t="s">
        <v>23</v>
      </c>
      <c r="H100">
        <v>95.316713739999997</v>
      </c>
      <c r="I100">
        <v>13</v>
      </c>
      <c r="J100" t="s">
        <v>319</v>
      </c>
      <c r="K100" t="s">
        <v>814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319</v>
      </c>
      <c r="S100" t="s">
        <v>319</v>
      </c>
      <c r="T100" s="44">
        <v>44671</v>
      </c>
      <c r="U100" s="44">
        <v>44671</v>
      </c>
      <c r="V100" t="s">
        <v>692</v>
      </c>
      <c r="W100">
        <v>381819</v>
      </c>
      <c r="X100">
        <v>0</v>
      </c>
      <c r="Y100">
        <v>126387</v>
      </c>
      <c r="Z100">
        <v>33.1</v>
      </c>
      <c r="AA100">
        <v>26.23</v>
      </c>
      <c r="AB100" t="s">
        <v>23</v>
      </c>
    </row>
    <row r="101" spans="1:28" x14ac:dyDescent="0.2">
      <c r="A101" t="s">
        <v>186</v>
      </c>
      <c r="B101" t="s">
        <v>123</v>
      </c>
      <c r="C101" t="s">
        <v>465</v>
      </c>
      <c r="D101" t="s">
        <v>25</v>
      </c>
      <c r="E101" t="s">
        <v>319</v>
      </c>
      <c r="F101" t="s">
        <v>674</v>
      </c>
      <c r="G101" t="s">
        <v>23</v>
      </c>
      <c r="H101">
        <v>102.1884785</v>
      </c>
      <c r="I101">
        <v>11.4</v>
      </c>
      <c r="J101" t="s">
        <v>319</v>
      </c>
      <c r="K101" t="s">
        <v>814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319</v>
      </c>
      <c r="S101" t="s">
        <v>319</v>
      </c>
      <c r="T101" s="44">
        <v>44677</v>
      </c>
      <c r="U101" s="44">
        <v>44677</v>
      </c>
      <c r="V101" t="s">
        <v>692</v>
      </c>
      <c r="W101">
        <v>271483</v>
      </c>
      <c r="X101">
        <v>0</v>
      </c>
      <c r="Y101">
        <v>183899</v>
      </c>
      <c r="Z101">
        <v>67.739999999999995</v>
      </c>
      <c r="AA101">
        <v>53.17</v>
      </c>
      <c r="AB101" t="s">
        <v>23</v>
      </c>
    </row>
    <row r="102" spans="1:28" x14ac:dyDescent="0.2">
      <c r="A102" t="s">
        <v>187</v>
      </c>
      <c r="B102" t="s">
        <v>123</v>
      </c>
      <c r="C102" t="s">
        <v>465</v>
      </c>
      <c r="D102" t="s">
        <v>25</v>
      </c>
      <c r="E102" t="s">
        <v>319</v>
      </c>
      <c r="F102" t="s">
        <v>674</v>
      </c>
      <c r="G102" t="s">
        <v>23</v>
      </c>
      <c r="H102">
        <v>58.569790910000002</v>
      </c>
      <c r="I102">
        <v>14.2</v>
      </c>
      <c r="J102" t="s">
        <v>319</v>
      </c>
      <c r="K102" t="s">
        <v>814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319</v>
      </c>
      <c r="S102" t="s">
        <v>319</v>
      </c>
      <c r="T102" s="44">
        <v>44671</v>
      </c>
      <c r="U102" s="44">
        <v>44671</v>
      </c>
      <c r="V102" t="s">
        <v>692</v>
      </c>
      <c r="W102">
        <v>323246</v>
      </c>
      <c r="X102">
        <v>0</v>
      </c>
      <c r="Y102">
        <v>192254</v>
      </c>
      <c r="Z102">
        <v>59.48</v>
      </c>
      <c r="AA102">
        <v>45.46</v>
      </c>
      <c r="AB102" t="s">
        <v>23</v>
      </c>
    </row>
    <row r="103" spans="1:28" x14ac:dyDescent="0.2">
      <c r="A103" t="s">
        <v>188</v>
      </c>
      <c r="B103" t="s">
        <v>123</v>
      </c>
      <c r="C103" t="s">
        <v>465</v>
      </c>
      <c r="D103" t="s">
        <v>25</v>
      </c>
      <c r="E103" t="s">
        <v>319</v>
      </c>
      <c r="F103" t="s">
        <v>674</v>
      </c>
      <c r="G103" t="s">
        <v>23</v>
      </c>
      <c r="H103">
        <v>38.426449599999998</v>
      </c>
      <c r="I103">
        <v>12</v>
      </c>
      <c r="J103" t="s">
        <v>319</v>
      </c>
      <c r="K103" t="s">
        <v>814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319</v>
      </c>
      <c r="S103" t="s">
        <v>319</v>
      </c>
      <c r="T103" s="44">
        <v>44671</v>
      </c>
      <c r="U103" s="44">
        <v>44671</v>
      </c>
      <c r="V103" t="s">
        <v>692</v>
      </c>
      <c r="W103">
        <v>379386</v>
      </c>
      <c r="X103">
        <v>0</v>
      </c>
      <c r="Y103">
        <v>249977</v>
      </c>
      <c r="Z103">
        <v>65.89</v>
      </c>
      <c r="AA103">
        <v>50.53</v>
      </c>
      <c r="AB103" t="s">
        <v>23</v>
      </c>
    </row>
    <row r="104" spans="1:28" x14ac:dyDescent="0.2">
      <c r="A104" t="s">
        <v>189</v>
      </c>
      <c r="B104" t="s">
        <v>123</v>
      </c>
      <c r="C104" t="s">
        <v>465</v>
      </c>
      <c r="D104" t="s">
        <v>25</v>
      </c>
      <c r="E104" t="s">
        <v>319</v>
      </c>
      <c r="F104" t="s">
        <v>674</v>
      </c>
      <c r="G104" t="s">
        <v>23</v>
      </c>
      <c r="H104">
        <v>38.426449599999998</v>
      </c>
      <c r="I104">
        <v>12</v>
      </c>
      <c r="J104" t="s">
        <v>319</v>
      </c>
      <c r="K104" t="s">
        <v>814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25</v>
      </c>
      <c r="R104" t="s">
        <v>319</v>
      </c>
      <c r="S104" t="s">
        <v>319</v>
      </c>
      <c r="T104" s="44">
        <v>44677</v>
      </c>
      <c r="U104" s="44">
        <v>44677</v>
      </c>
      <c r="V104" t="s">
        <v>692</v>
      </c>
      <c r="W104">
        <v>248253</v>
      </c>
      <c r="X104">
        <v>0</v>
      </c>
      <c r="Y104">
        <v>192809</v>
      </c>
      <c r="Z104">
        <v>77.67</v>
      </c>
      <c r="AA104">
        <v>60.44</v>
      </c>
      <c r="AB104" t="s">
        <v>23</v>
      </c>
    </row>
    <row r="105" spans="1:28" x14ac:dyDescent="0.2">
      <c r="A105" t="s">
        <v>894</v>
      </c>
      <c r="B105" t="s">
        <v>567</v>
      </c>
      <c r="C105" t="s">
        <v>465</v>
      </c>
      <c r="D105" t="s">
        <v>23</v>
      </c>
      <c r="E105" t="s">
        <v>319</v>
      </c>
      <c r="F105" t="s">
        <v>674</v>
      </c>
      <c r="G105" t="s">
        <v>23</v>
      </c>
      <c r="H105">
        <v>77.590656069999994</v>
      </c>
      <c r="I105">
        <v>8.9600000000000009</v>
      </c>
      <c r="J105" t="s">
        <v>319</v>
      </c>
      <c r="K105" t="s">
        <v>814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319</v>
      </c>
      <c r="S105" t="s">
        <v>319</v>
      </c>
      <c r="T105" s="44">
        <v>44753</v>
      </c>
      <c r="U105" s="44">
        <v>44776</v>
      </c>
      <c r="V105" t="s">
        <v>676</v>
      </c>
      <c r="W105">
        <v>162207</v>
      </c>
      <c r="X105">
        <v>0</v>
      </c>
      <c r="Y105">
        <v>135322</v>
      </c>
      <c r="Z105">
        <v>83.43</v>
      </c>
      <c r="AA105">
        <v>64.56</v>
      </c>
      <c r="AB105" t="s">
        <v>23</v>
      </c>
    </row>
    <row r="106" spans="1:28" x14ac:dyDescent="0.2">
      <c r="A106" t="s">
        <v>126</v>
      </c>
      <c r="B106" t="s">
        <v>53</v>
      </c>
      <c r="C106" t="s">
        <v>813</v>
      </c>
      <c r="D106" t="s">
        <v>25</v>
      </c>
      <c r="E106" t="s">
        <v>319</v>
      </c>
      <c r="F106" t="s">
        <v>674</v>
      </c>
      <c r="G106" t="s">
        <v>23</v>
      </c>
      <c r="H106">
        <v>96.662603430000004</v>
      </c>
      <c r="I106">
        <v>29.4</v>
      </c>
      <c r="J106" t="s">
        <v>319</v>
      </c>
      <c r="K106" t="s">
        <v>814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319</v>
      </c>
      <c r="S106" t="s">
        <v>319</v>
      </c>
      <c r="T106" s="44">
        <v>44749</v>
      </c>
      <c r="U106" s="44">
        <v>44767</v>
      </c>
      <c r="V106" t="s">
        <v>692</v>
      </c>
      <c r="W106">
        <v>1407465</v>
      </c>
      <c r="X106">
        <v>0</v>
      </c>
      <c r="Y106">
        <v>1221059</v>
      </c>
      <c r="Z106">
        <v>86.76</v>
      </c>
      <c r="AA106">
        <v>69.8</v>
      </c>
      <c r="AB106" t="s">
        <v>23</v>
      </c>
    </row>
    <row r="107" spans="1:28" x14ac:dyDescent="0.2">
      <c r="A107" t="s">
        <v>191</v>
      </c>
      <c r="B107" t="s">
        <v>192</v>
      </c>
      <c r="C107" t="s">
        <v>465</v>
      </c>
      <c r="D107" t="s">
        <v>25</v>
      </c>
      <c r="E107" t="s">
        <v>319</v>
      </c>
      <c r="F107" t="s">
        <v>674</v>
      </c>
      <c r="G107" t="s">
        <v>23</v>
      </c>
      <c r="H107">
        <v>45.120223789999997</v>
      </c>
      <c r="I107">
        <v>14.6</v>
      </c>
      <c r="J107" t="s">
        <v>319</v>
      </c>
      <c r="K107" t="s">
        <v>814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319</v>
      </c>
      <c r="S107" t="s">
        <v>319</v>
      </c>
      <c r="T107" s="44">
        <v>44749</v>
      </c>
      <c r="U107" s="44">
        <v>44767</v>
      </c>
      <c r="V107" t="s">
        <v>692</v>
      </c>
      <c r="W107">
        <v>343166</v>
      </c>
      <c r="X107">
        <v>0</v>
      </c>
      <c r="Y107">
        <v>231312</v>
      </c>
      <c r="Z107">
        <v>67.41</v>
      </c>
      <c r="AA107">
        <v>54.03</v>
      </c>
      <c r="AB107" t="s">
        <v>23</v>
      </c>
    </row>
    <row r="108" spans="1:28" x14ac:dyDescent="0.2">
      <c r="A108" t="s">
        <v>946</v>
      </c>
      <c r="B108" t="s">
        <v>128</v>
      </c>
      <c r="C108" t="s">
        <v>465</v>
      </c>
      <c r="D108" t="s">
        <v>25</v>
      </c>
      <c r="E108" t="s">
        <v>319</v>
      </c>
      <c r="F108" t="s">
        <v>674</v>
      </c>
      <c r="G108" t="s">
        <v>23</v>
      </c>
      <c r="H108">
        <v>54.724805109999998</v>
      </c>
      <c r="I108">
        <v>26.4</v>
      </c>
      <c r="J108" t="s">
        <v>319</v>
      </c>
      <c r="K108" t="s">
        <v>814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319</v>
      </c>
      <c r="S108" t="s">
        <v>319</v>
      </c>
      <c r="T108" s="44">
        <v>44690</v>
      </c>
      <c r="U108" s="44">
        <v>44694</v>
      </c>
      <c r="V108" t="s">
        <v>692</v>
      </c>
      <c r="W108">
        <v>194688</v>
      </c>
      <c r="X108">
        <v>0</v>
      </c>
      <c r="Y108">
        <v>113647</v>
      </c>
      <c r="Z108">
        <v>58.37</v>
      </c>
      <c r="AA108">
        <v>42.82</v>
      </c>
      <c r="AB108" t="s">
        <v>23</v>
      </c>
    </row>
    <row r="109" spans="1:28" x14ac:dyDescent="0.2">
      <c r="A109" t="s">
        <v>947</v>
      </c>
      <c r="B109" t="s">
        <v>375</v>
      </c>
      <c r="C109" t="s">
        <v>465</v>
      </c>
      <c r="D109" t="s">
        <v>25</v>
      </c>
      <c r="E109" t="s">
        <v>319</v>
      </c>
      <c r="F109" t="s">
        <v>674</v>
      </c>
      <c r="G109" t="s">
        <v>23</v>
      </c>
      <c r="H109">
        <v>33.251733700000003</v>
      </c>
      <c r="I109">
        <v>26.4</v>
      </c>
      <c r="J109" t="s">
        <v>319</v>
      </c>
      <c r="K109" t="s">
        <v>814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319</v>
      </c>
      <c r="S109" t="s">
        <v>319</v>
      </c>
      <c r="T109" s="44">
        <v>44690</v>
      </c>
      <c r="U109" s="44">
        <v>44694</v>
      </c>
      <c r="V109" t="s">
        <v>692</v>
      </c>
      <c r="W109">
        <v>490373</v>
      </c>
      <c r="X109">
        <v>0</v>
      </c>
      <c r="Y109">
        <v>432474</v>
      </c>
      <c r="Z109">
        <v>88.19</v>
      </c>
      <c r="AA109">
        <v>67.61</v>
      </c>
      <c r="AB109" t="s">
        <v>23</v>
      </c>
    </row>
    <row r="110" spans="1:28" x14ac:dyDescent="0.2">
      <c r="A110" t="s">
        <v>131</v>
      </c>
      <c r="B110" t="s">
        <v>58</v>
      </c>
      <c r="C110" t="s">
        <v>813</v>
      </c>
      <c r="D110" t="s">
        <v>23</v>
      </c>
      <c r="E110" t="s">
        <v>319</v>
      </c>
      <c r="F110" t="s">
        <v>674</v>
      </c>
      <c r="G110" t="s">
        <v>23</v>
      </c>
      <c r="H110">
        <v>377.98088860000001</v>
      </c>
      <c r="I110">
        <v>32.799999999999997</v>
      </c>
      <c r="J110" t="s">
        <v>929</v>
      </c>
      <c r="K110" t="s">
        <v>685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319</v>
      </c>
      <c r="S110" t="s">
        <v>319</v>
      </c>
      <c r="T110" s="44">
        <v>44720</v>
      </c>
      <c r="U110" s="44">
        <v>44733</v>
      </c>
      <c r="V110" t="s">
        <v>692</v>
      </c>
      <c r="W110">
        <v>1311692</v>
      </c>
      <c r="X110">
        <v>0</v>
      </c>
      <c r="Y110">
        <v>1073088</v>
      </c>
      <c r="Z110">
        <v>81.81</v>
      </c>
      <c r="AA110">
        <v>66.88</v>
      </c>
      <c r="AB110" t="s">
        <v>23</v>
      </c>
    </row>
    <row r="111" spans="1:28" x14ac:dyDescent="0.2">
      <c r="A111" t="s">
        <v>132</v>
      </c>
      <c r="B111" t="s">
        <v>58</v>
      </c>
      <c r="C111" t="s">
        <v>813</v>
      </c>
      <c r="D111" t="s">
        <v>23</v>
      </c>
      <c r="E111" t="s">
        <v>319</v>
      </c>
      <c r="F111" t="s">
        <v>674</v>
      </c>
      <c r="G111" t="s">
        <v>23</v>
      </c>
      <c r="H111">
        <v>290.77774959999999</v>
      </c>
      <c r="I111">
        <v>23.4</v>
      </c>
      <c r="J111" t="s">
        <v>319</v>
      </c>
      <c r="K111" t="s">
        <v>814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319</v>
      </c>
      <c r="S111" t="s">
        <v>319</v>
      </c>
      <c r="T111" s="44">
        <v>44782</v>
      </c>
      <c r="U111" s="44">
        <v>44798</v>
      </c>
      <c r="V111" t="s">
        <v>686</v>
      </c>
      <c r="W111">
        <v>168187</v>
      </c>
      <c r="X111">
        <v>0</v>
      </c>
      <c r="Y111">
        <v>152137</v>
      </c>
      <c r="Z111">
        <v>90.46</v>
      </c>
      <c r="AA111">
        <v>70.989999999999995</v>
      </c>
      <c r="AB111" t="s">
        <v>23</v>
      </c>
    </row>
    <row r="112" spans="1:28" x14ac:dyDescent="0.2">
      <c r="A112" t="s">
        <v>133</v>
      </c>
      <c r="B112" t="s">
        <v>58</v>
      </c>
      <c r="C112" t="s">
        <v>813</v>
      </c>
      <c r="D112" t="s">
        <v>23</v>
      </c>
      <c r="E112" t="s">
        <v>319</v>
      </c>
      <c r="F112" t="s">
        <v>674</v>
      </c>
      <c r="G112" t="s">
        <v>23</v>
      </c>
      <c r="H112">
        <v>209.5989797</v>
      </c>
      <c r="I112">
        <v>28.6</v>
      </c>
      <c r="J112" t="s">
        <v>319</v>
      </c>
      <c r="K112" t="s">
        <v>814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319</v>
      </c>
      <c r="S112" t="s">
        <v>319</v>
      </c>
      <c r="T112" s="44">
        <v>44782</v>
      </c>
      <c r="U112" s="44">
        <v>44798</v>
      </c>
      <c r="V112" t="s">
        <v>686</v>
      </c>
      <c r="W112">
        <v>135888</v>
      </c>
      <c r="X112">
        <v>0</v>
      </c>
      <c r="Y112">
        <v>118147</v>
      </c>
      <c r="Z112">
        <v>86.94</v>
      </c>
      <c r="AA112">
        <v>68.290000000000006</v>
      </c>
      <c r="AB112" t="s">
        <v>23</v>
      </c>
    </row>
    <row r="113" spans="1:28" x14ac:dyDescent="0.2">
      <c r="A113" t="s">
        <v>326</v>
      </c>
      <c r="B113" t="s">
        <v>251</v>
      </c>
      <c r="C113" t="s">
        <v>465</v>
      </c>
      <c r="D113" t="s">
        <v>25</v>
      </c>
      <c r="E113" t="s">
        <v>319</v>
      </c>
      <c r="F113" t="s">
        <v>674</v>
      </c>
      <c r="G113" t="s">
        <v>23</v>
      </c>
      <c r="H113">
        <v>201.1974831</v>
      </c>
      <c r="I113">
        <v>11.9</v>
      </c>
      <c r="J113" t="s">
        <v>319</v>
      </c>
      <c r="K113" t="s">
        <v>814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319</v>
      </c>
      <c r="S113" t="s">
        <v>319</v>
      </c>
      <c r="T113" s="44">
        <v>44657</v>
      </c>
      <c r="U113" s="44">
        <v>44665</v>
      </c>
      <c r="V113" t="s">
        <v>692</v>
      </c>
      <c r="W113">
        <v>885831</v>
      </c>
      <c r="X113">
        <v>0</v>
      </c>
      <c r="Y113">
        <v>837497</v>
      </c>
      <c r="Z113">
        <v>94.54</v>
      </c>
      <c r="AA113">
        <v>77.760000000000005</v>
      </c>
      <c r="AB113" t="s">
        <v>23</v>
      </c>
    </row>
    <row r="114" spans="1:28" x14ac:dyDescent="0.2">
      <c r="A114" t="s">
        <v>936</v>
      </c>
      <c r="B114" t="s">
        <v>937</v>
      </c>
      <c r="C114" t="s">
        <v>465</v>
      </c>
      <c r="D114" t="s">
        <v>25</v>
      </c>
      <c r="E114" t="s">
        <v>319</v>
      </c>
      <c r="F114" t="s">
        <v>674</v>
      </c>
      <c r="G114" t="s">
        <v>23</v>
      </c>
      <c r="H114">
        <v>69.534577229999996</v>
      </c>
      <c r="I114">
        <v>19.399999999999999</v>
      </c>
      <c r="J114" t="s">
        <v>319</v>
      </c>
      <c r="K114" t="s">
        <v>814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319</v>
      </c>
      <c r="S114" t="s">
        <v>319</v>
      </c>
      <c r="T114" s="44">
        <v>44775</v>
      </c>
      <c r="U114" s="44">
        <v>44784</v>
      </c>
      <c r="V114" t="s">
        <v>676</v>
      </c>
      <c r="W114">
        <v>389116</v>
      </c>
      <c r="X114">
        <v>0</v>
      </c>
      <c r="Y114">
        <v>363904</v>
      </c>
      <c r="Z114">
        <v>93.52</v>
      </c>
      <c r="AA114">
        <v>69.209999999999994</v>
      </c>
      <c r="AB114" t="s">
        <v>23</v>
      </c>
    </row>
    <row r="115" spans="1:28" x14ac:dyDescent="0.2">
      <c r="A115" t="s">
        <v>134</v>
      </c>
      <c r="B115" t="s">
        <v>135</v>
      </c>
      <c r="C115" t="s">
        <v>813</v>
      </c>
      <c r="D115" t="s">
        <v>23</v>
      </c>
      <c r="E115" t="s">
        <v>319</v>
      </c>
      <c r="F115" t="s">
        <v>674</v>
      </c>
      <c r="G115" t="s">
        <v>23</v>
      </c>
      <c r="H115">
        <v>210.69398269999999</v>
      </c>
      <c r="I115">
        <v>27</v>
      </c>
      <c r="J115" t="s">
        <v>319</v>
      </c>
      <c r="K115" t="s">
        <v>814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319</v>
      </c>
      <c r="S115" t="s">
        <v>319</v>
      </c>
      <c r="T115" s="44">
        <v>44782</v>
      </c>
      <c r="U115" s="44">
        <v>44798</v>
      </c>
      <c r="V115" t="s">
        <v>686</v>
      </c>
      <c r="W115">
        <v>124306</v>
      </c>
      <c r="X115">
        <v>0</v>
      </c>
      <c r="Y115">
        <v>117369</v>
      </c>
      <c r="Z115">
        <v>94.42</v>
      </c>
      <c r="AA115">
        <v>72.42</v>
      </c>
      <c r="AB115" t="s">
        <v>23</v>
      </c>
    </row>
    <row r="116" spans="1:28" x14ac:dyDescent="0.2">
      <c r="A116" t="s">
        <v>136</v>
      </c>
      <c r="B116" t="s">
        <v>135</v>
      </c>
      <c r="C116" t="s">
        <v>813</v>
      </c>
      <c r="D116" t="s">
        <v>25</v>
      </c>
      <c r="E116" t="s">
        <v>319</v>
      </c>
      <c r="F116" t="s">
        <v>674</v>
      </c>
      <c r="G116" t="s">
        <v>23</v>
      </c>
      <c r="H116">
        <v>171.17540589999999</v>
      </c>
      <c r="I116">
        <v>19.3</v>
      </c>
      <c r="J116" t="s">
        <v>319</v>
      </c>
      <c r="K116" t="s">
        <v>814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319</v>
      </c>
      <c r="S116" t="s">
        <v>319</v>
      </c>
      <c r="T116" s="44">
        <v>44749</v>
      </c>
      <c r="U116" s="44">
        <v>44767</v>
      </c>
      <c r="V116" t="s">
        <v>692</v>
      </c>
      <c r="W116">
        <v>298230</v>
      </c>
      <c r="X116">
        <v>0</v>
      </c>
      <c r="Y116">
        <v>254432</v>
      </c>
      <c r="Z116">
        <v>85.31</v>
      </c>
      <c r="AA116">
        <v>68.02</v>
      </c>
      <c r="AB116" t="s">
        <v>23</v>
      </c>
    </row>
    <row r="117" spans="1:28" x14ac:dyDescent="0.2">
      <c r="A117" t="s">
        <v>137</v>
      </c>
      <c r="B117" t="s">
        <v>138</v>
      </c>
      <c r="C117" t="s">
        <v>813</v>
      </c>
      <c r="D117" t="s">
        <v>23</v>
      </c>
      <c r="E117" t="s">
        <v>319</v>
      </c>
      <c r="F117" t="s">
        <v>674</v>
      </c>
      <c r="G117" t="s">
        <v>23</v>
      </c>
      <c r="H117">
        <v>299.73403230000002</v>
      </c>
      <c r="I117">
        <v>26.2</v>
      </c>
      <c r="J117" t="s">
        <v>929</v>
      </c>
      <c r="K117" t="s">
        <v>685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319</v>
      </c>
      <c r="S117" t="s">
        <v>319</v>
      </c>
      <c r="T117" s="44">
        <v>44720</v>
      </c>
      <c r="U117" s="44">
        <v>44733</v>
      </c>
      <c r="V117" t="s">
        <v>692</v>
      </c>
      <c r="W117">
        <v>4954909</v>
      </c>
      <c r="X117">
        <v>0</v>
      </c>
      <c r="Y117">
        <v>4535875</v>
      </c>
      <c r="Z117">
        <v>91.54</v>
      </c>
      <c r="AA117">
        <v>75.040000000000006</v>
      </c>
      <c r="AB117" t="s">
        <v>23</v>
      </c>
    </row>
    <row r="118" spans="1:28" x14ac:dyDescent="0.2">
      <c r="A118" t="s">
        <v>139</v>
      </c>
      <c r="B118" t="s">
        <v>138</v>
      </c>
      <c r="C118" t="s">
        <v>813</v>
      </c>
      <c r="D118" t="s">
        <v>25</v>
      </c>
      <c r="E118" t="s">
        <v>319</v>
      </c>
      <c r="F118" t="s">
        <v>674</v>
      </c>
      <c r="G118" t="s">
        <v>23</v>
      </c>
      <c r="H118">
        <v>290.3562159</v>
      </c>
      <c r="I118">
        <v>17.600000000000001</v>
      </c>
      <c r="J118" t="s">
        <v>319</v>
      </c>
      <c r="K118" t="s">
        <v>814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319</v>
      </c>
      <c r="S118" t="s">
        <v>319</v>
      </c>
      <c r="T118" s="44">
        <v>44749</v>
      </c>
      <c r="U118" s="44">
        <v>44767</v>
      </c>
      <c r="V118" t="s">
        <v>692</v>
      </c>
      <c r="W118">
        <v>3944384</v>
      </c>
      <c r="X118">
        <v>0</v>
      </c>
      <c r="Y118">
        <v>3716427</v>
      </c>
      <c r="Z118">
        <v>94.22</v>
      </c>
      <c r="AA118">
        <v>77.319999999999993</v>
      </c>
      <c r="AB118" t="s">
        <v>23</v>
      </c>
    </row>
    <row r="119" spans="1:28" x14ac:dyDescent="0.2">
      <c r="A119" t="s">
        <v>140</v>
      </c>
      <c r="B119" t="s">
        <v>138</v>
      </c>
      <c r="C119" t="s">
        <v>813</v>
      </c>
      <c r="D119" t="s">
        <v>23</v>
      </c>
      <c r="E119" t="s">
        <v>319</v>
      </c>
      <c r="F119" t="s">
        <v>674</v>
      </c>
      <c r="G119" t="s">
        <v>23</v>
      </c>
      <c r="H119">
        <v>266.2751945</v>
      </c>
      <c r="I119">
        <v>43.2</v>
      </c>
      <c r="J119" t="s">
        <v>929</v>
      </c>
      <c r="K119" t="s">
        <v>685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319</v>
      </c>
      <c r="S119" t="s">
        <v>319</v>
      </c>
      <c r="T119" s="44">
        <v>44720</v>
      </c>
      <c r="U119" s="44">
        <v>44733</v>
      </c>
      <c r="V119" t="s">
        <v>692</v>
      </c>
      <c r="W119">
        <v>2320491</v>
      </c>
      <c r="X119">
        <v>0</v>
      </c>
      <c r="Y119">
        <v>2037642</v>
      </c>
      <c r="Z119">
        <v>87.81</v>
      </c>
      <c r="AA119">
        <v>71.31</v>
      </c>
      <c r="AB119" t="s">
        <v>23</v>
      </c>
    </row>
    <row r="120" spans="1:28" x14ac:dyDescent="0.2">
      <c r="A120" t="s">
        <v>146</v>
      </c>
      <c r="B120" t="s">
        <v>147</v>
      </c>
      <c r="C120" t="s">
        <v>813</v>
      </c>
      <c r="D120" t="s">
        <v>23</v>
      </c>
      <c r="E120" t="s">
        <v>319</v>
      </c>
      <c r="F120" t="s">
        <v>674</v>
      </c>
      <c r="G120" t="s">
        <v>23</v>
      </c>
      <c r="H120">
        <v>176.5113308</v>
      </c>
      <c r="I120">
        <v>14.5</v>
      </c>
      <c r="J120" t="s">
        <v>319</v>
      </c>
      <c r="K120" t="s">
        <v>814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319</v>
      </c>
      <c r="S120" t="s">
        <v>319</v>
      </c>
      <c r="T120" s="44">
        <v>44753</v>
      </c>
      <c r="U120" s="44">
        <v>44775</v>
      </c>
      <c r="V120" t="s">
        <v>692</v>
      </c>
      <c r="W120">
        <v>1236906</v>
      </c>
      <c r="X120">
        <v>0</v>
      </c>
      <c r="Y120">
        <v>1111264</v>
      </c>
      <c r="Z120">
        <v>89.84</v>
      </c>
      <c r="AA120">
        <v>72.959999999999994</v>
      </c>
      <c r="AB120" t="s">
        <v>23</v>
      </c>
    </row>
    <row r="121" spans="1:28" x14ac:dyDescent="0.2">
      <c r="A121" t="s">
        <v>148</v>
      </c>
      <c r="B121" t="s">
        <v>149</v>
      </c>
      <c r="C121" t="s">
        <v>813</v>
      </c>
      <c r="D121" t="s">
        <v>25</v>
      </c>
      <c r="E121" t="s">
        <v>319</v>
      </c>
      <c r="F121" t="s">
        <v>674</v>
      </c>
      <c r="G121" t="s">
        <v>23</v>
      </c>
      <c r="H121">
        <v>127.8920808</v>
      </c>
      <c r="I121">
        <v>36.4</v>
      </c>
      <c r="J121" t="s">
        <v>319</v>
      </c>
      <c r="K121" t="s">
        <v>814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319</v>
      </c>
      <c r="S121" t="s">
        <v>319</v>
      </c>
      <c r="T121" s="44">
        <v>44720</v>
      </c>
      <c r="U121" s="44">
        <v>44734</v>
      </c>
      <c r="V121" t="s">
        <v>692</v>
      </c>
      <c r="W121">
        <v>1695487</v>
      </c>
      <c r="X121">
        <v>0</v>
      </c>
      <c r="Y121">
        <v>1461585</v>
      </c>
      <c r="Z121">
        <v>86.2</v>
      </c>
      <c r="AA121">
        <v>70.11</v>
      </c>
      <c r="AB121" t="s">
        <v>23</v>
      </c>
    </row>
    <row r="122" spans="1:28" x14ac:dyDescent="0.2">
      <c r="A122" t="s">
        <v>151</v>
      </c>
      <c r="B122" t="s">
        <v>149</v>
      </c>
      <c r="C122" t="s">
        <v>813</v>
      </c>
      <c r="D122" t="s">
        <v>25</v>
      </c>
      <c r="E122" t="s">
        <v>319</v>
      </c>
      <c r="F122" t="s">
        <v>674</v>
      </c>
      <c r="G122" t="s">
        <v>23</v>
      </c>
      <c r="H122">
        <v>0.123281267</v>
      </c>
      <c r="I122">
        <v>41</v>
      </c>
      <c r="J122" t="s">
        <v>319</v>
      </c>
      <c r="K122" t="s">
        <v>814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319</v>
      </c>
      <c r="S122" t="s">
        <v>319</v>
      </c>
      <c r="T122" s="44">
        <v>44782</v>
      </c>
      <c r="U122" s="44">
        <v>44798</v>
      </c>
      <c r="V122" t="s">
        <v>686</v>
      </c>
      <c r="W122">
        <v>143123</v>
      </c>
      <c r="X122">
        <v>0</v>
      </c>
      <c r="Y122">
        <v>127722</v>
      </c>
      <c r="Z122">
        <v>89.24</v>
      </c>
      <c r="AA122">
        <v>70.09</v>
      </c>
      <c r="AB122" t="s">
        <v>23</v>
      </c>
    </row>
    <row r="123" spans="1:28" x14ac:dyDescent="0.2">
      <c r="A123" t="s">
        <v>154</v>
      </c>
      <c r="B123" t="s">
        <v>153</v>
      </c>
      <c r="C123" t="s">
        <v>813</v>
      </c>
      <c r="D123" t="s">
        <v>25</v>
      </c>
      <c r="E123" t="s">
        <v>319</v>
      </c>
      <c r="F123" t="s">
        <v>674</v>
      </c>
      <c r="G123" t="s">
        <v>23</v>
      </c>
      <c r="H123">
        <v>45.964185059999998</v>
      </c>
      <c r="I123">
        <v>44.4</v>
      </c>
      <c r="J123" t="s">
        <v>319</v>
      </c>
      <c r="K123" t="s">
        <v>814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319</v>
      </c>
      <c r="S123" t="s">
        <v>319</v>
      </c>
      <c r="T123" s="44">
        <v>44749</v>
      </c>
      <c r="U123" s="44">
        <v>44767</v>
      </c>
      <c r="V123" t="s">
        <v>692</v>
      </c>
      <c r="W123">
        <v>465135</v>
      </c>
      <c r="X123">
        <v>0</v>
      </c>
      <c r="Y123">
        <v>207496</v>
      </c>
      <c r="Z123">
        <v>44.61</v>
      </c>
      <c r="AA123">
        <v>37.76</v>
      </c>
      <c r="AB123" t="s">
        <v>23</v>
      </c>
    </row>
    <row r="124" spans="1:28" x14ac:dyDescent="0.2">
      <c r="A124" t="s">
        <v>336</v>
      </c>
      <c r="B124" t="s">
        <v>252</v>
      </c>
      <c r="C124" t="s">
        <v>465</v>
      </c>
      <c r="D124" t="s">
        <v>25</v>
      </c>
      <c r="E124" t="s">
        <v>319</v>
      </c>
      <c r="F124" t="s">
        <v>674</v>
      </c>
      <c r="G124" t="s">
        <v>23</v>
      </c>
      <c r="H124">
        <v>38.64590682</v>
      </c>
      <c r="I124">
        <v>19.3</v>
      </c>
      <c r="J124" t="s">
        <v>319</v>
      </c>
      <c r="K124" t="s">
        <v>814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319</v>
      </c>
      <c r="S124" t="s">
        <v>319</v>
      </c>
      <c r="T124" s="44">
        <v>44657</v>
      </c>
      <c r="U124" s="44">
        <v>44665</v>
      </c>
      <c r="V124" t="s">
        <v>692</v>
      </c>
      <c r="W124">
        <v>243831</v>
      </c>
      <c r="X124">
        <v>0</v>
      </c>
      <c r="Y124">
        <v>190803</v>
      </c>
      <c r="Z124">
        <v>78.25</v>
      </c>
      <c r="AA124">
        <v>61.89</v>
      </c>
      <c r="AB124" t="s">
        <v>23</v>
      </c>
    </row>
    <row r="125" spans="1:28" x14ac:dyDescent="0.2">
      <c r="A125" t="s">
        <v>158</v>
      </c>
      <c r="B125" t="s">
        <v>159</v>
      </c>
      <c r="C125" t="s">
        <v>813</v>
      </c>
      <c r="D125" t="s">
        <v>25</v>
      </c>
      <c r="E125" t="s">
        <v>319</v>
      </c>
      <c r="F125" t="s">
        <v>674</v>
      </c>
      <c r="G125" t="s">
        <v>23</v>
      </c>
      <c r="H125">
        <v>2.6354298000000002E-2</v>
      </c>
      <c r="I125">
        <v>16</v>
      </c>
      <c r="J125" t="s">
        <v>319</v>
      </c>
      <c r="K125" t="s">
        <v>814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319</v>
      </c>
      <c r="S125" t="s">
        <v>319</v>
      </c>
      <c r="T125" s="44">
        <v>44782</v>
      </c>
      <c r="U125" s="44">
        <v>44798</v>
      </c>
      <c r="V125" t="s">
        <v>686</v>
      </c>
      <c r="W125">
        <v>234832</v>
      </c>
      <c r="X125">
        <v>0</v>
      </c>
      <c r="Y125">
        <v>151981</v>
      </c>
      <c r="Z125">
        <v>64.72</v>
      </c>
      <c r="AA125">
        <v>52.12</v>
      </c>
      <c r="AB125" t="s">
        <v>23</v>
      </c>
    </row>
    <row r="126" spans="1:28" x14ac:dyDescent="0.2">
      <c r="A126" t="s">
        <v>160</v>
      </c>
      <c r="B126" t="s">
        <v>159</v>
      </c>
      <c r="C126" t="s">
        <v>813</v>
      </c>
      <c r="D126" t="s">
        <v>23</v>
      </c>
      <c r="E126" t="s">
        <v>319</v>
      </c>
      <c r="F126" t="s">
        <v>674</v>
      </c>
      <c r="G126" t="s">
        <v>23</v>
      </c>
      <c r="H126">
        <v>109.69737240000001</v>
      </c>
      <c r="I126">
        <v>33</v>
      </c>
      <c r="J126" t="s">
        <v>929</v>
      </c>
      <c r="K126" t="s">
        <v>685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319</v>
      </c>
      <c r="S126" t="s">
        <v>319</v>
      </c>
      <c r="T126" s="44">
        <v>44720</v>
      </c>
      <c r="U126" s="44">
        <v>44733</v>
      </c>
      <c r="V126" t="s">
        <v>692</v>
      </c>
      <c r="W126">
        <v>681046</v>
      </c>
      <c r="X126">
        <v>0</v>
      </c>
      <c r="Y126">
        <v>570702</v>
      </c>
      <c r="Z126">
        <v>83.8</v>
      </c>
      <c r="AA126">
        <v>68.31</v>
      </c>
      <c r="AB126" t="s">
        <v>23</v>
      </c>
    </row>
    <row r="127" spans="1:28" x14ac:dyDescent="0.2">
      <c r="A127" t="s">
        <v>161</v>
      </c>
      <c r="B127" t="s">
        <v>159</v>
      </c>
      <c r="C127" t="s">
        <v>813</v>
      </c>
      <c r="D127" t="s">
        <v>23</v>
      </c>
      <c r="E127" t="s">
        <v>319</v>
      </c>
      <c r="F127" t="s">
        <v>674</v>
      </c>
      <c r="G127" t="s">
        <v>23</v>
      </c>
      <c r="H127">
        <v>117.1034652</v>
      </c>
      <c r="I127">
        <v>41.2</v>
      </c>
      <c r="J127" t="s">
        <v>319</v>
      </c>
      <c r="K127" t="s">
        <v>814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319</v>
      </c>
      <c r="S127" t="s">
        <v>319</v>
      </c>
      <c r="T127" s="44">
        <v>44782</v>
      </c>
      <c r="U127" s="44">
        <v>44798</v>
      </c>
      <c r="V127" t="s">
        <v>686</v>
      </c>
      <c r="W127">
        <v>530461</v>
      </c>
      <c r="X127">
        <v>0</v>
      </c>
      <c r="Y127">
        <v>385707</v>
      </c>
      <c r="Z127">
        <v>72.709999999999994</v>
      </c>
      <c r="AA127">
        <v>57.33</v>
      </c>
      <c r="AB127" t="s">
        <v>23</v>
      </c>
    </row>
    <row r="128" spans="1:28" x14ac:dyDescent="0.2">
      <c r="A128" t="s">
        <v>162</v>
      </c>
      <c r="B128" t="s">
        <v>159</v>
      </c>
      <c r="C128" t="s">
        <v>813</v>
      </c>
      <c r="D128" t="s">
        <v>25</v>
      </c>
      <c r="E128" t="s">
        <v>319</v>
      </c>
      <c r="F128" t="s">
        <v>674</v>
      </c>
      <c r="G128" t="s">
        <v>23</v>
      </c>
      <c r="H128">
        <v>301.76175810000001</v>
      </c>
      <c r="I128">
        <v>14.1</v>
      </c>
      <c r="J128" t="s">
        <v>319</v>
      </c>
      <c r="K128" t="s">
        <v>814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319</v>
      </c>
      <c r="S128" t="s">
        <v>319</v>
      </c>
      <c r="T128" s="44">
        <v>44720</v>
      </c>
      <c r="U128" s="44">
        <v>44734</v>
      </c>
      <c r="V128" t="s">
        <v>692</v>
      </c>
      <c r="W128">
        <v>2946911</v>
      </c>
      <c r="X128">
        <v>0</v>
      </c>
      <c r="Y128">
        <v>2741501</v>
      </c>
      <c r="Z128">
        <v>93.03</v>
      </c>
      <c r="AA128">
        <v>76.599999999999994</v>
      </c>
      <c r="AB128" t="s">
        <v>23</v>
      </c>
    </row>
    <row r="129" spans="1:28" x14ac:dyDescent="0.2">
      <c r="A129" t="s">
        <v>170</v>
      </c>
      <c r="B129" t="s">
        <v>169</v>
      </c>
      <c r="C129" t="s">
        <v>813</v>
      </c>
      <c r="D129" t="s">
        <v>25</v>
      </c>
      <c r="E129" t="s">
        <v>319</v>
      </c>
      <c r="F129" t="s">
        <v>674</v>
      </c>
      <c r="G129" t="s">
        <v>23</v>
      </c>
      <c r="H129">
        <v>132.8210176</v>
      </c>
      <c r="I129">
        <v>26.4</v>
      </c>
      <c r="J129" t="s">
        <v>319</v>
      </c>
      <c r="K129" t="s">
        <v>814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319</v>
      </c>
      <c r="S129" t="s">
        <v>319</v>
      </c>
      <c r="T129" s="44">
        <v>44720</v>
      </c>
      <c r="U129" s="44">
        <v>44734</v>
      </c>
      <c r="V129" t="s">
        <v>692</v>
      </c>
      <c r="W129">
        <v>265328</v>
      </c>
      <c r="X129">
        <v>0</v>
      </c>
      <c r="Y129">
        <v>189167</v>
      </c>
      <c r="Z129">
        <v>71.3</v>
      </c>
      <c r="AA129">
        <v>57.9</v>
      </c>
      <c r="AB129" t="s">
        <v>23</v>
      </c>
    </row>
    <row r="130" spans="1:28" x14ac:dyDescent="0.2">
      <c r="A130" t="s">
        <v>379</v>
      </c>
      <c r="B130" t="s">
        <v>16</v>
      </c>
      <c r="C130" t="s">
        <v>319</v>
      </c>
      <c r="D130" t="s">
        <v>319</v>
      </c>
      <c r="E130" t="s">
        <v>319</v>
      </c>
      <c r="F130" t="s">
        <v>674</v>
      </c>
      <c r="G130" t="s">
        <v>23</v>
      </c>
      <c r="H130">
        <v>104</v>
      </c>
      <c r="I130">
        <v>0.17399999999999999</v>
      </c>
      <c r="J130" t="s">
        <v>684</v>
      </c>
      <c r="K130" t="s">
        <v>685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319</v>
      </c>
      <c r="S130" t="s">
        <v>319</v>
      </c>
      <c r="T130" s="44">
        <v>44722</v>
      </c>
      <c r="U130" s="44">
        <v>44733</v>
      </c>
      <c r="V130" t="s">
        <v>692</v>
      </c>
      <c r="W130">
        <v>2053835</v>
      </c>
      <c r="X130">
        <v>0</v>
      </c>
      <c r="Y130">
        <v>2019871</v>
      </c>
      <c r="Z130">
        <v>98.35</v>
      </c>
      <c r="AA130">
        <v>80.180000000000007</v>
      </c>
      <c r="AB130" t="s">
        <v>23</v>
      </c>
    </row>
    <row r="131" spans="1:28" x14ac:dyDescent="0.2">
      <c r="A131" t="s">
        <v>377</v>
      </c>
      <c r="B131" t="s">
        <v>14</v>
      </c>
      <c r="C131" t="s">
        <v>319</v>
      </c>
      <c r="D131" t="s">
        <v>319</v>
      </c>
      <c r="E131" t="s">
        <v>319</v>
      </c>
      <c r="F131" t="s">
        <v>674</v>
      </c>
      <c r="G131" t="s">
        <v>23</v>
      </c>
      <c r="H131">
        <v>157</v>
      </c>
      <c r="I131">
        <v>0.23200000000000001</v>
      </c>
      <c r="J131" t="s">
        <v>684</v>
      </c>
      <c r="K131" t="s">
        <v>685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319</v>
      </c>
      <c r="S131" t="s">
        <v>319</v>
      </c>
      <c r="T131" s="44">
        <v>44722</v>
      </c>
      <c r="U131" s="44">
        <v>44733</v>
      </c>
      <c r="V131" t="s">
        <v>692</v>
      </c>
      <c r="W131">
        <v>623511</v>
      </c>
      <c r="X131">
        <v>0</v>
      </c>
      <c r="Y131">
        <v>557873</v>
      </c>
      <c r="Z131">
        <v>89.47</v>
      </c>
      <c r="AA131">
        <v>72.489999999999995</v>
      </c>
      <c r="AB131" t="s">
        <v>23</v>
      </c>
    </row>
    <row r="132" spans="1:28" x14ac:dyDescent="0.2">
      <c r="A132" t="s">
        <v>719</v>
      </c>
      <c r="B132" t="s">
        <v>91</v>
      </c>
      <c r="C132" t="s">
        <v>319</v>
      </c>
      <c r="D132" t="s">
        <v>319</v>
      </c>
      <c r="E132" t="s">
        <v>319</v>
      </c>
      <c r="F132" t="s">
        <v>674</v>
      </c>
      <c r="G132" t="s">
        <v>23</v>
      </c>
      <c r="H132" t="s">
        <v>376</v>
      </c>
      <c r="I132">
        <v>0.28199999999999997</v>
      </c>
      <c r="J132" t="s">
        <v>684</v>
      </c>
      <c r="K132" t="s">
        <v>685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319</v>
      </c>
      <c r="S132" t="s">
        <v>319</v>
      </c>
      <c r="T132" s="44">
        <v>44722</v>
      </c>
      <c r="U132" s="44">
        <v>44733</v>
      </c>
      <c r="V132" t="s">
        <v>692</v>
      </c>
      <c r="W132">
        <v>2214835</v>
      </c>
      <c r="X132">
        <v>0</v>
      </c>
      <c r="Y132">
        <v>2112520</v>
      </c>
      <c r="Z132">
        <v>95.38</v>
      </c>
      <c r="AA132">
        <v>73.900000000000006</v>
      </c>
      <c r="AB132" t="s">
        <v>23</v>
      </c>
    </row>
    <row r="133" spans="1:28" x14ac:dyDescent="0.2">
      <c r="A133" t="s">
        <v>940</v>
      </c>
      <c r="B133" t="s">
        <v>941</v>
      </c>
      <c r="C133" t="s">
        <v>465</v>
      </c>
      <c r="D133" t="s">
        <v>25</v>
      </c>
      <c r="E133" t="s">
        <v>319</v>
      </c>
      <c r="F133" t="s">
        <v>674</v>
      </c>
      <c r="G133" t="s">
        <v>23</v>
      </c>
      <c r="H133">
        <v>12.41373478</v>
      </c>
      <c r="I133">
        <v>23.2</v>
      </c>
      <c r="J133" t="s">
        <v>319</v>
      </c>
      <c r="K133" t="s">
        <v>814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319</v>
      </c>
      <c r="S133" t="s">
        <v>319</v>
      </c>
      <c r="T133" s="44">
        <v>44775</v>
      </c>
      <c r="U133" s="44">
        <v>44798</v>
      </c>
      <c r="V133" t="s">
        <v>686</v>
      </c>
      <c r="W133">
        <v>33079</v>
      </c>
      <c r="X133">
        <v>0</v>
      </c>
      <c r="Y133">
        <v>21311</v>
      </c>
      <c r="Z133">
        <v>64.42</v>
      </c>
      <c r="AA133">
        <v>49.9</v>
      </c>
      <c r="AB133" t="s">
        <v>25</v>
      </c>
    </row>
    <row r="134" spans="1:28" x14ac:dyDescent="0.2">
      <c r="A134" t="s">
        <v>0</v>
      </c>
      <c r="B134" t="s">
        <v>12</v>
      </c>
      <c r="C134" t="s">
        <v>22</v>
      </c>
      <c r="D134" t="s">
        <v>23</v>
      </c>
      <c r="E134" t="s">
        <v>319</v>
      </c>
      <c r="F134" t="s">
        <v>674</v>
      </c>
      <c r="G134" t="s">
        <v>23</v>
      </c>
      <c r="H134">
        <v>209.4127292</v>
      </c>
      <c r="I134">
        <v>1.55</v>
      </c>
      <c r="J134" t="s">
        <v>22</v>
      </c>
      <c r="K134" t="s">
        <v>292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319</v>
      </c>
      <c r="S134" t="s">
        <v>319</v>
      </c>
      <c r="T134" s="44">
        <v>44762</v>
      </c>
      <c r="U134" s="44">
        <v>44782</v>
      </c>
      <c r="V134" t="s">
        <v>676</v>
      </c>
      <c r="W134">
        <v>27377</v>
      </c>
      <c r="X134">
        <v>0</v>
      </c>
      <c r="Y134">
        <v>19342</v>
      </c>
      <c r="Z134">
        <v>70.650000000000006</v>
      </c>
      <c r="AA134">
        <v>45.96</v>
      </c>
      <c r="AB134" t="s">
        <v>25</v>
      </c>
    </row>
    <row r="135" spans="1:28" x14ac:dyDescent="0.2">
      <c r="A135" t="s">
        <v>10</v>
      </c>
      <c r="B135" t="s">
        <v>20</v>
      </c>
      <c r="C135" t="s">
        <v>24</v>
      </c>
      <c r="D135" t="s">
        <v>25</v>
      </c>
      <c r="E135" t="s">
        <v>319</v>
      </c>
      <c r="F135" t="s">
        <v>674</v>
      </c>
      <c r="G135" t="s">
        <v>23</v>
      </c>
      <c r="H135">
        <v>254.8023249</v>
      </c>
      <c r="I135">
        <v>3.48</v>
      </c>
      <c r="J135" t="s">
        <v>319</v>
      </c>
      <c r="K135" t="s">
        <v>292</v>
      </c>
      <c r="L135" t="s">
        <v>319</v>
      </c>
      <c r="M135" t="s">
        <v>319</v>
      </c>
      <c r="N135" t="s">
        <v>319</v>
      </c>
      <c r="O135" t="s">
        <v>319</v>
      </c>
      <c r="P135" t="s">
        <v>319</v>
      </c>
      <c r="Q135" t="s">
        <v>319</v>
      </c>
      <c r="R135" t="s">
        <v>319</v>
      </c>
      <c r="S135" t="s">
        <v>319</v>
      </c>
      <c r="T135" s="44">
        <v>44652</v>
      </c>
      <c r="U135" s="44">
        <v>44652</v>
      </c>
      <c r="V135" t="s">
        <v>676</v>
      </c>
      <c r="W135">
        <v>14728</v>
      </c>
      <c r="X135">
        <v>0</v>
      </c>
      <c r="Y135">
        <v>11770</v>
      </c>
      <c r="Z135">
        <v>79.92</v>
      </c>
      <c r="AA135">
        <v>58.26</v>
      </c>
      <c r="AB135" t="s">
        <v>25</v>
      </c>
    </row>
    <row r="136" spans="1:28" x14ac:dyDescent="0.2">
      <c r="A136" t="s">
        <v>1</v>
      </c>
      <c r="B136" t="s">
        <v>13</v>
      </c>
      <c r="C136" t="s">
        <v>22</v>
      </c>
      <c r="D136" t="s">
        <v>23</v>
      </c>
      <c r="E136" t="s">
        <v>319</v>
      </c>
      <c r="F136" t="s">
        <v>674</v>
      </c>
      <c r="G136" t="s">
        <v>23</v>
      </c>
      <c r="H136">
        <v>0</v>
      </c>
      <c r="I136">
        <v>1.4</v>
      </c>
      <c r="J136" t="s">
        <v>22</v>
      </c>
      <c r="K136" t="s">
        <v>292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319</v>
      </c>
      <c r="S136" t="s">
        <v>319</v>
      </c>
      <c r="T136" s="44">
        <v>44762</v>
      </c>
      <c r="U136" s="44">
        <v>44782</v>
      </c>
      <c r="V136" t="s">
        <v>676</v>
      </c>
      <c r="W136">
        <v>113153</v>
      </c>
      <c r="X136">
        <v>0</v>
      </c>
      <c r="Y136">
        <v>77543</v>
      </c>
      <c r="Z136">
        <v>68.53</v>
      </c>
      <c r="AA136">
        <v>63.93</v>
      </c>
      <c r="AB136" t="s">
        <v>25</v>
      </c>
    </row>
    <row r="137" spans="1:28" x14ac:dyDescent="0.2">
      <c r="A137" t="s">
        <v>2</v>
      </c>
      <c r="B137" t="s">
        <v>14</v>
      </c>
      <c r="C137" t="s">
        <v>22</v>
      </c>
      <c r="D137" t="s">
        <v>23</v>
      </c>
      <c r="E137" t="s">
        <v>319</v>
      </c>
      <c r="F137" t="s">
        <v>674</v>
      </c>
      <c r="G137" t="s">
        <v>23</v>
      </c>
      <c r="H137">
        <v>475.62195809999997</v>
      </c>
      <c r="I137">
        <v>1.39</v>
      </c>
      <c r="J137" t="s">
        <v>22</v>
      </c>
      <c r="K137" t="s">
        <v>292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319</v>
      </c>
      <c r="S137" t="s">
        <v>319</v>
      </c>
      <c r="T137" s="44">
        <v>44762</v>
      </c>
      <c r="U137" s="44">
        <v>44782</v>
      </c>
      <c r="V137" t="s">
        <v>676</v>
      </c>
      <c r="W137">
        <v>5517623</v>
      </c>
      <c r="X137">
        <v>0</v>
      </c>
      <c r="Y137">
        <v>5452397</v>
      </c>
      <c r="Z137">
        <v>98.82</v>
      </c>
      <c r="AA137">
        <v>76.36</v>
      </c>
      <c r="AB137" t="s">
        <v>25</v>
      </c>
    </row>
    <row r="138" spans="1:28" x14ac:dyDescent="0.2">
      <c r="A138" t="s">
        <v>3</v>
      </c>
      <c r="B138" t="s">
        <v>15</v>
      </c>
      <c r="C138" t="s">
        <v>22</v>
      </c>
      <c r="D138" t="s">
        <v>23</v>
      </c>
      <c r="E138" t="s">
        <v>319</v>
      </c>
      <c r="F138" t="s">
        <v>674</v>
      </c>
      <c r="G138" t="s">
        <v>23</v>
      </c>
      <c r="H138">
        <v>620.76946239999995</v>
      </c>
      <c r="I138">
        <v>1.27</v>
      </c>
      <c r="J138" t="s">
        <v>22</v>
      </c>
      <c r="K138" t="s">
        <v>292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319</v>
      </c>
      <c r="S138" t="s">
        <v>319</v>
      </c>
      <c r="T138" s="44">
        <v>44762</v>
      </c>
      <c r="U138" s="44">
        <v>44782</v>
      </c>
      <c r="V138" t="s">
        <v>676</v>
      </c>
      <c r="W138">
        <v>114294</v>
      </c>
      <c r="X138">
        <v>0</v>
      </c>
      <c r="Y138">
        <v>90203</v>
      </c>
      <c r="Z138">
        <v>78.92</v>
      </c>
      <c r="AA138">
        <v>60.63</v>
      </c>
      <c r="AB138" t="s">
        <v>25</v>
      </c>
    </row>
    <row r="139" spans="1:28" x14ac:dyDescent="0.2">
      <c r="A139" t="s">
        <v>11</v>
      </c>
      <c r="B139" t="s">
        <v>21</v>
      </c>
      <c r="C139" t="s">
        <v>24</v>
      </c>
      <c r="D139" t="s">
        <v>25</v>
      </c>
      <c r="E139" t="s">
        <v>319</v>
      </c>
      <c r="F139" t="s">
        <v>674</v>
      </c>
      <c r="G139" t="s">
        <v>23</v>
      </c>
      <c r="H139">
        <v>114.0719021</v>
      </c>
      <c r="I139">
        <v>3.78</v>
      </c>
      <c r="J139" t="s">
        <v>319</v>
      </c>
      <c r="K139" t="s">
        <v>292</v>
      </c>
      <c r="L139" t="s">
        <v>319</v>
      </c>
      <c r="M139" t="s">
        <v>319</v>
      </c>
      <c r="N139" t="s">
        <v>319</v>
      </c>
      <c r="O139" t="s">
        <v>319</v>
      </c>
      <c r="P139" t="s">
        <v>319</v>
      </c>
      <c r="Q139" t="s">
        <v>319</v>
      </c>
      <c r="R139" t="s">
        <v>319</v>
      </c>
      <c r="S139" t="s">
        <v>319</v>
      </c>
      <c r="T139" s="44">
        <v>44652</v>
      </c>
      <c r="U139" s="44">
        <v>44652</v>
      </c>
      <c r="V139" t="s">
        <v>676</v>
      </c>
      <c r="W139">
        <v>27402</v>
      </c>
      <c r="X139">
        <v>0</v>
      </c>
      <c r="Y139">
        <v>22448</v>
      </c>
      <c r="Z139">
        <v>81.92</v>
      </c>
      <c r="AA139">
        <v>53.74</v>
      </c>
      <c r="AB139" t="s">
        <v>25</v>
      </c>
    </row>
    <row r="140" spans="1:28" x14ac:dyDescent="0.2">
      <c r="A140" t="s">
        <v>5</v>
      </c>
      <c r="B140" t="s">
        <v>17</v>
      </c>
      <c r="C140" t="s">
        <v>22</v>
      </c>
      <c r="D140" t="s">
        <v>23</v>
      </c>
      <c r="E140" t="s">
        <v>319</v>
      </c>
      <c r="F140" t="s">
        <v>674</v>
      </c>
      <c r="G140" t="s">
        <v>23</v>
      </c>
      <c r="H140">
        <v>0</v>
      </c>
      <c r="I140">
        <v>0.86</v>
      </c>
      <c r="J140" t="s">
        <v>22</v>
      </c>
      <c r="K140" t="s">
        <v>292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319</v>
      </c>
      <c r="S140" t="s">
        <v>319</v>
      </c>
      <c r="T140" s="44">
        <v>44762</v>
      </c>
      <c r="U140" s="44">
        <v>44782</v>
      </c>
      <c r="V140" t="s">
        <v>676</v>
      </c>
      <c r="W140">
        <v>20793</v>
      </c>
      <c r="X140">
        <v>0</v>
      </c>
      <c r="Y140">
        <v>14890</v>
      </c>
      <c r="Z140">
        <v>71.61</v>
      </c>
      <c r="AA140">
        <v>57.62</v>
      </c>
      <c r="AB140" t="s">
        <v>25</v>
      </c>
    </row>
    <row r="141" spans="1:28" x14ac:dyDescent="0.2">
      <c r="A141" t="s">
        <v>6</v>
      </c>
      <c r="B141" t="s">
        <v>13</v>
      </c>
      <c r="C141" t="s">
        <v>22</v>
      </c>
      <c r="D141" t="s">
        <v>23</v>
      </c>
      <c r="E141" t="s">
        <v>319</v>
      </c>
      <c r="F141" t="s">
        <v>674</v>
      </c>
      <c r="G141" t="s">
        <v>23</v>
      </c>
      <c r="H141">
        <v>0</v>
      </c>
      <c r="I141">
        <v>1.66</v>
      </c>
      <c r="J141" t="s">
        <v>22</v>
      </c>
      <c r="K141" t="s">
        <v>292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319</v>
      </c>
      <c r="S141" t="s">
        <v>319</v>
      </c>
      <c r="T141" s="44">
        <v>44762</v>
      </c>
      <c r="U141" s="44">
        <v>44782</v>
      </c>
      <c r="V141" t="s">
        <v>676</v>
      </c>
      <c r="W141">
        <v>8775</v>
      </c>
      <c r="X141">
        <v>0</v>
      </c>
      <c r="Y141">
        <v>6844</v>
      </c>
      <c r="Z141">
        <v>77.989999999999995</v>
      </c>
      <c r="AA141">
        <v>54.36</v>
      </c>
      <c r="AB141" t="s">
        <v>25</v>
      </c>
    </row>
    <row r="142" spans="1:28" x14ac:dyDescent="0.2">
      <c r="A142" t="s">
        <v>7</v>
      </c>
      <c r="B142" t="s">
        <v>18</v>
      </c>
      <c r="C142" t="s">
        <v>22</v>
      </c>
      <c r="D142" t="s">
        <v>23</v>
      </c>
      <c r="E142" t="s">
        <v>319</v>
      </c>
      <c r="F142" t="s">
        <v>674</v>
      </c>
      <c r="G142" t="s">
        <v>23</v>
      </c>
      <c r="H142">
        <v>39.649149770000001</v>
      </c>
      <c r="I142">
        <v>2.02</v>
      </c>
      <c r="J142" t="s">
        <v>22</v>
      </c>
      <c r="K142" t="s">
        <v>292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319</v>
      </c>
      <c r="S142" t="s">
        <v>319</v>
      </c>
      <c r="T142" s="44">
        <v>44762</v>
      </c>
      <c r="U142" s="44">
        <v>44782</v>
      </c>
      <c r="V142" t="s">
        <v>676</v>
      </c>
      <c r="W142">
        <v>9127</v>
      </c>
      <c r="X142">
        <v>0</v>
      </c>
      <c r="Y142">
        <v>4665</v>
      </c>
      <c r="Z142">
        <v>51.11</v>
      </c>
      <c r="AA142">
        <v>32.270000000000003</v>
      </c>
      <c r="AB142" t="s">
        <v>25</v>
      </c>
    </row>
    <row r="143" spans="1:28" x14ac:dyDescent="0.2">
      <c r="A143" t="s">
        <v>8</v>
      </c>
      <c r="B143" t="s">
        <v>19</v>
      </c>
      <c r="C143" t="s">
        <v>22</v>
      </c>
      <c r="D143" t="s">
        <v>23</v>
      </c>
      <c r="E143" t="s">
        <v>319</v>
      </c>
      <c r="F143" t="s">
        <v>674</v>
      </c>
      <c r="G143" t="s">
        <v>23</v>
      </c>
      <c r="H143">
        <v>337.97497229999999</v>
      </c>
      <c r="I143">
        <v>1.1399999999999999</v>
      </c>
      <c r="J143" t="s">
        <v>22</v>
      </c>
      <c r="K143" t="s">
        <v>292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319</v>
      </c>
      <c r="S143" t="s">
        <v>319</v>
      </c>
      <c r="T143" s="44">
        <v>44762</v>
      </c>
      <c r="U143" s="44">
        <v>44782</v>
      </c>
      <c r="V143" t="s">
        <v>676</v>
      </c>
      <c r="W143">
        <v>79776</v>
      </c>
      <c r="X143">
        <v>0</v>
      </c>
      <c r="Y143">
        <v>19980</v>
      </c>
      <c r="Z143">
        <v>25.05</v>
      </c>
      <c r="AA143">
        <v>17.48</v>
      </c>
      <c r="AB143" t="s">
        <v>25</v>
      </c>
    </row>
    <row r="144" spans="1:28" x14ac:dyDescent="0.2">
      <c r="A144" t="s">
        <v>9</v>
      </c>
      <c r="B144" t="s">
        <v>17</v>
      </c>
      <c r="C144" t="s">
        <v>22</v>
      </c>
      <c r="D144" t="s">
        <v>23</v>
      </c>
      <c r="E144" t="s">
        <v>319</v>
      </c>
      <c r="F144" t="s">
        <v>674</v>
      </c>
      <c r="G144" t="s">
        <v>23</v>
      </c>
      <c r="H144">
        <v>0</v>
      </c>
      <c r="I144">
        <v>1.04</v>
      </c>
      <c r="J144" t="s">
        <v>22</v>
      </c>
      <c r="K144" t="s">
        <v>292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319</v>
      </c>
      <c r="S144" t="s">
        <v>319</v>
      </c>
      <c r="T144" s="44">
        <v>44762</v>
      </c>
      <c r="U144" s="44">
        <v>44782</v>
      </c>
      <c r="V144" t="s">
        <v>676</v>
      </c>
      <c r="W144">
        <v>86034</v>
      </c>
      <c r="X144">
        <v>0</v>
      </c>
      <c r="Y144">
        <v>30801</v>
      </c>
      <c r="Z144">
        <v>35.799999999999997</v>
      </c>
      <c r="AA144">
        <v>30.85</v>
      </c>
      <c r="AB144" t="s">
        <v>25</v>
      </c>
    </row>
    <row r="145" spans="1:28" x14ac:dyDescent="0.2">
      <c r="A145" t="s">
        <v>78</v>
      </c>
      <c r="B145" t="s">
        <v>79</v>
      </c>
      <c r="C145" t="s">
        <v>813</v>
      </c>
      <c r="D145" t="s">
        <v>23</v>
      </c>
      <c r="E145" t="s">
        <v>319</v>
      </c>
      <c r="F145" t="s">
        <v>674</v>
      </c>
      <c r="G145" t="s">
        <v>23</v>
      </c>
      <c r="H145">
        <v>89.531253109999994</v>
      </c>
      <c r="I145">
        <v>6.82</v>
      </c>
      <c r="J145" t="s">
        <v>319</v>
      </c>
      <c r="K145" t="s">
        <v>814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319</v>
      </c>
      <c r="S145" t="s">
        <v>319</v>
      </c>
      <c r="T145" s="44">
        <v>44753</v>
      </c>
      <c r="U145" s="44">
        <v>44776</v>
      </c>
      <c r="V145" t="s">
        <v>676</v>
      </c>
      <c r="W145">
        <v>45041</v>
      </c>
      <c r="X145">
        <v>0</v>
      </c>
      <c r="Y145">
        <v>41223</v>
      </c>
      <c r="Z145">
        <v>91.52</v>
      </c>
      <c r="AA145">
        <v>76.38</v>
      </c>
      <c r="AB145" t="s">
        <v>25</v>
      </c>
    </row>
    <row r="146" spans="1:28" x14ac:dyDescent="0.2">
      <c r="A146" t="s">
        <v>38</v>
      </c>
      <c r="B146" t="s">
        <v>39</v>
      </c>
      <c r="C146" t="s">
        <v>271</v>
      </c>
      <c r="D146" t="s">
        <v>23</v>
      </c>
      <c r="E146" t="s">
        <v>319</v>
      </c>
      <c r="F146" t="s">
        <v>674</v>
      </c>
      <c r="G146" t="s">
        <v>23</v>
      </c>
      <c r="H146">
        <v>281.2560995</v>
      </c>
      <c r="I146">
        <v>10.6</v>
      </c>
      <c r="J146" t="s">
        <v>850</v>
      </c>
      <c r="K146" t="s">
        <v>292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319</v>
      </c>
      <c r="S146" t="s">
        <v>319</v>
      </c>
      <c r="T146" s="44">
        <v>44782</v>
      </c>
      <c r="U146" s="44">
        <v>44798</v>
      </c>
      <c r="V146" t="s">
        <v>686</v>
      </c>
      <c r="W146">
        <v>11409</v>
      </c>
      <c r="X146">
        <v>0</v>
      </c>
      <c r="Y146">
        <v>9204</v>
      </c>
      <c r="Z146">
        <v>80.67</v>
      </c>
      <c r="AA146">
        <v>58.83</v>
      </c>
      <c r="AB146" t="s">
        <v>25</v>
      </c>
    </row>
    <row r="147" spans="1:28" x14ac:dyDescent="0.2">
      <c r="A147" t="s">
        <v>92</v>
      </c>
      <c r="B147" t="s">
        <v>91</v>
      </c>
      <c r="C147" t="s">
        <v>813</v>
      </c>
      <c r="D147" t="s">
        <v>23</v>
      </c>
      <c r="E147" t="s">
        <v>319</v>
      </c>
      <c r="F147" t="s">
        <v>674</v>
      </c>
      <c r="G147" t="s">
        <v>23</v>
      </c>
      <c r="H147">
        <v>1144.178549</v>
      </c>
      <c r="I147">
        <v>29.8</v>
      </c>
      <c r="J147" t="s">
        <v>929</v>
      </c>
      <c r="K147" t="s">
        <v>685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319</v>
      </c>
      <c r="S147" t="s">
        <v>319</v>
      </c>
      <c r="T147" s="44">
        <v>44720</v>
      </c>
      <c r="U147" s="44">
        <v>44733</v>
      </c>
      <c r="V147" t="s">
        <v>692</v>
      </c>
      <c r="W147">
        <v>20007</v>
      </c>
      <c r="X147">
        <v>0</v>
      </c>
      <c r="Y147">
        <v>17008</v>
      </c>
      <c r="Z147">
        <v>85.01</v>
      </c>
      <c r="AA147">
        <v>37.28</v>
      </c>
      <c r="AB147" t="s">
        <v>25</v>
      </c>
    </row>
    <row r="148" spans="1:28" x14ac:dyDescent="0.2">
      <c r="A148" t="s">
        <v>876</v>
      </c>
      <c r="B148" t="s">
        <v>446</v>
      </c>
      <c r="C148" t="s">
        <v>271</v>
      </c>
      <c r="D148" t="s">
        <v>23</v>
      </c>
      <c r="E148" t="s">
        <v>319</v>
      </c>
      <c r="F148" t="s">
        <v>674</v>
      </c>
      <c r="G148" t="s">
        <v>23</v>
      </c>
      <c r="H148">
        <v>215.88760500000001</v>
      </c>
      <c r="I148">
        <v>7.42</v>
      </c>
      <c r="J148" t="s">
        <v>850</v>
      </c>
      <c r="K148" t="s">
        <v>292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319</v>
      </c>
      <c r="S148" t="s">
        <v>319</v>
      </c>
      <c r="T148" s="44">
        <v>44782</v>
      </c>
      <c r="U148" s="44">
        <v>44798</v>
      </c>
      <c r="V148" t="s">
        <v>686</v>
      </c>
      <c r="W148">
        <v>5688</v>
      </c>
      <c r="X148">
        <v>0</v>
      </c>
      <c r="Y148">
        <v>2381</v>
      </c>
      <c r="Z148">
        <v>41.86</v>
      </c>
      <c r="AA148">
        <v>26.69</v>
      </c>
      <c r="AB148" t="s">
        <v>25</v>
      </c>
    </row>
    <row r="149" spans="1:28" x14ac:dyDescent="0.2">
      <c r="A149" t="s">
        <v>101</v>
      </c>
      <c r="B149" t="s">
        <v>102</v>
      </c>
      <c r="C149" t="s">
        <v>813</v>
      </c>
      <c r="D149" t="s">
        <v>25</v>
      </c>
      <c r="E149" t="s">
        <v>319</v>
      </c>
      <c r="F149" t="s">
        <v>674</v>
      </c>
      <c r="G149" t="s">
        <v>23</v>
      </c>
      <c r="H149">
        <v>30.153006520000002</v>
      </c>
      <c r="I149">
        <v>13.2</v>
      </c>
      <c r="J149" t="s">
        <v>319</v>
      </c>
      <c r="K149" t="s">
        <v>814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319</v>
      </c>
      <c r="S149" t="s">
        <v>319</v>
      </c>
      <c r="T149" s="44">
        <v>44749</v>
      </c>
      <c r="U149" s="44">
        <v>44767</v>
      </c>
      <c r="V149" t="s">
        <v>692</v>
      </c>
      <c r="W149">
        <v>30361</v>
      </c>
      <c r="X149">
        <v>0</v>
      </c>
      <c r="Y149">
        <v>17843</v>
      </c>
      <c r="Z149">
        <v>58.77</v>
      </c>
      <c r="AA149">
        <v>42.66</v>
      </c>
      <c r="AB149" t="s">
        <v>25</v>
      </c>
    </row>
    <row r="150" spans="1:28" x14ac:dyDescent="0.2">
      <c r="A150" t="s">
        <v>733</v>
      </c>
      <c r="B150" t="s">
        <v>734</v>
      </c>
      <c r="C150" t="s">
        <v>465</v>
      </c>
      <c r="D150" t="s">
        <v>25</v>
      </c>
      <c r="E150">
        <v>3</v>
      </c>
      <c r="F150" t="s">
        <v>674</v>
      </c>
      <c r="G150" t="s">
        <v>23</v>
      </c>
      <c r="H150">
        <v>0</v>
      </c>
      <c r="I150">
        <v>0.60599999999999998</v>
      </c>
      <c r="J150" t="s">
        <v>660</v>
      </c>
      <c r="K150" t="s">
        <v>675</v>
      </c>
      <c r="L150" t="s">
        <v>23</v>
      </c>
      <c r="M150" t="s">
        <v>25</v>
      </c>
      <c r="N150" t="s">
        <v>25</v>
      </c>
      <c r="O150" t="s">
        <v>25</v>
      </c>
      <c r="P150" t="s">
        <v>23</v>
      </c>
      <c r="Q150" t="s">
        <v>25</v>
      </c>
      <c r="R150" t="s">
        <v>23</v>
      </c>
      <c r="S150" t="s">
        <v>25</v>
      </c>
      <c r="T150" s="44">
        <v>44762</v>
      </c>
      <c r="U150" s="44">
        <v>44782</v>
      </c>
      <c r="V150" t="s">
        <v>676</v>
      </c>
      <c r="W150">
        <v>15335</v>
      </c>
      <c r="X150">
        <v>0</v>
      </c>
      <c r="Y150">
        <v>7405</v>
      </c>
      <c r="Z150">
        <v>48.29</v>
      </c>
      <c r="AA150">
        <v>32.39</v>
      </c>
      <c r="AB150" t="s">
        <v>25</v>
      </c>
    </row>
    <row r="151" spans="1:28" x14ac:dyDescent="0.2">
      <c r="A151" t="s">
        <v>40</v>
      </c>
      <c r="B151" t="s">
        <v>41</v>
      </c>
      <c r="C151" t="s">
        <v>271</v>
      </c>
      <c r="D151" t="s">
        <v>23</v>
      </c>
      <c r="E151" t="s">
        <v>319</v>
      </c>
      <c r="F151" t="s">
        <v>674</v>
      </c>
      <c r="G151" t="s">
        <v>23</v>
      </c>
      <c r="H151">
        <v>204.12903779999999</v>
      </c>
      <c r="I151">
        <v>8.92</v>
      </c>
      <c r="J151" t="s">
        <v>850</v>
      </c>
      <c r="K151" t="s">
        <v>292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319</v>
      </c>
      <c r="S151" t="s">
        <v>319</v>
      </c>
      <c r="T151" s="44">
        <v>44784</v>
      </c>
      <c r="U151" s="44">
        <v>44784</v>
      </c>
      <c r="V151" t="s">
        <v>676</v>
      </c>
      <c r="W151">
        <v>14903</v>
      </c>
      <c r="X151">
        <v>0</v>
      </c>
      <c r="Y151">
        <v>3746</v>
      </c>
      <c r="Z151">
        <v>25.14</v>
      </c>
      <c r="AA151">
        <v>17.82</v>
      </c>
      <c r="AB151" t="s">
        <v>25</v>
      </c>
    </row>
    <row r="152" spans="1:28" x14ac:dyDescent="0.2">
      <c r="A152" t="s">
        <v>891</v>
      </c>
      <c r="B152" t="s">
        <v>367</v>
      </c>
      <c r="C152" t="s">
        <v>271</v>
      </c>
      <c r="D152" t="s">
        <v>23</v>
      </c>
      <c r="E152" t="s">
        <v>319</v>
      </c>
      <c r="F152" t="s">
        <v>674</v>
      </c>
      <c r="G152" t="s">
        <v>23</v>
      </c>
      <c r="H152">
        <v>113.0088318</v>
      </c>
      <c r="I152">
        <v>8.66</v>
      </c>
      <c r="J152" t="s">
        <v>850</v>
      </c>
      <c r="K152" t="s">
        <v>292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319</v>
      </c>
      <c r="S152" t="s">
        <v>319</v>
      </c>
      <c r="T152" s="44">
        <v>44784</v>
      </c>
      <c r="U152" s="44">
        <v>44784</v>
      </c>
      <c r="V152" t="s">
        <v>676</v>
      </c>
      <c r="W152">
        <v>17618</v>
      </c>
      <c r="X152">
        <v>0</v>
      </c>
      <c r="Y152">
        <v>3396</v>
      </c>
      <c r="Z152">
        <v>19.28</v>
      </c>
      <c r="AA152">
        <v>13.89</v>
      </c>
      <c r="AB152" t="s">
        <v>25</v>
      </c>
    </row>
    <row r="153" spans="1:28" x14ac:dyDescent="0.2">
      <c r="A153" t="s">
        <v>107</v>
      </c>
      <c r="B153" t="s">
        <v>108</v>
      </c>
      <c r="C153" t="s">
        <v>465</v>
      </c>
      <c r="D153" t="s">
        <v>25</v>
      </c>
      <c r="E153" t="s">
        <v>319</v>
      </c>
      <c r="F153" t="s">
        <v>674</v>
      </c>
      <c r="G153" t="s">
        <v>23</v>
      </c>
      <c r="H153">
        <v>34.533683060000001</v>
      </c>
      <c r="I153">
        <v>8.92</v>
      </c>
      <c r="J153" t="s">
        <v>319</v>
      </c>
      <c r="K153" t="s">
        <v>814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319</v>
      </c>
      <c r="S153" t="s">
        <v>319</v>
      </c>
      <c r="T153" s="44">
        <v>44749</v>
      </c>
      <c r="U153" s="44">
        <v>44767</v>
      </c>
      <c r="V153" t="s">
        <v>692</v>
      </c>
      <c r="W153">
        <v>140985</v>
      </c>
      <c r="X153">
        <v>0</v>
      </c>
      <c r="Y153">
        <v>51793</v>
      </c>
      <c r="Z153">
        <v>36.74</v>
      </c>
      <c r="AA153">
        <v>26.81</v>
      </c>
      <c r="AB153" t="s">
        <v>25</v>
      </c>
    </row>
    <row r="154" spans="1:28" x14ac:dyDescent="0.2">
      <c r="A154" t="s">
        <v>109</v>
      </c>
      <c r="B154" t="s">
        <v>108</v>
      </c>
      <c r="C154" t="s">
        <v>465</v>
      </c>
      <c r="D154" t="s">
        <v>25</v>
      </c>
      <c r="E154" t="s">
        <v>319</v>
      </c>
      <c r="F154" t="s">
        <v>674</v>
      </c>
      <c r="G154" t="s">
        <v>23</v>
      </c>
      <c r="H154">
        <v>34.533683060000001</v>
      </c>
      <c r="I154">
        <v>19.5</v>
      </c>
      <c r="J154" t="s">
        <v>319</v>
      </c>
      <c r="K154" t="s">
        <v>814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319</v>
      </c>
      <c r="S154" t="s">
        <v>319</v>
      </c>
      <c r="T154" s="44">
        <v>44677</v>
      </c>
      <c r="U154" s="44">
        <v>44677</v>
      </c>
      <c r="V154" t="s">
        <v>692</v>
      </c>
      <c r="W154">
        <v>123105</v>
      </c>
      <c r="X154">
        <v>0</v>
      </c>
      <c r="Y154">
        <v>67125</v>
      </c>
      <c r="Z154">
        <v>54.53</v>
      </c>
      <c r="AA154">
        <v>38.46</v>
      </c>
      <c r="AB154" t="s">
        <v>25</v>
      </c>
    </row>
    <row r="155" spans="1:28" x14ac:dyDescent="0.2">
      <c r="A155" t="s">
        <v>933</v>
      </c>
      <c r="B155" t="s">
        <v>108</v>
      </c>
      <c r="C155" t="s">
        <v>465</v>
      </c>
      <c r="D155" t="s">
        <v>25</v>
      </c>
      <c r="E155" t="s">
        <v>319</v>
      </c>
      <c r="F155" t="s">
        <v>674</v>
      </c>
      <c r="G155" t="s">
        <v>23</v>
      </c>
      <c r="H155">
        <v>22.193472960000001</v>
      </c>
      <c r="I155">
        <v>17.399999999999999</v>
      </c>
      <c r="J155" t="s">
        <v>319</v>
      </c>
      <c r="K155" t="s">
        <v>814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319</v>
      </c>
      <c r="S155" t="s">
        <v>319</v>
      </c>
      <c r="T155" s="44">
        <v>44671</v>
      </c>
      <c r="U155" s="44">
        <v>44673</v>
      </c>
      <c r="V155" t="s">
        <v>692</v>
      </c>
      <c r="W155">
        <v>365620</v>
      </c>
      <c r="X155">
        <v>0</v>
      </c>
      <c r="Y155">
        <v>103448</v>
      </c>
      <c r="Z155">
        <v>28.29</v>
      </c>
      <c r="AA155">
        <v>23.41</v>
      </c>
      <c r="AB155" t="s">
        <v>25</v>
      </c>
    </row>
    <row r="156" spans="1:28" x14ac:dyDescent="0.2">
      <c r="A156" t="s">
        <v>110</v>
      </c>
      <c r="B156" t="s">
        <v>111</v>
      </c>
      <c r="C156" t="s">
        <v>813</v>
      </c>
      <c r="D156" t="s">
        <v>25</v>
      </c>
      <c r="E156" t="s">
        <v>319</v>
      </c>
      <c r="F156" t="s">
        <v>674</v>
      </c>
      <c r="G156" t="s">
        <v>23</v>
      </c>
      <c r="H156">
        <v>187.12280799999999</v>
      </c>
      <c r="I156">
        <v>12.6</v>
      </c>
      <c r="J156" t="s">
        <v>319</v>
      </c>
      <c r="K156" t="s">
        <v>814</v>
      </c>
      <c r="L156" t="s">
        <v>25</v>
      </c>
      <c r="M156" t="s">
        <v>25</v>
      </c>
      <c r="N156" t="s">
        <v>25</v>
      </c>
      <c r="O156" t="s">
        <v>25</v>
      </c>
      <c r="P156" t="s">
        <v>25</v>
      </c>
      <c r="Q156" t="s">
        <v>25</v>
      </c>
      <c r="R156" t="s">
        <v>319</v>
      </c>
      <c r="S156" t="s">
        <v>319</v>
      </c>
      <c r="T156" s="44">
        <v>44720</v>
      </c>
      <c r="U156" s="44">
        <v>44734</v>
      </c>
      <c r="V156" t="s">
        <v>692</v>
      </c>
      <c r="W156">
        <v>145024</v>
      </c>
      <c r="X156">
        <v>0</v>
      </c>
      <c r="Y156">
        <v>86768</v>
      </c>
      <c r="Z156">
        <v>59.83</v>
      </c>
      <c r="AA156">
        <v>44.14</v>
      </c>
      <c r="AB156" t="s">
        <v>25</v>
      </c>
    </row>
    <row r="157" spans="1:28" x14ac:dyDescent="0.2">
      <c r="A157" t="s">
        <v>949</v>
      </c>
      <c r="B157" t="s">
        <v>111</v>
      </c>
      <c r="C157" t="s">
        <v>813</v>
      </c>
      <c r="D157" t="s">
        <v>23</v>
      </c>
      <c r="E157" t="s">
        <v>319</v>
      </c>
      <c r="F157" t="s">
        <v>674</v>
      </c>
      <c r="G157" t="s">
        <v>23</v>
      </c>
      <c r="H157">
        <v>86.21520357</v>
      </c>
      <c r="I157">
        <v>36.200000000000003</v>
      </c>
      <c r="J157" t="s">
        <v>319</v>
      </c>
      <c r="K157" t="s">
        <v>814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319</v>
      </c>
      <c r="S157" t="s">
        <v>319</v>
      </c>
      <c r="T157" s="44">
        <v>44782</v>
      </c>
      <c r="U157" s="44">
        <v>44798</v>
      </c>
      <c r="V157" t="s">
        <v>686</v>
      </c>
      <c r="W157">
        <v>126710</v>
      </c>
      <c r="X157">
        <v>0</v>
      </c>
      <c r="Y157">
        <v>88058</v>
      </c>
      <c r="Z157">
        <v>69.5</v>
      </c>
      <c r="AA157">
        <v>52.94</v>
      </c>
      <c r="AB157" t="s">
        <v>25</v>
      </c>
    </row>
    <row r="158" spans="1:28" x14ac:dyDescent="0.2">
      <c r="A158" t="s">
        <v>112</v>
      </c>
      <c r="B158" t="s">
        <v>111</v>
      </c>
      <c r="C158" t="s">
        <v>813</v>
      </c>
      <c r="D158" t="s">
        <v>25</v>
      </c>
      <c r="E158" t="s">
        <v>319</v>
      </c>
      <c r="F158" t="s">
        <v>674</v>
      </c>
      <c r="G158" t="s">
        <v>23</v>
      </c>
      <c r="H158">
        <v>93.198816449999995</v>
      </c>
      <c r="I158">
        <v>19.5</v>
      </c>
      <c r="J158" t="s">
        <v>319</v>
      </c>
      <c r="K158" t="s">
        <v>814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319</v>
      </c>
      <c r="S158" t="s">
        <v>319</v>
      </c>
      <c r="T158" s="44">
        <v>44720</v>
      </c>
      <c r="U158" s="44">
        <v>44734</v>
      </c>
      <c r="V158" t="s">
        <v>692</v>
      </c>
      <c r="W158">
        <v>48113</v>
      </c>
      <c r="X158">
        <v>0</v>
      </c>
      <c r="Y158">
        <v>36720</v>
      </c>
      <c r="Z158">
        <v>76.319999999999993</v>
      </c>
      <c r="AA158">
        <v>53.84</v>
      </c>
      <c r="AB158" t="s">
        <v>25</v>
      </c>
    </row>
    <row r="159" spans="1:28" x14ac:dyDescent="0.2">
      <c r="A159" t="s">
        <v>113</v>
      </c>
      <c r="B159" t="s">
        <v>111</v>
      </c>
      <c r="C159" t="s">
        <v>813</v>
      </c>
      <c r="D159" t="s">
        <v>23</v>
      </c>
      <c r="E159" t="s">
        <v>319</v>
      </c>
      <c r="F159" t="s">
        <v>674</v>
      </c>
      <c r="G159" t="s">
        <v>23</v>
      </c>
      <c r="H159">
        <v>100.36693200000001</v>
      </c>
      <c r="I159">
        <v>20.8</v>
      </c>
      <c r="J159" t="s">
        <v>319</v>
      </c>
      <c r="K159" t="s">
        <v>814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319</v>
      </c>
      <c r="S159" t="s">
        <v>319</v>
      </c>
      <c r="T159" s="44">
        <v>44782</v>
      </c>
      <c r="U159" s="44">
        <v>44798</v>
      </c>
      <c r="V159" t="s">
        <v>686</v>
      </c>
      <c r="W159">
        <v>96036</v>
      </c>
      <c r="X159">
        <v>0</v>
      </c>
      <c r="Y159">
        <v>58737</v>
      </c>
      <c r="Z159">
        <v>61.16</v>
      </c>
      <c r="AA159">
        <v>46.31</v>
      </c>
      <c r="AB159" t="s">
        <v>25</v>
      </c>
    </row>
    <row r="160" spans="1:28" x14ac:dyDescent="0.2">
      <c r="A160" t="s">
        <v>114</v>
      </c>
      <c r="B160" t="s">
        <v>111</v>
      </c>
      <c r="C160" t="s">
        <v>813</v>
      </c>
      <c r="D160" t="s">
        <v>23</v>
      </c>
      <c r="E160" t="s">
        <v>319</v>
      </c>
      <c r="F160" t="s">
        <v>674</v>
      </c>
      <c r="G160" t="s">
        <v>23</v>
      </c>
      <c r="H160">
        <v>97.045502650000003</v>
      </c>
      <c r="I160">
        <v>30.2</v>
      </c>
      <c r="J160" t="s">
        <v>319</v>
      </c>
      <c r="K160" t="s">
        <v>814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319</v>
      </c>
      <c r="S160" t="s">
        <v>319</v>
      </c>
      <c r="T160" s="44">
        <v>44782</v>
      </c>
      <c r="U160" s="44">
        <v>44798</v>
      </c>
      <c r="V160" t="s">
        <v>686</v>
      </c>
      <c r="W160">
        <v>57056</v>
      </c>
      <c r="X160">
        <v>0</v>
      </c>
      <c r="Y160">
        <v>30675</v>
      </c>
      <c r="Z160">
        <v>53.76</v>
      </c>
      <c r="AA160">
        <v>40.5</v>
      </c>
      <c r="AB160" t="s">
        <v>25</v>
      </c>
    </row>
    <row r="161" spans="1:28" x14ac:dyDescent="0.2">
      <c r="A161" t="s">
        <v>723</v>
      </c>
      <c r="B161" t="s">
        <v>724</v>
      </c>
      <c r="C161" t="s">
        <v>465</v>
      </c>
      <c r="D161" t="s">
        <v>25</v>
      </c>
      <c r="E161" t="s">
        <v>319</v>
      </c>
      <c r="F161" t="s">
        <v>674</v>
      </c>
      <c r="G161" t="s">
        <v>23</v>
      </c>
      <c r="H161">
        <v>18.252353549999999</v>
      </c>
      <c r="I161">
        <v>0.34200000000000003</v>
      </c>
      <c r="J161" t="s">
        <v>704</v>
      </c>
      <c r="K161" t="s">
        <v>675</v>
      </c>
      <c r="L161" t="s">
        <v>23</v>
      </c>
      <c r="M161" t="s">
        <v>23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 s="44">
        <v>44769</v>
      </c>
      <c r="U161" s="44">
        <v>44775</v>
      </c>
      <c r="V161" t="s">
        <v>692</v>
      </c>
      <c r="W161">
        <v>6631</v>
      </c>
      <c r="X161">
        <v>0</v>
      </c>
      <c r="Y161">
        <v>5228</v>
      </c>
      <c r="Z161">
        <v>78.84</v>
      </c>
      <c r="AA161">
        <v>56.68</v>
      </c>
      <c r="AB161" t="s">
        <v>25</v>
      </c>
    </row>
    <row r="162" spans="1:28" x14ac:dyDescent="0.2">
      <c r="A162" t="s">
        <v>702</v>
      </c>
      <c r="B162" t="s">
        <v>703</v>
      </c>
      <c r="C162" t="s">
        <v>465</v>
      </c>
      <c r="D162" t="s">
        <v>25</v>
      </c>
      <c r="E162" t="s">
        <v>319</v>
      </c>
      <c r="F162" t="s">
        <v>674</v>
      </c>
      <c r="G162" t="s">
        <v>23</v>
      </c>
      <c r="H162">
        <v>0</v>
      </c>
      <c r="I162">
        <v>0.13400000000000001</v>
      </c>
      <c r="J162" t="s">
        <v>704</v>
      </c>
      <c r="K162" t="s">
        <v>675</v>
      </c>
      <c r="L162" t="s">
        <v>23</v>
      </c>
      <c r="M162" t="s">
        <v>23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 s="44">
        <v>44769</v>
      </c>
      <c r="U162" s="44">
        <v>44775</v>
      </c>
      <c r="V162" t="s">
        <v>692</v>
      </c>
      <c r="W162">
        <v>10793</v>
      </c>
      <c r="X162">
        <v>0</v>
      </c>
      <c r="Y162">
        <v>7413</v>
      </c>
      <c r="Z162">
        <v>68.680000000000007</v>
      </c>
      <c r="AA162">
        <v>43.63</v>
      </c>
      <c r="AB162" t="s">
        <v>25</v>
      </c>
    </row>
    <row r="163" spans="1:28" x14ac:dyDescent="0.2">
      <c r="A163" t="s">
        <v>777</v>
      </c>
      <c r="B163" t="s">
        <v>778</v>
      </c>
      <c r="C163" t="s">
        <v>465</v>
      </c>
      <c r="D163" t="s">
        <v>25</v>
      </c>
      <c r="E163" t="s">
        <v>319</v>
      </c>
      <c r="F163" t="s">
        <v>674</v>
      </c>
      <c r="G163" t="s">
        <v>23</v>
      </c>
      <c r="H163">
        <v>23.486372719999999</v>
      </c>
      <c r="I163">
        <v>2.9</v>
      </c>
      <c r="J163" t="s">
        <v>704</v>
      </c>
      <c r="K163" t="s">
        <v>675</v>
      </c>
      <c r="L163" t="s">
        <v>23</v>
      </c>
      <c r="M163" t="s">
        <v>23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 s="44">
        <v>44769</v>
      </c>
      <c r="U163" s="44">
        <v>44775</v>
      </c>
      <c r="V163" t="s">
        <v>692</v>
      </c>
      <c r="W163">
        <v>42535</v>
      </c>
      <c r="X163">
        <v>0</v>
      </c>
      <c r="Y163">
        <v>33943</v>
      </c>
      <c r="Z163">
        <v>79.8</v>
      </c>
      <c r="AA163">
        <v>56.79</v>
      </c>
      <c r="AB163" t="s">
        <v>25</v>
      </c>
    </row>
    <row r="164" spans="1:28" x14ac:dyDescent="0.2">
      <c r="A164" t="s">
        <v>731</v>
      </c>
      <c r="B164" t="s">
        <v>732</v>
      </c>
      <c r="C164" t="s">
        <v>465</v>
      </c>
      <c r="D164" t="s">
        <v>25</v>
      </c>
      <c r="E164" t="s">
        <v>319</v>
      </c>
      <c r="F164" t="s">
        <v>674</v>
      </c>
      <c r="G164" t="s">
        <v>23</v>
      </c>
      <c r="H164">
        <v>16.960432730000001</v>
      </c>
      <c r="I164">
        <v>0.54600000000000004</v>
      </c>
      <c r="J164" t="s">
        <v>704</v>
      </c>
      <c r="K164" t="s">
        <v>675</v>
      </c>
      <c r="L164" t="s">
        <v>23</v>
      </c>
      <c r="M164" t="s">
        <v>23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 s="44">
        <v>44769</v>
      </c>
      <c r="U164" s="44">
        <v>44775</v>
      </c>
      <c r="V164" t="s">
        <v>692</v>
      </c>
      <c r="W164">
        <v>20206</v>
      </c>
      <c r="X164">
        <v>0</v>
      </c>
      <c r="Y164">
        <v>12180</v>
      </c>
      <c r="Z164">
        <v>60.28</v>
      </c>
      <c r="AA164">
        <v>41.23</v>
      </c>
      <c r="AB164" t="s">
        <v>25</v>
      </c>
    </row>
    <row r="165" spans="1:28" x14ac:dyDescent="0.2">
      <c r="A165" t="s">
        <v>118</v>
      </c>
      <c r="B165" t="s">
        <v>119</v>
      </c>
      <c r="C165" t="s">
        <v>813</v>
      </c>
      <c r="D165" t="s">
        <v>23</v>
      </c>
      <c r="E165" t="s">
        <v>319</v>
      </c>
      <c r="F165" t="s">
        <v>674</v>
      </c>
      <c r="G165" t="s">
        <v>23</v>
      </c>
      <c r="H165">
        <v>116.18731889999999</v>
      </c>
      <c r="I165">
        <v>26.6</v>
      </c>
      <c r="J165" t="s">
        <v>319</v>
      </c>
      <c r="K165" t="s">
        <v>814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319</v>
      </c>
      <c r="S165" t="s">
        <v>319</v>
      </c>
      <c r="T165" s="44">
        <v>44782</v>
      </c>
      <c r="U165" s="44">
        <v>44798</v>
      </c>
      <c r="V165" t="s">
        <v>686</v>
      </c>
      <c r="W165">
        <v>53199</v>
      </c>
      <c r="X165">
        <v>0</v>
      </c>
      <c r="Y165">
        <v>44657</v>
      </c>
      <c r="Z165">
        <v>83.94</v>
      </c>
      <c r="AA165">
        <v>63.87</v>
      </c>
      <c r="AB165" t="s">
        <v>25</v>
      </c>
    </row>
    <row r="166" spans="1:28" x14ac:dyDescent="0.2">
      <c r="A166" t="s">
        <v>44</v>
      </c>
      <c r="B166" t="s">
        <v>43</v>
      </c>
      <c r="C166" t="s">
        <v>271</v>
      </c>
      <c r="D166" t="s">
        <v>23</v>
      </c>
      <c r="E166" t="s">
        <v>319</v>
      </c>
      <c r="F166" t="s">
        <v>674</v>
      </c>
      <c r="G166" t="s">
        <v>23</v>
      </c>
      <c r="H166">
        <v>172.09258890000001</v>
      </c>
      <c r="I166">
        <v>14.5</v>
      </c>
      <c r="J166" t="s">
        <v>850</v>
      </c>
      <c r="K166" t="s">
        <v>292</v>
      </c>
      <c r="L166" t="s">
        <v>25</v>
      </c>
      <c r="M166" t="s">
        <v>25</v>
      </c>
      <c r="N166" t="s">
        <v>25</v>
      </c>
      <c r="O166" t="s">
        <v>25</v>
      </c>
      <c r="P166" t="s">
        <v>25</v>
      </c>
      <c r="Q166" t="s">
        <v>25</v>
      </c>
      <c r="R166" t="s">
        <v>319</v>
      </c>
      <c r="S166" t="s">
        <v>319</v>
      </c>
      <c r="T166" s="44">
        <v>44784</v>
      </c>
      <c r="U166" s="44">
        <v>44784</v>
      </c>
      <c r="V166" t="s">
        <v>676</v>
      </c>
      <c r="W166">
        <v>22572</v>
      </c>
      <c r="X166">
        <v>0</v>
      </c>
      <c r="Y166">
        <v>4723</v>
      </c>
      <c r="Z166">
        <v>20.92</v>
      </c>
      <c r="AA166">
        <v>13.55</v>
      </c>
      <c r="AB166" t="s">
        <v>25</v>
      </c>
    </row>
    <row r="167" spans="1:28" x14ac:dyDescent="0.2">
      <c r="A167" t="s">
        <v>45</v>
      </c>
      <c r="B167" t="s">
        <v>46</v>
      </c>
      <c r="C167" t="s">
        <v>271</v>
      </c>
      <c r="D167" t="s">
        <v>23</v>
      </c>
      <c r="E167" t="s">
        <v>319</v>
      </c>
      <c r="F167" t="s">
        <v>674</v>
      </c>
      <c r="G167" t="s">
        <v>23</v>
      </c>
      <c r="H167">
        <v>162.35559720000001</v>
      </c>
      <c r="I167">
        <v>12.4</v>
      </c>
      <c r="J167" t="s">
        <v>850</v>
      </c>
      <c r="K167" t="s">
        <v>292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319</v>
      </c>
      <c r="S167" t="s">
        <v>319</v>
      </c>
      <c r="T167" s="44">
        <v>44784</v>
      </c>
      <c r="U167" s="44">
        <v>44784</v>
      </c>
      <c r="V167" t="s">
        <v>676</v>
      </c>
      <c r="W167">
        <v>60058</v>
      </c>
      <c r="X167">
        <v>0</v>
      </c>
      <c r="Y167">
        <v>18860</v>
      </c>
      <c r="Z167">
        <v>31.4</v>
      </c>
      <c r="AA167">
        <v>24.72</v>
      </c>
      <c r="AB167" t="s">
        <v>25</v>
      </c>
    </row>
    <row r="168" spans="1:28" x14ac:dyDescent="0.2">
      <c r="A168" t="s">
        <v>47</v>
      </c>
      <c r="B168" t="s">
        <v>46</v>
      </c>
      <c r="C168" t="s">
        <v>271</v>
      </c>
      <c r="D168" t="s">
        <v>25</v>
      </c>
      <c r="E168" t="s">
        <v>319</v>
      </c>
      <c r="F168" t="s">
        <v>674</v>
      </c>
      <c r="G168" t="s">
        <v>23</v>
      </c>
      <c r="H168">
        <v>130.10986360000001</v>
      </c>
      <c r="I168">
        <v>7.84</v>
      </c>
      <c r="J168" t="s">
        <v>319</v>
      </c>
      <c r="K168" t="s">
        <v>292</v>
      </c>
      <c r="L168" t="s">
        <v>319</v>
      </c>
      <c r="M168" t="s">
        <v>319</v>
      </c>
      <c r="N168" t="s">
        <v>319</v>
      </c>
      <c r="O168" t="s">
        <v>319</v>
      </c>
      <c r="P168" t="s">
        <v>319</v>
      </c>
      <c r="Q168" t="s">
        <v>319</v>
      </c>
      <c r="R168" t="s">
        <v>319</v>
      </c>
      <c r="S168" t="s">
        <v>319</v>
      </c>
      <c r="T168" s="44">
        <v>44690</v>
      </c>
      <c r="U168" s="44">
        <v>44694</v>
      </c>
      <c r="V168" t="s">
        <v>686</v>
      </c>
      <c r="W168">
        <v>57354</v>
      </c>
      <c r="X168">
        <v>0</v>
      </c>
      <c r="Y168">
        <v>18793</v>
      </c>
      <c r="Z168">
        <v>32.770000000000003</v>
      </c>
      <c r="AA168">
        <v>26.46</v>
      </c>
      <c r="AB168" t="s">
        <v>25</v>
      </c>
    </row>
    <row r="169" spans="1:28" x14ac:dyDescent="0.2">
      <c r="A169" t="s">
        <v>48</v>
      </c>
      <c r="B169" t="s">
        <v>46</v>
      </c>
      <c r="C169" t="s">
        <v>271</v>
      </c>
      <c r="D169" t="s">
        <v>25</v>
      </c>
      <c r="E169" t="s">
        <v>319</v>
      </c>
      <c r="F169" t="s">
        <v>674</v>
      </c>
      <c r="G169" t="s">
        <v>23</v>
      </c>
      <c r="H169">
        <v>130.10986360000001</v>
      </c>
      <c r="I169">
        <v>7.84</v>
      </c>
      <c r="J169" t="s">
        <v>319</v>
      </c>
      <c r="K169" t="s">
        <v>292</v>
      </c>
      <c r="L169" t="s">
        <v>319</v>
      </c>
      <c r="M169" t="s">
        <v>319</v>
      </c>
      <c r="N169" t="s">
        <v>319</v>
      </c>
      <c r="O169" t="s">
        <v>319</v>
      </c>
      <c r="P169" t="s">
        <v>319</v>
      </c>
      <c r="Q169" t="s">
        <v>319</v>
      </c>
      <c r="R169" t="s">
        <v>319</v>
      </c>
      <c r="S169" t="s">
        <v>319</v>
      </c>
      <c r="T169" s="44">
        <v>44690</v>
      </c>
      <c r="U169" s="44">
        <v>44694</v>
      </c>
      <c r="V169" t="s">
        <v>686</v>
      </c>
      <c r="W169">
        <v>16277</v>
      </c>
      <c r="X169">
        <v>0</v>
      </c>
      <c r="Y169">
        <v>14578</v>
      </c>
      <c r="Z169">
        <v>89.56</v>
      </c>
      <c r="AA169">
        <v>69.2</v>
      </c>
      <c r="AB169" t="s">
        <v>25</v>
      </c>
    </row>
    <row r="170" spans="1:28" x14ac:dyDescent="0.2">
      <c r="A170" t="s">
        <v>49</v>
      </c>
      <c r="B170" t="s">
        <v>46</v>
      </c>
      <c r="C170" t="s">
        <v>271</v>
      </c>
      <c r="D170" t="s">
        <v>25</v>
      </c>
      <c r="E170" t="s">
        <v>319</v>
      </c>
      <c r="F170" t="s">
        <v>674</v>
      </c>
      <c r="G170" t="s">
        <v>23</v>
      </c>
      <c r="H170">
        <v>130.10986360000001</v>
      </c>
      <c r="I170">
        <v>7.84</v>
      </c>
      <c r="J170" t="s">
        <v>319</v>
      </c>
      <c r="K170" t="s">
        <v>292</v>
      </c>
      <c r="L170" t="s">
        <v>319</v>
      </c>
      <c r="M170" t="s">
        <v>319</v>
      </c>
      <c r="N170" t="s">
        <v>319</v>
      </c>
      <c r="O170" t="s">
        <v>319</v>
      </c>
      <c r="P170" t="s">
        <v>319</v>
      </c>
      <c r="Q170" t="s">
        <v>319</v>
      </c>
      <c r="R170" t="s">
        <v>319</v>
      </c>
      <c r="S170" t="s">
        <v>319</v>
      </c>
      <c r="T170" s="44">
        <v>44690</v>
      </c>
      <c r="U170" s="44">
        <v>44694</v>
      </c>
      <c r="V170" t="s">
        <v>686</v>
      </c>
      <c r="W170">
        <v>20458</v>
      </c>
      <c r="X170">
        <v>0</v>
      </c>
      <c r="Y170">
        <v>7492</v>
      </c>
      <c r="Z170">
        <v>36.619999999999997</v>
      </c>
      <c r="AA170">
        <v>29.06</v>
      </c>
      <c r="AB170" t="s">
        <v>25</v>
      </c>
    </row>
    <row r="171" spans="1:28" x14ac:dyDescent="0.2">
      <c r="A171" t="s">
        <v>185</v>
      </c>
      <c r="B171" t="s">
        <v>123</v>
      </c>
      <c r="C171" t="s">
        <v>465</v>
      </c>
      <c r="D171" t="s">
        <v>25</v>
      </c>
      <c r="E171" t="s">
        <v>319</v>
      </c>
      <c r="F171" t="s">
        <v>674</v>
      </c>
      <c r="G171" t="s">
        <v>23</v>
      </c>
      <c r="H171">
        <v>102.1884785</v>
      </c>
      <c r="I171">
        <v>11.4</v>
      </c>
      <c r="J171" t="s">
        <v>319</v>
      </c>
      <c r="K171" t="s">
        <v>814</v>
      </c>
      <c r="L171" t="s">
        <v>25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319</v>
      </c>
      <c r="S171" t="s">
        <v>319</v>
      </c>
      <c r="T171" s="44">
        <v>44671</v>
      </c>
      <c r="U171" s="44">
        <v>44671</v>
      </c>
      <c r="V171" t="s">
        <v>692</v>
      </c>
      <c r="W171">
        <v>171059</v>
      </c>
      <c r="X171">
        <v>0</v>
      </c>
      <c r="Y171">
        <v>97634</v>
      </c>
      <c r="Z171">
        <v>57.08</v>
      </c>
      <c r="AA171">
        <v>44.06</v>
      </c>
      <c r="AB171" t="s">
        <v>25</v>
      </c>
    </row>
    <row r="172" spans="1:28" x14ac:dyDescent="0.2">
      <c r="A172" t="s">
        <v>50</v>
      </c>
      <c r="B172" t="s">
        <v>51</v>
      </c>
      <c r="C172" t="s">
        <v>271</v>
      </c>
      <c r="D172" t="s">
        <v>23</v>
      </c>
      <c r="E172" t="s">
        <v>319</v>
      </c>
      <c r="F172" t="s">
        <v>674</v>
      </c>
      <c r="G172" t="s">
        <v>23</v>
      </c>
      <c r="H172">
        <v>250.6543446</v>
      </c>
      <c r="I172">
        <v>7.7759999999999998</v>
      </c>
      <c r="J172" t="s">
        <v>850</v>
      </c>
      <c r="K172" t="s">
        <v>292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319</v>
      </c>
      <c r="S172" t="s">
        <v>319</v>
      </c>
      <c r="T172" s="44">
        <v>44784</v>
      </c>
      <c r="U172" s="44">
        <v>44784</v>
      </c>
      <c r="V172" t="s">
        <v>676</v>
      </c>
      <c r="W172">
        <v>96802</v>
      </c>
      <c r="X172">
        <v>0</v>
      </c>
      <c r="Y172">
        <v>30055</v>
      </c>
      <c r="Z172">
        <v>31.05</v>
      </c>
      <c r="AA172">
        <v>25.84</v>
      </c>
      <c r="AB172" t="s">
        <v>25</v>
      </c>
    </row>
    <row r="173" spans="1:28" x14ac:dyDescent="0.2">
      <c r="A173" t="s">
        <v>124</v>
      </c>
      <c r="B173" t="s">
        <v>125</v>
      </c>
      <c r="C173" t="s">
        <v>465</v>
      </c>
      <c r="D173" t="s">
        <v>25</v>
      </c>
      <c r="E173" t="s">
        <v>319</v>
      </c>
      <c r="F173" t="s">
        <v>674</v>
      </c>
      <c r="G173" t="s">
        <v>23</v>
      </c>
      <c r="H173">
        <v>64.423064620000005</v>
      </c>
      <c r="I173">
        <v>7.26</v>
      </c>
      <c r="J173" t="s">
        <v>319</v>
      </c>
      <c r="K173" t="s">
        <v>814</v>
      </c>
      <c r="L173" t="s">
        <v>319</v>
      </c>
      <c r="M173" t="s">
        <v>319</v>
      </c>
      <c r="N173" t="s">
        <v>319</v>
      </c>
      <c r="O173" t="s">
        <v>319</v>
      </c>
      <c r="P173" t="s">
        <v>319</v>
      </c>
      <c r="Q173" t="s">
        <v>319</v>
      </c>
      <c r="R173" t="s">
        <v>319</v>
      </c>
      <c r="S173" t="s">
        <v>319</v>
      </c>
      <c r="T173" s="44">
        <v>44671</v>
      </c>
      <c r="U173" s="44">
        <v>44671</v>
      </c>
      <c r="V173" t="s">
        <v>686</v>
      </c>
      <c r="W173">
        <v>52481</v>
      </c>
      <c r="X173">
        <v>0</v>
      </c>
      <c r="Y173">
        <v>40989</v>
      </c>
      <c r="Z173">
        <v>78.099999999999994</v>
      </c>
      <c r="AA173">
        <v>60.01</v>
      </c>
      <c r="AB173" t="s">
        <v>25</v>
      </c>
    </row>
    <row r="174" spans="1:28" x14ac:dyDescent="0.2">
      <c r="A174" t="s">
        <v>190</v>
      </c>
      <c r="B174" t="s">
        <v>125</v>
      </c>
      <c r="C174" t="s">
        <v>465</v>
      </c>
      <c r="D174" t="s">
        <v>25</v>
      </c>
      <c r="E174" t="s">
        <v>319</v>
      </c>
      <c r="F174" t="s">
        <v>674</v>
      </c>
      <c r="G174" t="s">
        <v>23</v>
      </c>
      <c r="H174">
        <v>52.51873647</v>
      </c>
      <c r="I174">
        <v>7.02</v>
      </c>
      <c r="J174" t="s">
        <v>319</v>
      </c>
      <c r="K174" t="s">
        <v>814</v>
      </c>
      <c r="L174" t="s">
        <v>319</v>
      </c>
      <c r="M174" t="s">
        <v>319</v>
      </c>
      <c r="N174" t="s">
        <v>319</v>
      </c>
      <c r="O174" t="s">
        <v>319</v>
      </c>
      <c r="P174" t="s">
        <v>319</v>
      </c>
      <c r="Q174" t="s">
        <v>319</v>
      </c>
      <c r="R174" t="s">
        <v>319</v>
      </c>
      <c r="S174" t="s">
        <v>319</v>
      </c>
      <c r="T174" s="44">
        <v>44671</v>
      </c>
      <c r="U174" s="44">
        <v>44671</v>
      </c>
      <c r="V174" t="s">
        <v>686</v>
      </c>
      <c r="W174">
        <v>43962</v>
      </c>
      <c r="X174">
        <v>0</v>
      </c>
      <c r="Y174">
        <v>29802</v>
      </c>
      <c r="Z174">
        <v>67.790000000000006</v>
      </c>
      <c r="AA174">
        <v>50.7</v>
      </c>
      <c r="AB174" t="s">
        <v>25</v>
      </c>
    </row>
    <row r="175" spans="1:28" x14ac:dyDescent="0.2">
      <c r="A175" t="s">
        <v>349</v>
      </c>
      <c r="B175" t="s">
        <v>125</v>
      </c>
      <c r="C175" t="s">
        <v>465</v>
      </c>
      <c r="D175" t="s">
        <v>319</v>
      </c>
      <c r="E175" t="s">
        <v>319</v>
      </c>
      <c r="F175" t="s">
        <v>319</v>
      </c>
      <c r="G175" t="s">
        <v>319</v>
      </c>
      <c r="H175" t="s">
        <v>319</v>
      </c>
      <c r="I175" t="s">
        <v>319</v>
      </c>
      <c r="J175" t="s">
        <v>319</v>
      </c>
      <c r="K175" t="s">
        <v>319</v>
      </c>
      <c r="L175" t="s">
        <v>319</v>
      </c>
      <c r="M175" t="s">
        <v>319</v>
      </c>
      <c r="N175" t="s">
        <v>319</v>
      </c>
      <c r="O175" t="s">
        <v>319</v>
      </c>
      <c r="P175" t="s">
        <v>319</v>
      </c>
      <c r="Q175" t="s">
        <v>319</v>
      </c>
      <c r="R175" t="s">
        <v>319</v>
      </c>
      <c r="S175" t="s">
        <v>319</v>
      </c>
      <c r="T175" t="s">
        <v>319</v>
      </c>
      <c r="U175" t="s">
        <v>319</v>
      </c>
      <c r="V175" t="s">
        <v>319</v>
      </c>
      <c r="W175">
        <v>5614</v>
      </c>
      <c r="X175">
        <v>0</v>
      </c>
      <c r="Y175">
        <v>4519</v>
      </c>
      <c r="Z175">
        <v>80.5</v>
      </c>
      <c r="AA175">
        <v>38.51</v>
      </c>
      <c r="AB175" t="s">
        <v>25</v>
      </c>
    </row>
    <row r="176" spans="1:28" x14ac:dyDescent="0.2">
      <c r="A176" t="s">
        <v>52</v>
      </c>
      <c r="B176" t="s">
        <v>53</v>
      </c>
      <c r="C176" t="s">
        <v>271</v>
      </c>
      <c r="D176" t="s">
        <v>23</v>
      </c>
      <c r="E176" t="s">
        <v>319</v>
      </c>
      <c r="F176" t="s">
        <v>674</v>
      </c>
      <c r="G176" t="s">
        <v>23</v>
      </c>
      <c r="H176">
        <v>227.29827940000001</v>
      </c>
      <c r="I176">
        <v>13.8</v>
      </c>
      <c r="J176" t="s">
        <v>850</v>
      </c>
      <c r="K176" t="s">
        <v>292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319</v>
      </c>
      <c r="S176" t="s">
        <v>319</v>
      </c>
      <c r="T176" s="44">
        <v>44784</v>
      </c>
      <c r="U176" s="44">
        <v>44784</v>
      </c>
      <c r="V176" t="s">
        <v>676</v>
      </c>
      <c r="W176">
        <v>265587</v>
      </c>
      <c r="X176">
        <v>0</v>
      </c>
      <c r="Y176">
        <v>53298</v>
      </c>
      <c r="Z176">
        <v>20.07</v>
      </c>
      <c r="AA176">
        <v>17.34</v>
      </c>
      <c r="AB176" t="s">
        <v>25</v>
      </c>
    </row>
    <row r="177" spans="1:28" x14ac:dyDescent="0.2">
      <c r="A177" t="s">
        <v>54</v>
      </c>
      <c r="B177" t="s">
        <v>53</v>
      </c>
      <c r="C177" t="s">
        <v>271</v>
      </c>
      <c r="D177" t="s">
        <v>25</v>
      </c>
      <c r="E177" t="s">
        <v>319</v>
      </c>
      <c r="F177" t="s">
        <v>674</v>
      </c>
      <c r="G177" t="s">
        <v>23</v>
      </c>
      <c r="H177">
        <v>163.37890010000001</v>
      </c>
      <c r="I177">
        <v>10</v>
      </c>
      <c r="J177" t="s">
        <v>319</v>
      </c>
      <c r="K177" t="s">
        <v>814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319</v>
      </c>
      <c r="S177" t="s">
        <v>319</v>
      </c>
      <c r="T177" s="44">
        <v>44685</v>
      </c>
      <c r="U177" s="44">
        <v>44685</v>
      </c>
      <c r="V177" t="s">
        <v>692</v>
      </c>
      <c r="W177">
        <v>1143138</v>
      </c>
      <c r="X177">
        <v>0</v>
      </c>
      <c r="Y177">
        <v>308727</v>
      </c>
      <c r="Z177">
        <v>27.01</v>
      </c>
      <c r="AA177">
        <v>25.47</v>
      </c>
      <c r="AB177" t="s">
        <v>25</v>
      </c>
    </row>
    <row r="178" spans="1:28" x14ac:dyDescent="0.2">
      <c r="A178" t="s">
        <v>193</v>
      </c>
      <c r="B178" t="s">
        <v>192</v>
      </c>
      <c r="C178" t="s">
        <v>465</v>
      </c>
      <c r="D178" t="s">
        <v>23</v>
      </c>
      <c r="E178" t="s">
        <v>319</v>
      </c>
      <c r="F178" t="s">
        <v>674</v>
      </c>
      <c r="G178" t="s">
        <v>23</v>
      </c>
      <c r="H178">
        <v>65.683740830000005</v>
      </c>
      <c r="I178">
        <v>22.8</v>
      </c>
      <c r="J178" t="s">
        <v>319</v>
      </c>
      <c r="K178" t="s">
        <v>814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319</v>
      </c>
      <c r="S178" t="s">
        <v>319</v>
      </c>
      <c r="T178" s="44">
        <v>44782</v>
      </c>
      <c r="U178" s="44">
        <v>44798</v>
      </c>
      <c r="V178" t="s">
        <v>686</v>
      </c>
      <c r="W178">
        <v>43148</v>
      </c>
      <c r="X178">
        <v>0</v>
      </c>
      <c r="Y178">
        <v>37668</v>
      </c>
      <c r="Z178">
        <v>87.3</v>
      </c>
      <c r="AA178">
        <v>68.099999999999994</v>
      </c>
      <c r="AB178" t="s">
        <v>25</v>
      </c>
    </row>
    <row r="179" spans="1:28" x14ac:dyDescent="0.2">
      <c r="A179" t="s">
        <v>695</v>
      </c>
      <c r="B179" t="s">
        <v>939</v>
      </c>
      <c r="C179" t="s">
        <v>465</v>
      </c>
      <c r="D179" t="s">
        <v>25</v>
      </c>
      <c r="E179" t="s">
        <v>319</v>
      </c>
      <c r="F179" t="s">
        <v>674</v>
      </c>
      <c r="G179" t="s">
        <v>23</v>
      </c>
      <c r="H179">
        <v>42.514184069999999</v>
      </c>
      <c r="I179">
        <v>23</v>
      </c>
      <c r="J179" t="s">
        <v>319</v>
      </c>
      <c r="K179" t="s">
        <v>814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 t="s">
        <v>25</v>
      </c>
      <c r="R179" t="s">
        <v>319</v>
      </c>
      <c r="S179" t="s">
        <v>319</v>
      </c>
      <c r="T179" s="44">
        <v>44775</v>
      </c>
      <c r="U179" s="44">
        <v>44798</v>
      </c>
      <c r="V179" t="s">
        <v>686</v>
      </c>
      <c r="W179">
        <v>75541</v>
      </c>
      <c r="X179">
        <v>0</v>
      </c>
      <c r="Y179">
        <v>64759</v>
      </c>
      <c r="Z179">
        <v>85.73</v>
      </c>
      <c r="AA179">
        <v>67.23</v>
      </c>
      <c r="AB179" t="s">
        <v>25</v>
      </c>
    </row>
    <row r="180" spans="1:28" x14ac:dyDescent="0.2">
      <c r="A180" t="s">
        <v>127</v>
      </c>
      <c r="B180" t="s">
        <v>128</v>
      </c>
      <c r="C180" t="s">
        <v>813</v>
      </c>
      <c r="D180" t="s">
        <v>23</v>
      </c>
      <c r="E180" t="s">
        <v>319</v>
      </c>
      <c r="F180" t="s">
        <v>674</v>
      </c>
      <c r="G180" t="s">
        <v>23</v>
      </c>
      <c r="H180">
        <v>46.991534289999997</v>
      </c>
      <c r="I180">
        <v>37</v>
      </c>
      <c r="J180" t="s">
        <v>319</v>
      </c>
      <c r="K180" t="s">
        <v>814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319</v>
      </c>
      <c r="S180" t="s">
        <v>319</v>
      </c>
      <c r="T180" s="44">
        <v>44782</v>
      </c>
      <c r="U180" s="44">
        <v>44798</v>
      </c>
      <c r="V180" t="s">
        <v>686</v>
      </c>
      <c r="W180">
        <v>21924</v>
      </c>
      <c r="X180">
        <v>0</v>
      </c>
      <c r="Y180">
        <v>11751</v>
      </c>
      <c r="Z180">
        <v>53.6</v>
      </c>
      <c r="AA180">
        <v>41.41</v>
      </c>
      <c r="AB180" t="s">
        <v>25</v>
      </c>
    </row>
    <row r="181" spans="1:28" x14ac:dyDescent="0.2">
      <c r="A181" t="s">
        <v>129</v>
      </c>
      <c r="B181" t="s">
        <v>130</v>
      </c>
      <c r="C181" t="s">
        <v>813</v>
      </c>
      <c r="D181" t="s">
        <v>23</v>
      </c>
      <c r="E181" t="s">
        <v>319</v>
      </c>
      <c r="F181" t="s">
        <v>674</v>
      </c>
      <c r="G181" t="s">
        <v>23</v>
      </c>
      <c r="H181">
        <v>380.40026189999998</v>
      </c>
      <c r="I181">
        <v>18.100000000000001</v>
      </c>
      <c r="J181" t="s">
        <v>319</v>
      </c>
      <c r="K181" t="s">
        <v>814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319</v>
      </c>
      <c r="S181" t="s">
        <v>319</v>
      </c>
      <c r="T181" s="44">
        <v>44753</v>
      </c>
      <c r="U181" s="44">
        <v>44776</v>
      </c>
      <c r="V181" t="s">
        <v>676</v>
      </c>
      <c r="W181">
        <v>94422</v>
      </c>
      <c r="X181">
        <v>0</v>
      </c>
      <c r="Y181">
        <v>85247</v>
      </c>
      <c r="Z181">
        <v>90.28</v>
      </c>
      <c r="AA181">
        <v>76.7</v>
      </c>
      <c r="AB181" t="s">
        <v>25</v>
      </c>
    </row>
    <row r="182" spans="1:28" x14ac:dyDescent="0.2">
      <c r="A182" t="s">
        <v>55</v>
      </c>
      <c r="B182" t="s">
        <v>56</v>
      </c>
      <c r="C182" t="s">
        <v>271</v>
      </c>
      <c r="D182" t="s">
        <v>25</v>
      </c>
      <c r="E182" t="s">
        <v>319</v>
      </c>
      <c r="F182" t="s">
        <v>674</v>
      </c>
      <c r="G182" t="s">
        <v>23</v>
      </c>
      <c r="H182">
        <v>120.6988613</v>
      </c>
      <c r="I182">
        <v>12.5</v>
      </c>
      <c r="J182" t="s">
        <v>319</v>
      </c>
      <c r="K182" t="s">
        <v>814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319</v>
      </c>
      <c r="S182" t="s">
        <v>319</v>
      </c>
      <c r="T182" s="44">
        <v>44685</v>
      </c>
      <c r="U182" s="44">
        <v>44685</v>
      </c>
      <c r="V182" t="s">
        <v>692</v>
      </c>
      <c r="W182">
        <v>63156</v>
      </c>
      <c r="X182">
        <v>0</v>
      </c>
      <c r="Y182">
        <v>25181</v>
      </c>
      <c r="Z182">
        <v>39.869999999999997</v>
      </c>
      <c r="AA182">
        <v>28.79</v>
      </c>
      <c r="AB182" t="s">
        <v>25</v>
      </c>
    </row>
    <row r="183" spans="1:28" x14ac:dyDescent="0.2">
      <c r="A183" t="s">
        <v>945</v>
      </c>
      <c r="B183" t="s">
        <v>56</v>
      </c>
      <c r="C183" t="s">
        <v>465</v>
      </c>
      <c r="D183" t="s">
        <v>25</v>
      </c>
      <c r="E183" t="s">
        <v>319</v>
      </c>
      <c r="F183" t="s">
        <v>674</v>
      </c>
      <c r="G183" t="s">
        <v>23</v>
      </c>
      <c r="H183">
        <v>191.3576845</v>
      </c>
      <c r="I183">
        <v>24.6</v>
      </c>
      <c r="J183" t="s">
        <v>319</v>
      </c>
      <c r="K183" t="s">
        <v>814</v>
      </c>
      <c r="L183" t="s">
        <v>25</v>
      </c>
      <c r="M183" t="s">
        <v>25</v>
      </c>
      <c r="N183" t="s">
        <v>25</v>
      </c>
      <c r="O183" t="s">
        <v>25</v>
      </c>
      <c r="P183" t="s">
        <v>25</v>
      </c>
      <c r="Q183" t="s">
        <v>25</v>
      </c>
      <c r="R183" t="s">
        <v>319</v>
      </c>
      <c r="S183" t="s">
        <v>319</v>
      </c>
      <c r="T183" s="44">
        <v>44690</v>
      </c>
      <c r="U183" s="44">
        <v>44694</v>
      </c>
      <c r="V183" t="s">
        <v>692</v>
      </c>
      <c r="W183">
        <v>76459</v>
      </c>
      <c r="X183">
        <v>0</v>
      </c>
      <c r="Y183">
        <v>67410</v>
      </c>
      <c r="Z183">
        <v>88.16</v>
      </c>
      <c r="AA183">
        <v>57.5</v>
      </c>
      <c r="AB183" t="s">
        <v>25</v>
      </c>
    </row>
    <row r="184" spans="1:28" x14ac:dyDescent="0.2">
      <c r="A184" t="s">
        <v>57</v>
      </c>
      <c r="B184" t="s">
        <v>56</v>
      </c>
      <c r="C184" t="s">
        <v>271</v>
      </c>
      <c r="D184" t="s">
        <v>23</v>
      </c>
      <c r="E184" t="s">
        <v>319</v>
      </c>
      <c r="F184" t="s">
        <v>674</v>
      </c>
      <c r="G184" t="s">
        <v>23</v>
      </c>
      <c r="H184">
        <v>176.5959398</v>
      </c>
      <c r="I184">
        <v>22.6</v>
      </c>
      <c r="J184" t="s">
        <v>850</v>
      </c>
      <c r="K184" t="s">
        <v>292</v>
      </c>
      <c r="L184" t="s">
        <v>25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319</v>
      </c>
      <c r="S184" t="s">
        <v>319</v>
      </c>
      <c r="T184" s="44">
        <v>44784</v>
      </c>
      <c r="U184" s="44">
        <v>44784</v>
      </c>
      <c r="V184" t="s">
        <v>676</v>
      </c>
      <c r="W184">
        <v>29838</v>
      </c>
      <c r="X184">
        <v>0</v>
      </c>
      <c r="Y184">
        <v>18613</v>
      </c>
      <c r="Z184">
        <v>62.38</v>
      </c>
      <c r="AA184">
        <v>46.15</v>
      </c>
      <c r="AB184" t="s">
        <v>25</v>
      </c>
    </row>
    <row r="185" spans="1:28" x14ac:dyDescent="0.2">
      <c r="A185" t="s">
        <v>930</v>
      </c>
      <c r="B185" t="s">
        <v>58</v>
      </c>
      <c r="C185" t="s">
        <v>271</v>
      </c>
      <c r="D185" t="s">
        <v>23</v>
      </c>
      <c r="E185" t="s">
        <v>319</v>
      </c>
      <c r="F185" t="s">
        <v>674</v>
      </c>
      <c r="G185" t="s">
        <v>23</v>
      </c>
      <c r="H185">
        <v>382.75446390000002</v>
      </c>
      <c r="I185">
        <v>15</v>
      </c>
      <c r="J185" t="s">
        <v>850</v>
      </c>
      <c r="K185" t="s">
        <v>292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319</v>
      </c>
      <c r="S185" t="s">
        <v>319</v>
      </c>
      <c r="T185" s="44">
        <v>44784</v>
      </c>
      <c r="U185" s="44">
        <v>44784</v>
      </c>
      <c r="V185" t="s">
        <v>676</v>
      </c>
      <c r="W185">
        <v>76996</v>
      </c>
      <c r="X185">
        <v>0</v>
      </c>
      <c r="Y185">
        <v>13833</v>
      </c>
      <c r="Z185">
        <v>17.97</v>
      </c>
      <c r="AA185">
        <v>15.16</v>
      </c>
      <c r="AB185" t="s">
        <v>25</v>
      </c>
    </row>
    <row r="186" spans="1:28" x14ac:dyDescent="0.2">
      <c r="A186" t="s">
        <v>59</v>
      </c>
      <c r="B186" t="s">
        <v>58</v>
      </c>
      <c r="C186" t="s">
        <v>271</v>
      </c>
      <c r="D186" t="s">
        <v>25</v>
      </c>
      <c r="E186" t="s">
        <v>319</v>
      </c>
      <c r="F186" t="s">
        <v>674</v>
      </c>
      <c r="G186" t="s">
        <v>23</v>
      </c>
      <c r="H186">
        <v>264.31440900000001</v>
      </c>
      <c r="I186">
        <v>11.1</v>
      </c>
      <c r="J186" t="s">
        <v>319</v>
      </c>
      <c r="K186" t="s">
        <v>814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319</v>
      </c>
      <c r="S186" t="s">
        <v>319</v>
      </c>
      <c r="T186" s="44">
        <v>44685</v>
      </c>
      <c r="U186" s="44">
        <v>44685</v>
      </c>
      <c r="V186" t="s">
        <v>692</v>
      </c>
      <c r="W186">
        <v>32109</v>
      </c>
      <c r="X186">
        <v>0</v>
      </c>
      <c r="Y186">
        <v>13706</v>
      </c>
      <c r="Z186">
        <v>42.69</v>
      </c>
      <c r="AA186">
        <v>31.16</v>
      </c>
      <c r="AB186" t="s">
        <v>25</v>
      </c>
    </row>
    <row r="187" spans="1:28" x14ac:dyDescent="0.2">
      <c r="A187" t="s">
        <v>142</v>
      </c>
      <c r="B187" t="s">
        <v>143</v>
      </c>
      <c r="C187" t="s">
        <v>813</v>
      </c>
      <c r="D187" t="s">
        <v>23</v>
      </c>
      <c r="E187" t="s">
        <v>319</v>
      </c>
      <c r="F187" t="s">
        <v>674</v>
      </c>
      <c r="G187" t="s">
        <v>23</v>
      </c>
      <c r="H187">
        <v>136.58696430000001</v>
      </c>
      <c r="I187">
        <v>11.9</v>
      </c>
      <c r="J187" t="s">
        <v>319</v>
      </c>
      <c r="K187" t="s">
        <v>814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319</v>
      </c>
      <c r="S187" t="s">
        <v>319</v>
      </c>
      <c r="T187" s="44">
        <v>44753</v>
      </c>
      <c r="U187" s="44">
        <v>44776</v>
      </c>
      <c r="V187" t="s">
        <v>676</v>
      </c>
      <c r="W187">
        <v>13379</v>
      </c>
      <c r="X187">
        <v>0</v>
      </c>
      <c r="Y187">
        <v>11153</v>
      </c>
      <c r="Z187">
        <v>83.36</v>
      </c>
      <c r="AA187">
        <v>41.38</v>
      </c>
      <c r="AB187" t="s">
        <v>25</v>
      </c>
    </row>
    <row r="188" spans="1:28" x14ac:dyDescent="0.2">
      <c r="A188" t="s">
        <v>144</v>
      </c>
      <c r="B188" t="s">
        <v>145</v>
      </c>
      <c r="C188" t="s">
        <v>813</v>
      </c>
      <c r="D188" t="s">
        <v>23</v>
      </c>
      <c r="E188" t="s">
        <v>319</v>
      </c>
      <c r="F188" t="s">
        <v>674</v>
      </c>
      <c r="G188" t="s">
        <v>23</v>
      </c>
      <c r="H188">
        <v>7.3422860950000004</v>
      </c>
      <c r="I188">
        <v>6.38</v>
      </c>
      <c r="J188" t="s">
        <v>319</v>
      </c>
      <c r="K188" t="s">
        <v>814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319</v>
      </c>
      <c r="S188" t="s">
        <v>319</v>
      </c>
      <c r="T188" s="44">
        <v>44753</v>
      </c>
      <c r="U188" s="44">
        <v>44775</v>
      </c>
      <c r="V188" t="s">
        <v>692</v>
      </c>
      <c r="W188">
        <v>71488</v>
      </c>
      <c r="X188">
        <v>0</v>
      </c>
      <c r="Y188">
        <v>39236</v>
      </c>
      <c r="Z188">
        <v>54.88</v>
      </c>
      <c r="AA188">
        <v>44.44</v>
      </c>
      <c r="AB188" t="s">
        <v>25</v>
      </c>
    </row>
    <row r="189" spans="1:28" x14ac:dyDescent="0.2">
      <c r="A189" t="s">
        <v>150</v>
      </c>
      <c r="B189" t="s">
        <v>149</v>
      </c>
      <c r="C189" t="s">
        <v>813</v>
      </c>
      <c r="D189" t="s">
        <v>23</v>
      </c>
      <c r="E189" t="s">
        <v>319</v>
      </c>
      <c r="F189" t="s">
        <v>674</v>
      </c>
      <c r="G189" t="s">
        <v>23</v>
      </c>
      <c r="H189">
        <v>180.69235739999999</v>
      </c>
      <c r="I189">
        <v>30</v>
      </c>
      <c r="J189" t="s">
        <v>929</v>
      </c>
      <c r="K189" t="s">
        <v>685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319</v>
      </c>
      <c r="S189" t="s">
        <v>319</v>
      </c>
      <c r="T189" s="44">
        <v>44720</v>
      </c>
      <c r="U189" s="44">
        <v>44733</v>
      </c>
      <c r="V189" t="s">
        <v>692</v>
      </c>
      <c r="W189">
        <v>268404</v>
      </c>
      <c r="X189">
        <v>0</v>
      </c>
      <c r="Y189">
        <v>113468</v>
      </c>
      <c r="Z189">
        <v>42.28</v>
      </c>
      <c r="AA189">
        <v>34.68</v>
      </c>
      <c r="AB189" t="s">
        <v>25</v>
      </c>
    </row>
    <row r="190" spans="1:28" x14ac:dyDescent="0.2">
      <c r="A190" t="s">
        <v>152</v>
      </c>
      <c r="B190" t="s">
        <v>149</v>
      </c>
      <c r="C190" t="s">
        <v>813</v>
      </c>
      <c r="D190" t="s">
        <v>23</v>
      </c>
      <c r="E190" t="s">
        <v>319</v>
      </c>
      <c r="F190" t="s">
        <v>674</v>
      </c>
      <c r="G190" t="s">
        <v>23</v>
      </c>
      <c r="H190">
        <v>29.723602540000002</v>
      </c>
      <c r="I190">
        <v>30.4</v>
      </c>
      <c r="J190" t="s">
        <v>319</v>
      </c>
      <c r="K190" t="s">
        <v>814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319</v>
      </c>
      <c r="S190" t="s">
        <v>319</v>
      </c>
      <c r="T190" s="44">
        <v>44782</v>
      </c>
      <c r="U190" s="44">
        <v>44798</v>
      </c>
      <c r="V190" t="s">
        <v>686</v>
      </c>
      <c r="W190">
        <v>41980</v>
      </c>
      <c r="X190">
        <v>0</v>
      </c>
      <c r="Y190">
        <v>24193</v>
      </c>
      <c r="Z190">
        <v>57.63</v>
      </c>
      <c r="AA190">
        <v>44.95</v>
      </c>
      <c r="AB190" t="s">
        <v>25</v>
      </c>
    </row>
    <row r="191" spans="1:28" x14ac:dyDescent="0.2">
      <c r="A191" t="s">
        <v>672</v>
      </c>
      <c r="B191" t="s">
        <v>673</v>
      </c>
      <c r="C191" t="s">
        <v>465</v>
      </c>
      <c r="D191" t="s">
        <v>25</v>
      </c>
      <c r="E191">
        <v>15</v>
      </c>
      <c r="F191" t="s">
        <v>674</v>
      </c>
      <c r="G191" t="s">
        <v>23</v>
      </c>
      <c r="H191">
        <v>0</v>
      </c>
      <c r="I191">
        <v>0</v>
      </c>
      <c r="J191" t="s">
        <v>299</v>
      </c>
      <c r="K191" t="s">
        <v>675</v>
      </c>
      <c r="L191" t="s">
        <v>23</v>
      </c>
      <c r="M191" t="s">
        <v>25</v>
      </c>
      <c r="N191" t="s">
        <v>25</v>
      </c>
      <c r="O191" t="s">
        <v>23</v>
      </c>
      <c r="P191" t="s">
        <v>25</v>
      </c>
      <c r="Q191" t="s">
        <v>25</v>
      </c>
      <c r="R191" t="s">
        <v>25</v>
      </c>
      <c r="S191" t="s">
        <v>25</v>
      </c>
      <c r="T191" s="44">
        <v>44775</v>
      </c>
      <c r="U191" s="44">
        <v>44784</v>
      </c>
      <c r="V191" t="s">
        <v>676</v>
      </c>
      <c r="W191">
        <v>16202</v>
      </c>
      <c r="X191">
        <v>0</v>
      </c>
      <c r="Y191">
        <v>8640</v>
      </c>
      <c r="Z191">
        <v>53.33</v>
      </c>
      <c r="AA191">
        <v>36.79</v>
      </c>
      <c r="AB191" t="s">
        <v>25</v>
      </c>
    </row>
    <row r="192" spans="1:28" x14ac:dyDescent="0.2">
      <c r="A192" t="s">
        <v>60</v>
      </c>
      <c r="B192" t="s">
        <v>61</v>
      </c>
      <c r="C192" t="s">
        <v>271</v>
      </c>
      <c r="D192" t="s">
        <v>23</v>
      </c>
      <c r="E192" t="s">
        <v>319</v>
      </c>
      <c r="F192" t="s">
        <v>674</v>
      </c>
      <c r="G192" t="s">
        <v>23</v>
      </c>
      <c r="H192">
        <v>267.8117633</v>
      </c>
      <c r="I192">
        <v>5.34</v>
      </c>
      <c r="J192" t="s">
        <v>850</v>
      </c>
      <c r="K192" t="s">
        <v>292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319</v>
      </c>
      <c r="S192" t="s">
        <v>319</v>
      </c>
      <c r="T192" s="44">
        <v>44784</v>
      </c>
      <c r="U192" s="44">
        <v>44784</v>
      </c>
      <c r="V192" t="s">
        <v>686</v>
      </c>
      <c r="W192">
        <v>8243</v>
      </c>
      <c r="X192">
        <v>0</v>
      </c>
      <c r="Y192">
        <v>2193</v>
      </c>
      <c r="Z192">
        <v>26.6</v>
      </c>
      <c r="AA192">
        <v>20.49</v>
      </c>
      <c r="AB192" t="s">
        <v>25</v>
      </c>
    </row>
    <row r="193" spans="1:28" x14ac:dyDescent="0.2">
      <c r="A193" t="s">
        <v>948</v>
      </c>
      <c r="B193" t="s">
        <v>153</v>
      </c>
      <c r="C193" t="s">
        <v>813</v>
      </c>
      <c r="D193" t="s">
        <v>25</v>
      </c>
      <c r="E193" t="s">
        <v>319</v>
      </c>
      <c r="F193" t="s">
        <v>674</v>
      </c>
      <c r="G193" t="s">
        <v>23</v>
      </c>
      <c r="H193">
        <v>3.2981769000000001E-2</v>
      </c>
      <c r="I193">
        <v>34.799999999999997</v>
      </c>
      <c r="J193" t="s">
        <v>319</v>
      </c>
      <c r="K193" t="s">
        <v>814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 t="s">
        <v>25</v>
      </c>
      <c r="R193" t="s">
        <v>319</v>
      </c>
      <c r="S193" t="s">
        <v>319</v>
      </c>
      <c r="T193" s="44">
        <v>44782</v>
      </c>
      <c r="U193" s="44">
        <v>44798</v>
      </c>
      <c r="V193" t="s">
        <v>686</v>
      </c>
      <c r="W193">
        <v>36067</v>
      </c>
      <c r="X193">
        <v>0</v>
      </c>
      <c r="Y193">
        <v>13025</v>
      </c>
      <c r="Z193">
        <v>36.11</v>
      </c>
      <c r="AA193">
        <v>27.22</v>
      </c>
      <c r="AB193" t="s">
        <v>25</v>
      </c>
    </row>
    <row r="194" spans="1:28" x14ac:dyDescent="0.2">
      <c r="A194" t="s">
        <v>62</v>
      </c>
      <c r="B194" t="s">
        <v>63</v>
      </c>
      <c r="C194" t="s">
        <v>271</v>
      </c>
      <c r="D194" t="s">
        <v>23</v>
      </c>
      <c r="E194" t="s">
        <v>319</v>
      </c>
      <c r="F194" t="s">
        <v>674</v>
      </c>
      <c r="G194" t="s">
        <v>23</v>
      </c>
      <c r="H194">
        <v>180.8882989</v>
      </c>
      <c r="I194">
        <v>11.2</v>
      </c>
      <c r="J194" t="s">
        <v>850</v>
      </c>
      <c r="K194" t="s">
        <v>292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319</v>
      </c>
      <c r="S194" t="s">
        <v>319</v>
      </c>
      <c r="T194" s="44">
        <v>44784</v>
      </c>
      <c r="U194" s="44">
        <v>44784</v>
      </c>
      <c r="V194" t="s">
        <v>686</v>
      </c>
      <c r="W194">
        <v>204378</v>
      </c>
      <c r="X194">
        <v>0</v>
      </c>
      <c r="Y194">
        <v>50094</v>
      </c>
      <c r="Z194">
        <v>24.51</v>
      </c>
      <c r="AA194">
        <v>22.84</v>
      </c>
      <c r="AB194" t="s">
        <v>25</v>
      </c>
    </row>
    <row r="195" spans="1:28" x14ac:dyDescent="0.2">
      <c r="A195" t="s">
        <v>155</v>
      </c>
      <c r="B195" t="s">
        <v>63</v>
      </c>
      <c r="C195" t="s">
        <v>813</v>
      </c>
      <c r="D195" t="s">
        <v>23</v>
      </c>
      <c r="E195" t="s">
        <v>319</v>
      </c>
      <c r="F195" t="s">
        <v>674</v>
      </c>
      <c r="G195" t="s">
        <v>23</v>
      </c>
      <c r="H195">
        <v>76.189567060000002</v>
      </c>
      <c r="I195">
        <v>21.6</v>
      </c>
      <c r="J195" t="s">
        <v>319</v>
      </c>
      <c r="K195" t="s">
        <v>814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319</v>
      </c>
      <c r="S195" t="s">
        <v>319</v>
      </c>
      <c r="T195" s="44">
        <v>44753</v>
      </c>
      <c r="U195" s="44">
        <v>44776</v>
      </c>
      <c r="V195" t="s">
        <v>676</v>
      </c>
      <c r="W195">
        <v>32127</v>
      </c>
      <c r="X195">
        <v>0</v>
      </c>
      <c r="Y195">
        <v>17346</v>
      </c>
      <c r="Z195">
        <v>53.99</v>
      </c>
      <c r="AA195">
        <v>37.94</v>
      </c>
      <c r="AB195" t="s">
        <v>25</v>
      </c>
    </row>
    <row r="196" spans="1:28" x14ac:dyDescent="0.2">
      <c r="A196" t="s">
        <v>64</v>
      </c>
      <c r="B196" t="s">
        <v>63</v>
      </c>
      <c r="C196" t="s">
        <v>271</v>
      </c>
      <c r="D196" t="s">
        <v>23</v>
      </c>
      <c r="E196" t="s">
        <v>319</v>
      </c>
      <c r="F196" t="s">
        <v>674</v>
      </c>
      <c r="G196" t="s">
        <v>23</v>
      </c>
      <c r="H196">
        <v>113.4084747</v>
      </c>
      <c r="I196">
        <v>11.1</v>
      </c>
      <c r="J196" t="s">
        <v>850</v>
      </c>
      <c r="K196" t="s">
        <v>292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319</v>
      </c>
      <c r="S196" t="s">
        <v>319</v>
      </c>
      <c r="T196" s="44">
        <v>44784</v>
      </c>
      <c r="U196" s="44">
        <v>44784</v>
      </c>
      <c r="V196" t="s">
        <v>686</v>
      </c>
      <c r="W196">
        <v>371533</v>
      </c>
      <c r="X196">
        <v>0</v>
      </c>
      <c r="Y196">
        <v>63903</v>
      </c>
      <c r="Z196">
        <v>17.2</v>
      </c>
      <c r="AA196">
        <v>16.45</v>
      </c>
      <c r="AB196" t="s">
        <v>25</v>
      </c>
    </row>
    <row r="197" spans="1:28" x14ac:dyDescent="0.2">
      <c r="A197" t="s">
        <v>907</v>
      </c>
      <c r="B197" t="s">
        <v>568</v>
      </c>
      <c r="C197" t="s">
        <v>465</v>
      </c>
      <c r="D197" t="s">
        <v>25</v>
      </c>
      <c r="E197" t="s">
        <v>319</v>
      </c>
      <c r="F197" t="s">
        <v>674</v>
      </c>
      <c r="G197" t="s">
        <v>23</v>
      </c>
      <c r="H197">
        <v>39.30673908</v>
      </c>
      <c r="I197">
        <v>10.9</v>
      </c>
      <c r="J197" t="s">
        <v>319</v>
      </c>
      <c r="K197" t="s">
        <v>814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319</v>
      </c>
      <c r="S197" t="s">
        <v>319</v>
      </c>
      <c r="T197" s="44">
        <v>44749</v>
      </c>
      <c r="U197" s="44">
        <v>44767</v>
      </c>
      <c r="V197" t="s">
        <v>692</v>
      </c>
      <c r="W197">
        <v>96660</v>
      </c>
      <c r="X197">
        <v>0</v>
      </c>
      <c r="Y197">
        <v>55250</v>
      </c>
      <c r="Z197">
        <v>57.16</v>
      </c>
      <c r="AA197">
        <v>45.2</v>
      </c>
      <c r="AB197" t="s">
        <v>25</v>
      </c>
    </row>
    <row r="198" spans="1:28" x14ac:dyDescent="0.2">
      <c r="A198" t="s">
        <v>156</v>
      </c>
      <c r="B198" t="s">
        <v>157</v>
      </c>
      <c r="C198" t="s">
        <v>813</v>
      </c>
      <c r="D198" t="s">
        <v>23</v>
      </c>
      <c r="E198" t="s">
        <v>319</v>
      </c>
      <c r="F198" t="s">
        <v>674</v>
      </c>
      <c r="G198" t="s">
        <v>23</v>
      </c>
      <c r="H198">
        <v>16.52310752</v>
      </c>
      <c r="I198">
        <v>10.3</v>
      </c>
      <c r="J198" t="s">
        <v>319</v>
      </c>
      <c r="K198" t="s">
        <v>814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319</v>
      </c>
      <c r="S198" t="s">
        <v>319</v>
      </c>
      <c r="T198" s="44">
        <v>44753</v>
      </c>
      <c r="U198" s="44">
        <v>44775</v>
      </c>
      <c r="V198" t="s">
        <v>692</v>
      </c>
      <c r="W198">
        <v>92376</v>
      </c>
      <c r="X198">
        <v>0</v>
      </c>
      <c r="Y198">
        <v>65716</v>
      </c>
      <c r="Z198">
        <v>71.14</v>
      </c>
      <c r="AA198">
        <v>54.95</v>
      </c>
      <c r="AB198" t="s">
        <v>25</v>
      </c>
    </row>
    <row r="199" spans="1:28" x14ac:dyDescent="0.2">
      <c r="A199" t="s">
        <v>337</v>
      </c>
      <c r="B199" t="s">
        <v>159</v>
      </c>
      <c r="C199" t="s">
        <v>465</v>
      </c>
      <c r="D199" t="s">
        <v>25</v>
      </c>
      <c r="E199" t="s">
        <v>319</v>
      </c>
      <c r="F199" t="s">
        <v>674</v>
      </c>
      <c r="G199" t="s">
        <v>23</v>
      </c>
      <c r="H199">
        <v>62.507626109999997</v>
      </c>
      <c r="I199">
        <v>10.1</v>
      </c>
      <c r="J199" t="s">
        <v>319</v>
      </c>
      <c r="K199" t="s">
        <v>814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319</v>
      </c>
      <c r="S199" t="s">
        <v>319</v>
      </c>
      <c r="T199" s="44">
        <v>44657</v>
      </c>
      <c r="U199" s="44">
        <v>44665</v>
      </c>
      <c r="V199" t="s">
        <v>692</v>
      </c>
      <c r="W199">
        <v>60537</v>
      </c>
      <c r="X199">
        <v>0</v>
      </c>
      <c r="Y199">
        <v>41545</v>
      </c>
      <c r="Z199">
        <v>68.63</v>
      </c>
      <c r="AA199">
        <v>52.09</v>
      </c>
      <c r="AB199" t="s">
        <v>25</v>
      </c>
    </row>
    <row r="200" spans="1:28" x14ac:dyDescent="0.2">
      <c r="A200" t="s">
        <v>163</v>
      </c>
      <c r="B200" t="s">
        <v>164</v>
      </c>
      <c r="C200" t="s">
        <v>813</v>
      </c>
      <c r="D200" t="s">
        <v>23</v>
      </c>
      <c r="E200" t="s">
        <v>319</v>
      </c>
      <c r="F200" t="s">
        <v>674</v>
      </c>
      <c r="G200" t="s">
        <v>23</v>
      </c>
      <c r="H200">
        <v>57.831352600000002</v>
      </c>
      <c r="I200">
        <v>19.8</v>
      </c>
      <c r="J200" t="s">
        <v>319</v>
      </c>
      <c r="K200" t="s">
        <v>814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319</v>
      </c>
      <c r="S200" t="s">
        <v>319</v>
      </c>
      <c r="T200" s="44">
        <v>44782</v>
      </c>
      <c r="U200" s="44">
        <v>44798</v>
      </c>
      <c r="V200" t="s">
        <v>686</v>
      </c>
      <c r="W200">
        <v>457419</v>
      </c>
      <c r="X200">
        <v>0</v>
      </c>
      <c r="Y200">
        <v>257965</v>
      </c>
      <c r="Z200">
        <v>56.4</v>
      </c>
      <c r="AA200">
        <v>53</v>
      </c>
      <c r="AB200" t="s">
        <v>25</v>
      </c>
    </row>
    <row r="201" spans="1:28" x14ac:dyDescent="0.2">
      <c r="A201" t="s">
        <v>165</v>
      </c>
      <c r="B201" t="s">
        <v>164</v>
      </c>
      <c r="C201" t="s">
        <v>813</v>
      </c>
      <c r="D201" t="s">
        <v>25</v>
      </c>
      <c r="E201" t="s">
        <v>319</v>
      </c>
      <c r="F201" t="s">
        <v>674</v>
      </c>
      <c r="G201" t="s">
        <v>23</v>
      </c>
      <c r="H201">
        <v>49.486581600000001</v>
      </c>
      <c r="I201">
        <v>10.7</v>
      </c>
      <c r="J201" t="s">
        <v>319</v>
      </c>
      <c r="K201" t="s">
        <v>814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319</v>
      </c>
      <c r="S201" t="s">
        <v>319</v>
      </c>
      <c r="T201" s="44">
        <v>44749</v>
      </c>
      <c r="U201" s="44">
        <v>44767</v>
      </c>
      <c r="V201" t="s">
        <v>692</v>
      </c>
      <c r="W201">
        <v>59653</v>
      </c>
      <c r="X201">
        <v>0</v>
      </c>
      <c r="Y201">
        <v>29059</v>
      </c>
      <c r="Z201">
        <v>48.71</v>
      </c>
      <c r="AA201">
        <v>32.049999999999997</v>
      </c>
      <c r="AB201" t="s">
        <v>25</v>
      </c>
    </row>
    <row r="202" spans="1:28" x14ac:dyDescent="0.2">
      <c r="A202" t="s">
        <v>951</v>
      </c>
      <c r="B202" t="s">
        <v>566</v>
      </c>
      <c r="C202" t="s">
        <v>813</v>
      </c>
      <c r="D202" t="s">
        <v>25</v>
      </c>
      <c r="E202" t="s">
        <v>319</v>
      </c>
      <c r="F202" t="s">
        <v>674</v>
      </c>
      <c r="G202" t="s">
        <v>23</v>
      </c>
      <c r="J202" t="s">
        <v>319</v>
      </c>
      <c r="K202" t="s">
        <v>814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319</v>
      </c>
      <c r="S202" t="s">
        <v>319</v>
      </c>
      <c r="T202" s="44">
        <v>44749</v>
      </c>
      <c r="U202" s="44">
        <v>44767</v>
      </c>
      <c r="V202" t="s">
        <v>692</v>
      </c>
      <c r="W202">
        <v>28337</v>
      </c>
      <c r="X202">
        <v>0</v>
      </c>
      <c r="Y202">
        <v>8977</v>
      </c>
      <c r="Z202">
        <v>31.68</v>
      </c>
      <c r="AA202">
        <v>25.26</v>
      </c>
      <c r="AB202" t="s">
        <v>25</v>
      </c>
    </row>
    <row r="203" spans="1:28" x14ac:dyDescent="0.2">
      <c r="A203" t="s">
        <v>166</v>
      </c>
      <c r="B203" t="s">
        <v>167</v>
      </c>
      <c r="C203" t="s">
        <v>813</v>
      </c>
      <c r="D203" t="s">
        <v>23</v>
      </c>
      <c r="E203" t="s">
        <v>319</v>
      </c>
      <c r="F203" t="s">
        <v>674</v>
      </c>
      <c r="G203" t="s">
        <v>23</v>
      </c>
      <c r="H203">
        <v>17.077006470000001</v>
      </c>
      <c r="I203">
        <v>6.26</v>
      </c>
      <c r="J203" t="s">
        <v>319</v>
      </c>
      <c r="K203" t="s">
        <v>814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319</v>
      </c>
      <c r="S203" t="s">
        <v>319</v>
      </c>
      <c r="T203" s="44">
        <v>44753</v>
      </c>
      <c r="U203" s="44">
        <v>44776</v>
      </c>
      <c r="V203" t="s">
        <v>676</v>
      </c>
      <c r="W203">
        <v>17414</v>
      </c>
      <c r="X203">
        <v>0</v>
      </c>
      <c r="Y203">
        <v>13589</v>
      </c>
      <c r="Z203">
        <v>78.03</v>
      </c>
      <c r="AA203">
        <v>34.909999999999997</v>
      </c>
      <c r="AB203" t="s">
        <v>25</v>
      </c>
    </row>
    <row r="204" spans="1:28" x14ac:dyDescent="0.2">
      <c r="A204" t="s">
        <v>168</v>
      </c>
      <c r="B204" t="s">
        <v>169</v>
      </c>
      <c r="C204" t="s">
        <v>813</v>
      </c>
      <c r="D204" t="s">
        <v>25</v>
      </c>
      <c r="E204" t="s">
        <v>319</v>
      </c>
      <c r="F204" t="s">
        <v>674</v>
      </c>
      <c r="G204" t="s">
        <v>23</v>
      </c>
      <c r="H204">
        <v>46.618886760000002</v>
      </c>
      <c r="I204">
        <v>22</v>
      </c>
      <c r="J204" t="s">
        <v>319</v>
      </c>
      <c r="K204" t="s">
        <v>814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319</v>
      </c>
      <c r="S204" t="s">
        <v>319</v>
      </c>
      <c r="T204" s="44">
        <v>44762</v>
      </c>
      <c r="U204" s="44">
        <v>44784</v>
      </c>
      <c r="V204" t="s">
        <v>676</v>
      </c>
      <c r="W204">
        <v>67075</v>
      </c>
      <c r="X204">
        <v>0</v>
      </c>
      <c r="Y204">
        <v>38275</v>
      </c>
      <c r="Z204">
        <v>57.06</v>
      </c>
      <c r="AA204">
        <v>42.23</v>
      </c>
      <c r="AB204" t="s">
        <v>25</v>
      </c>
    </row>
    <row r="205" spans="1:28" x14ac:dyDescent="0.2">
      <c r="A205" t="s">
        <v>65</v>
      </c>
      <c r="B205" t="s">
        <v>66</v>
      </c>
      <c r="C205" t="s">
        <v>271</v>
      </c>
      <c r="D205" t="s">
        <v>23</v>
      </c>
      <c r="E205" t="s">
        <v>319</v>
      </c>
      <c r="F205" t="s">
        <v>674</v>
      </c>
      <c r="G205" t="s">
        <v>23</v>
      </c>
      <c r="H205">
        <v>761.19422129999998</v>
      </c>
      <c r="I205">
        <v>9.1199999999999992</v>
      </c>
      <c r="J205" t="s">
        <v>850</v>
      </c>
      <c r="K205" t="s">
        <v>292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319</v>
      </c>
      <c r="S205" t="s">
        <v>319</v>
      </c>
      <c r="T205" s="44">
        <v>44784</v>
      </c>
      <c r="U205" s="44">
        <v>44784</v>
      </c>
      <c r="V205" t="s">
        <v>686</v>
      </c>
      <c r="W205">
        <v>376326</v>
      </c>
      <c r="X205">
        <v>0</v>
      </c>
      <c r="Y205">
        <v>149704</v>
      </c>
      <c r="Z205">
        <v>39.78</v>
      </c>
      <c r="AA205">
        <v>35.96</v>
      </c>
      <c r="AB205" t="s">
        <v>25</v>
      </c>
    </row>
    <row r="206" spans="1:28" x14ac:dyDescent="0.2">
      <c r="A206" t="s">
        <v>67</v>
      </c>
      <c r="B206" t="s">
        <v>66</v>
      </c>
      <c r="C206" t="s">
        <v>271</v>
      </c>
      <c r="D206" t="s">
        <v>23</v>
      </c>
      <c r="E206" t="s">
        <v>319</v>
      </c>
      <c r="F206" t="s">
        <v>674</v>
      </c>
      <c r="G206" t="s">
        <v>23</v>
      </c>
      <c r="H206">
        <v>473.73811560000001</v>
      </c>
      <c r="I206">
        <v>10.8</v>
      </c>
      <c r="J206" t="s">
        <v>850</v>
      </c>
      <c r="K206" t="s">
        <v>292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319</v>
      </c>
      <c r="S206" t="s">
        <v>319</v>
      </c>
      <c r="T206" s="44">
        <v>44784</v>
      </c>
      <c r="U206" s="44">
        <v>44784</v>
      </c>
      <c r="V206" t="s">
        <v>686</v>
      </c>
      <c r="W206">
        <v>1039497</v>
      </c>
      <c r="X206">
        <v>0</v>
      </c>
      <c r="Y206">
        <v>230590</v>
      </c>
      <c r="Z206">
        <v>22.18</v>
      </c>
      <c r="AA206">
        <v>20.88</v>
      </c>
      <c r="AB206" t="s">
        <v>25</v>
      </c>
    </row>
    <row r="207" spans="1:28" x14ac:dyDescent="0.2">
      <c r="A207" t="s">
        <v>171</v>
      </c>
      <c r="B207" t="s">
        <v>172</v>
      </c>
      <c r="C207" t="s">
        <v>813</v>
      </c>
      <c r="D207" t="s">
        <v>23</v>
      </c>
      <c r="E207" t="s">
        <v>319</v>
      </c>
      <c r="F207" t="s">
        <v>674</v>
      </c>
      <c r="G207" t="s">
        <v>23</v>
      </c>
      <c r="H207">
        <v>0</v>
      </c>
      <c r="I207">
        <v>7.64</v>
      </c>
      <c r="J207" t="s">
        <v>319</v>
      </c>
      <c r="K207" t="s">
        <v>814</v>
      </c>
      <c r="L207" t="s">
        <v>25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319</v>
      </c>
      <c r="S207" t="s">
        <v>319</v>
      </c>
      <c r="T207" s="44">
        <v>44753</v>
      </c>
      <c r="U207" s="44">
        <v>44776</v>
      </c>
      <c r="V207" t="s">
        <v>676</v>
      </c>
      <c r="W207">
        <v>30179</v>
      </c>
      <c r="X207">
        <v>0</v>
      </c>
      <c r="Y207">
        <v>21145</v>
      </c>
      <c r="Z207">
        <v>70.069999999999993</v>
      </c>
      <c r="AA207">
        <v>30.72</v>
      </c>
      <c r="AB207" t="s">
        <v>25</v>
      </c>
    </row>
    <row r="208" spans="1:28" x14ac:dyDescent="0.2">
      <c r="A208" t="s">
        <v>173</v>
      </c>
      <c r="B208" t="s">
        <v>174</v>
      </c>
      <c r="C208" t="s">
        <v>813</v>
      </c>
      <c r="D208" t="s">
        <v>23</v>
      </c>
      <c r="E208" t="s">
        <v>319</v>
      </c>
      <c r="F208" t="s">
        <v>674</v>
      </c>
      <c r="G208" t="s">
        <v>23</v>
      </c>
      <c r="H208">
        <v>8.5389426509999993</v>
      </c>
      <c r="I208">
        <v>5.5</v>
      </c>
      <c r="J208" t="s">
        <v>319</v>
      </c>
      <c r="K208" t="s">
        <v>814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319</v>
      </c>
      <c r="S208" t="s">
        <v>319</v>
      </c>
      <c r="T208" s="44">
        <v>44753</v>
      </c>
      <c r="U208" s="44">
        <v>44776</v>
      </c>
      <c r="V208" t="s">
        <v>676</v>
      </c>
      <c r="W208">
        <v>228657</v>
      </c>
      <c r="X208">
        <v>0</v>
      </c>
      <c r="Y208">
        <v>199669</v>
      </c>
      <c r="Z208">
        <v>87.32</v>
      </c>
      <c r="AA208">
        <v>84.12</v>
      </c>
      <c r="AB208" t="s">
        <v>25</v>
      </c>
    </row>
    <row r="209" spans="1:28" x14ac:dyDescent="0.2">
      <c r="A209" t="s">
        <v>909</v>
      </c>
      <c r="B209" t="s">
        <v>254</v>
      </c>
      <c r="C209" t="s">
        <v>465</v>
      </c>
      <c r="D209" t="s">
        <v>25</v>
      </c>
      <c r="E209" t="s">
        <v>319</v>
      </c>
      <c r="F209" t="s">
        <v>674</v>
      </c>
      <c r="G209" t="s">
        <v>23</v>
      </c>
      <c r="H209">
        <v>111.55369140000001</v>
      </c>
      <c r="I209">
        <v>11.1</v>
      </c>
      <c r="J209" t="s">
        <v>319</v>
      </c>
      <c r="K209" t="s">
        <v>814</v>
      </c>
      <c r="L209" t="s">
        <v>319</v>
      </c>
      <c r="M209" t="s">
        <v>319</v>
      </c>
      <c r="N209" t="s">
        <v>319</v>
      </c>
      <c r="O209" t="s">
        <v>319</v>
      </c>
      <c r="P209" t="s">
        <v>319</v>
      </c>
      <c r="Q209" t="s">
        <v>319</v>
      </c>
      <c r="R209" t="s">
        <v>319</v>
      </c>
      <c r="S209" t="s">
        <v>319</v>
      </c>
      <c r="T209" s="44">
        <v>44762</v>
      </c>
      <c r="U209" s="44">
        <v>44798</v>
      </c>
      <c r="V209" t="s">
        <v>686</v>
      </c>
      <c r="W209">
        <v>151918</v>
      </c>
      <c r="X209">
        <v>0</v>
      </c>
      <c r="Y209">
        <v>91822</v>
      </c>
      <c r="Z209">
        <v>60.44</v>
      </c>
      <c r="AA209">
        <v>48.38</v>
      </c>
      <c r="AB209" t="s">
        <v>25</v>
      </c>
    </row>
    <row r="210" spans="1:28" x14ac:dyDescent="0.2">
      <c r="A210" t="s">
        <v>863</v>
      </c>
      <c r="B210" t="s">
        <v>864</v>
      </c>
      <c r="C210" t="s">
        <v>465</v>
      </c>
      <c r="D210" t="s">
        <v>25</v>
      </c>
      <c r="E210">
        <v>8</v>
      </c>
      <c r="F210" t="s">
        <v>674</v>
      </c>
      <c r="G210" t="s">
        <v>23</v>
      </c>
      <c r="H210">
        <v>56.914668820000003</v>
      </c>
      <c r="I210">
        <v>5.74</v>
      </c>
      <c r="J210" t="s">
        <v>722</v>
      </c>
      <c r="K210" t="s">
        <v>722</v>
      </c>
      <c r="L210" t="s">
        <v>23</v>
      </c>
      <c r="M210" t="s">
        <v>25</v>
      </c>
      <c r="N210" t="s">
        <v>25</v>
      </c>
      <c r="O210" t="s">
        <v>25</v>
      </c>
      <c r="P210" t="s">
        <v>25</v>
      </c>
      <c r="Q210" t="s">
        <v>23</v>
      </c>
      <c r="R210" t="s">
        <v>23</v>
      </c>
      <c r="S210" t="s">
        <v>23</v>
      </c>
      <c r="T210" s="44">
        <v>44782</v>
      </c>
      <c r="U210" s="44">
        <v>44798</v>
      </c>
      <c r="V210" t="s">
        <v>686</v>
      </c>
      <c r="W210">
        <v>119214</v>
      </c>
      <c r="X210">
        <v>0</v>
      </c>
      <c r="Y210">
        <v>64191</v>
      </c>
      <c r="Z210">
        <v>53.85</v>
      </c>
      <c r="AA210">
        <v>46.24</v>
      </c>
      <c r="AB210" t="s">
        <v>25</v>
      </c>
    </row>
    <row r="211" spans="1:28" x14ac:dyDescent="0.2">
      <c r="A211" t="s">
        <v>68</v>
      </c>
      <c r="B211" t="s">
        <v>69</v>
      </c>
      <c r="C211" t="s">
        <v>271</v>
      </c>
      <c r="D211" t="s">
        <v>23</v>
      </c>
      <c r="E211" t="s">
        <v>319</v>
      </c>
      <c r="F211" t="s">
        <v>674</v>
      </c>
      <c r="G211" t="s">
        <v>23</v>
      </c>
      <c r="H211">
        <v>164.85655499999999</v>
      </c>
      <c r="I211">
        <v>7.66</v>
      </c>
      <c r="J211" t="s">
        <v>850</v>
      </c>
      <c r="K211" t="s">
        <v>292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319</v>
      </c>
      <c r="S211" t="s">
        <v>319</v>
      </c>
      <c r="T211" s="44">
        <v>44784</v>
      </c>
      <c r="U211" s="44">
        <v>44784</v>
      </c>
      <c r="V211" t="s">
        <v>686</v>
      </c>
      <c r="W211">
        <v>134564</v>
      </c>
      <c r="X211">
        <v>0</v>
      </c>
      <c r="Y211">
        <v>59498</v>
      </c>
      <c r="Z211">
        <v>44.22</v>
      </c>
      <c r="AA211">
        <v>41.58</v>
      </c>
      <c r="AB211" t="s">
        <v>25</v>
      </c>
    </row>
    <row r="212" spans="1:28" x14ac:dyDescent="0.2">
      <c r="A212" t="s">
        <v>70</v>
      </c>
      <c r="B212" t="s">
        <v>69</v>
      </c>
      <c r="C212" t="s">
        <v>271</v>
      </c>
      <c r="D212" t="s">
        <v>25</v>
      </c>
      <c r="E212" t="s">
        <v>319</v>
      </c>
      <c r="F212" t="s">
        <v>674</v>
      </c>
      <c r="G212" t="s">
        <v>23</v>
      </c>
      <c r="H212">
        <v>85.370787379999996</v>
      </c>
      <c r="I212">
        <v>6.92</v>
      </c>
      <c r="J212" t="s">
        <v>319</v>
      </c>
      <c r="K212" t="s">
        <v>292</v>
      </c>
      <c r="L212" t="s">
        <v>319</v>
      </c>
      <c r="M212" t="s">
        <v>319</v>
      </c>
      <c r="N212" t="s">
        <v>319</v>
      </c>
      <c r="O212" t="s">
        <v>319</v>
      </c>
      <c r="P212" t="s">
        <v>319</v>
      </c>
      <c r="Q212" t="s">
        <v>319</v>
      </c>
      <c r="R212" t="s">
        <v>319</v>
      </c>
      <c r="S212" t="s">
        <v>319</v>
      </c>
      <c r="T212" s="44">
        <v>44690</v>
      </c>
      <c r="U212" s="44">
        <v>44694</v>
      </c>
      <c r="V212" t="s">
        <v>686</v>
      </c>
      <c r="W212">
        <v>456613</v>
      </c>
      <c r="X212">
        <v>0</v>
      </c>
      <c r="Y212">
        <v>188704</v>
      </c>
      <c r="Z212">
        <v>41.33</v>
      </c>
      <c r="AA212">
        <v>36.47</v>
      </c>
      <c r="AB212" t="s">
        <v>25</v>
      </c>
    </row>
    <row r="213" spans="1:28" x14ac:dyDescent="0.2">
      <c r="A213" t="s">
        <v>71</v>
      </c>
      <c r="B213" t="s">
        <v>69</v>
      </c>
      <c r="C213" t="s">
        <v>271</v>
      </c>
      <c r="D213" t="s">
        <v>25</v>
      </c>
      <c r="E213" t="s">
        <v>319</v>
      </c>
      <c r="F213" t="s">
        <v>674</v>
      </c>
      <c r="G213" t="s">
        <v>23</v>
      </c>
      <c r="H213">
        <v>85.370787379999996</v>
      </c>
      <c r="I213">
        <v>6.92</v>
      </c>
      <c r="J213" t="s">
        <v>319</v>
      </c>
      <c r="K213" t="s">
        <v>292</v>
      </c>
      <c r="L213" t="s">
        <v>319</v>
      </c>
      <c r="M213" t="s">
        <v>319</v>
      </c>
      <c r="N213" t="s">
        <v>319</v>
      </c>
      <c r="O213" t="s">
        <v>319</v>
      </c>
      <c r="P213" t="s">
        <v>319</v>
      </c>
      <c r="Q213" t="s">
        <v>319</v>
      </c>
      <c r="R213" t="s">
        <v>319</v>
      </c>
      <c r="S213" t="s">
        <v>319</v>
      </c>
      <c r="T213" s="44">
        <v>44690</v>
      </c>
      <c r="U213" s="44">
        <v>44694</v>
      </c>
      <c r="V213" t="s">
        <v>686</v>
      </c>
      <c r="W213">
        <v>63202</v>
      </c>
      <c r="X213">
        <v>0</v>
      </c>
      <c r="Y213">
        <v>57104</v>
      </c>
      <c r="Z213">
        <v>90.35</v>
      </c>
      <c r="AA213">
        <v>70.31</v>
      </c>
      <c r="AB213" t="s">
        <v>25</v>
      </c>
    </row>
    <row r="214" spans="1:28" x14ac:dyDescent="0.2">
      <c r="A214" t="s">
        <v>72</v>
      </c>
      <c r="B214" t="s">
        <v>69</v>
      </c>
      <c r="C214" t="s">
        <v>271</v>
      </c>
      <c r="D214" t="s">
        <v>25</v>
      </c>
      <c r="E214" t="s">
        <v>319</v>
      </c>
      <c r="F214" t="s">
        <v>674</v>
      </c>
      <c r="G214" t="s">
        <v>23</v>
      </c>
      <c r="H214">
        <v>85.370787379999996</v>
      </c>
      <c r="I214">
        <v>6.92</v>
      </c>
      <c r="J214" t="s">
        <v>319</v>
      </c>
      <c r="K214" t="s">
        <v>292</v>
      </c>
      <c r="L214" t="s">
        <v>319</v>
      </c>
      <c r="M214" t="s">
        <v>319</v>
      </c>
      <c r="N214" t="s">
        <v>319</v>
      </c>
      <c r="O214" t="s">
        <v>319</v>
      </c>
      <c r="P214" t="s">
        <v>319</v>
      </c>
      <c r="Q214" t="s">
        <v>319</v>
      </c>
      <c r="R214" t="s">
        <v>319</v>
      </c>
      <c r="S214" t="s">
        <v>319</v>
      </c>
      <c r="T214" s="44">
        <v>44690</v>
      </c>
      <c r="U214" s="44">
        <v>44694</v>
      </c>
      <c r="V214" t="s">
        <v>686</v>
      </c>
      <c r="W214">
        <v>187989</v>
      </c>
      <c r="X214">
        <v>0</v>
      </c>
      <c r="Y214">
        <v>84774</v>
      </c>
      <c r="Z214">
        <v>45.1</v>
      </c>
      <c r="AA214">
        <v>36.61</v>
      </c>
      <c r="AB214" t="s">
        <v>25</v>
      </c>
    </row>
    <row r="215" spans="1:28" x14ac:dyDescent="0.2">
      <c r="A215" t="s">
        <v>824</v>
      </c>
      <c r="B215" t="s">
        <v>825</v>
      </c>
      <c r="C215" t="s">
        <v>465</v>
      </c>
      <c r="D215" t="s">
        <v>25</v>
      </c>
      <c r="E215">
        <v>11</v>
      </c>
      <c r="F215" t="s">
        <v>674</v>
      </c>
      <c r="G215" t="s">
        <v>23</v>
      </c>
      <c r="H215">
        <v>34.813907319999998</v>
      </c>
      <c r="I215">
        <v>4.6399999999999997</v>
      </c>
      <c r="J215" t="s">
        <v>722</v>
      </c>
      <c r="K215" t="s">
        <v>722</v>
      </c>
      <c r="L215" t="s">
        <v>23</v>
      </c>
      <c r="M215" t="s">
        <v>25</v>
      </c>
      <c r="N215" t="s">
        <v>25</v>
      </c>
      <c r="O215" t="s">
        <v>25</v>
      </c>
      <c r="P215" t="s">
        <v>25</v>
      </c>
      <c r="Q215" t="s">
        <v>23</v>
      </c>
      <c r="R215" t="s">
        <v>23</v>
      </c>
      <c r="S215" t="s">
        <v>23</v>
      </c>
      <c r="T215" s="44">
        <v>44782</v>
      </c>
      <c r="U215" s="44">
        <v>44798</v>
      </c>
      <c r="V215" t="s">
        <v>686</v>
      </c>
      <c r="W215">
        <v>123776</v>
      </c>
      <c r="X215">
        <v>0</v>
      </c>
      <c r="Y215">
        <v>92497</v>
      </c>
      <c r="Z215">
        <v>74.73</v>
      </c>
      <c r="AA215">
        <v>70.7</v>
      </c>
      <c r="AB215" t="s">
        <v>25</v>
      </c>
    </row>
    <row r="216" spans="1:28" x14ac:dyDescent="0.2">
      <c r="A216" t="s">
        <v>700</v>
      </c>
      <c r="B216" t="s">
        <v>701</v>
      </c>
      <c r="C216" t="s">
        <v>319</v>
      </c>
      <c r="D216" t="s">
        <v>25</v>
      </c>
      <c r="E216" t="s">
        <v>319</v>
      </c>
      <c r="F216" t="s">
        <v>674</v>
      </c>
      <c r="G216" t="s">
        <v>23</v>
      </c>
      <c r="H216" t="s">
        <v>319</v>
      </c>
      <c r="I216">
        <v>0.128</v>
      </c>
      <c r="J216" t="s">
        <v>684</v>
      </c>
      <c r="K216" t="s">
        <v>685</v>
      </c>
      <c r="L216" t="s">
        <v>25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319</v>
      </c>
      <c r="S216" t="s">
        <v>319</v>
      </c>
      <c r="T216" s="44">
        <v>44784</v>
      </c>
      <c r="U216" s="44">
        <v>44784</v>
      </c>
      <c r="V216" t="s">
        <v>686</v>
      </c>
      <c r="W216">
        <v>28513</v>
      </c>
      <c r="X216">
        <v>0</v>
      </c>
      <c r="Y216">
        <v>24207</v>
      </c>
      <c r="Z216">
        <v>84.9</v>
      </c>
      <c r="AA216">
        <v>66.13</v>
      </c>
      <c r="AB216" t="s">
        <v>25</v>
      </c>
    </row>
    <row r="217" spans="1:28" x14ac:dyDescent="0.2">
      <c r="A217" t="s">
        <v>691</v>
      </c>
      <c r="B217" t="s">
        <v>81</v>
      </c>
      <c r="C217" t="s">
        <v>319</v>
      </c>
      <c r="D217" t="s">
        <v>319</v>
      </c>
      <c r="E217" t="s">
        <v>319</v>
      </c>
      <c r="F217" t="s">
        <v>674</v>
      </c>
      <c r="G217" t="s">
        <v>23</v>
      </c>
      <c r="H217" t="s">
        <v>376</v>
      </c>
      <c r="I217">
        <v>0.12</v>
      </c>
      <c r="J217" t="s">
        <v>684</v>
      </c>
      <c r="K217" t="s">
        <v>685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319</v>
      </c>
      <c r="S217" t="s">
        <v>319</v>
      </c>
      <c r="T217" s="44">
        <v>44722</v>
      </c>
      <c r="U217" s="44">
        <v>44733</v>
      </c>
      <c r="V217" t="s">
        <v>692</v>
      </c>
      <c r="W217">
        <v>11195</v>
      </c>
      <c r="X217">
        <v>0</v>
      </c>
      <c r="Y217">
        <v>8733</v>
      </c>
      <c r="Z217">
        <v>78.010000000000005</v>
      </c>
      <c r="AA217">
        <v>42.76</v>
      </c>
      <c r="AB217" t="s">
        <v>25</v>
      </c>
    </row>
    <row r="218" spans="1:28" x14ac:dyDescent="0.2">
      <c r="A218" t="s">
        <v>714</v>
      </c>
      <c r="B218" t="s">
        <v>715</v>
      </c>
      <c r="C218" t="s">
        <v>319</v>
      </c>
      <c r="D218" t="s">
        <v>25</v>
      </c>
      <c r="E218" t="s">
        <v>319</v>
      </c>
      <c r="F218" t="s">
        <v>674</v>
      </c>
      <c r="G218" t="s">
        <v>23</v>
      </c>
      <c r="H218" t="s">
        <v>319</v>
      </c>
      <c r="I218">
        <v>0.24399999999999999</v>
      </c>
      <c r="J218" t="s">
        <v>684</v>
      </c>
      <c r="K218" t="s">
        <v>685</v>
      </c>
      <c r="L218" t="s">
        <v>25</v>
      </c>
      <c r="M218" t="s">
        <v>25</v>
      </c>
      <c r="N218" t="s">
        <v>25</v>
      </c>
      <c r="O218" t="s">
        <v>25</v>
      </c>
      <c r="P218" t="s">
        <v>25</v>
      </c>
      <c r="Q218" t="s">
        <v>25</v>
      </c>
      <c r="R218" t="s">
        <v>319</v>
      </c>
      <c r="S218" t="s">
        <v>319</v>
      </c>
      <c r="T218" s="44">
        <v>44784</v>
      </c>
      <c r="U218" s="44">
        <v>44784</v>
      </c>
      <c r="V218" t="s">
        <v>686</v>
      </c>
      <c r="W218">
        <v>7041</v>
      </c>
      <c r="X218">
        <v>0</v>
      </c>
      <c r="Y218">
        <v>4862</v>
      </c>
      <c r="Z218">
        <v>69.05</v>
      </c>
      <c r="AA218">
        <v>55.97</v>
      </c>
      <c r="AB218" t="s">
        <v>25</v>
      </c>
    </row>
    <row r="219" spans="1:28" x14ac:dyDescent="0.2">
      <c r="A219" t="s">
        <v>713</v>
      </c>
      <c r="B219" t="s">
        <v>108</v>
      </c>
      <c r="C219" t="s">
        <v>319</v>
      </c>
      <c r="D219" t="s">
        <v>319</v>
      </c>
      <c r="E219" t="s">
        <v>319</v>
      </c>
      <c r="F219" t="s">
        <v>674</v>
      </c>
      <c r="G219" t="s">
        <v>23</v>
      </c>
      <c r="H219">
        <v>0.69478646700000002</v>
      </c>
      <c r="I219">
        <v>0.17799999999999999</v>
      </c>
      <c r="J219" t="s">
        <v>684</v>
      </c>
      <c r="K219" t="s">
        <v>685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319</v>
      </c>
      <c r="S219" t="s">
        <v>319</v>
      </c>
      <c r="T219" s="44">
        <v>44722</v>
      </c>
      <c r="U219" s="44">
        <v>44733</v>
      </c>
      <c r="V219" t="s">
        <v>692</v>
      </c>
      <c r="W219">
        <v>15010</v>
      </c>
      <c r="X219">
        <v>0</v>
      </c>
      <c r="Y219">
        <v>6174</v>
      </c>
      <c r="Z219">
        <v>41.13</v>
      </c>
      <c r="AA219">
        <v>28.92</v>
      </c>
      <c r="AB219" t="s">
        <v>25</v>
      </c>
    </row>
    <row r="220" spans="1:28" x14ac:dyDescent="0.2">
      <c r="A220" t="s">
        <v>716</v>
      </c>
      <c r="B220" t="s">
        <v>108</v>
      </c>
      <c r="C220" t="s">
        <v>319</v>
      </c>
      <c r="D220" t="s">
        <v>319</v>
      </c>
      <c r="E220" t="s">
        <v>319</v>
      </c>
      <c r="F220" t="s">
        <v>674</v>
      </c>
      <c r="G220" t="s">
        <v>23</v>
      </c>
      <c r="H220">
        <v>0</v>
      </c>
      <c r="I220">
        <v>0.24399999999999999</v>
      </c>
      <c r="J220" t="s">
        <v>684</v>
      </c>
      <c r="K220" t="s">
        <v>685</v>
      </c>
      <c r="L220" t="s">
        <v>25</v>
      </c>
      <c r="M220" t="s">
        <v>25</v>
      </c>
      <c r="N220" t="s">
        <v>25</v>
      </c>
      <c r="O220" t="s">
        <v>25</v>
      </c>
      <c r="P220" t="s">
        <v>25</v>
      </c>
      <c r="Q220" t="s">
        <v>25</v>
      </c>
      <c r="R220" t="s">
        <v>319</v>
      </c>
      <c r="S220" t="s">
        <v>319</v>
      </c>
      <c r="T220" s="44">
        <v>44722</v>
      </c>
      <c r="U220" s="44">
        <v>44733</v>
      </c>
      <c r="V220" t="s">
        <v>692</v>
      </c>
      <c r="W220">
        <v>25580</v>
      </c>
      <c r="X220">
        <v>0</v>
      </c>
      <c r="Y220">
        <v>17324</v>
      </c>
      <c r="Z220">
        <v>67.72</v>
      </c>
      <c r="AA220">
        <v>42.17</v>
      </c>
      <c r="AB220" t="s">
        <v>25</v>
      </c>
    </row>
    <row r="221" spans="1:28" x14ac:dyDescent="0.2">
      <c r="A221" t="s">
        <v>380</v>
      </c>
      <c r="B221" t="s">
        <v>119</v>
      </c>
      <c r="C221" t="s">
        <v>319</v>
      </c>
      <c r="D221" t="s">
        <v>319</v>
      </c>
      <c r="E221" t="s">
        <v>319</v>
      </c>
      <c r="F221" t="s">
        <v>674</v>
      </c>
      <c r="G221" t="s">
        <v>23</v>
      </c>
      <c r="H221">
        <v>0</v>
      </c>
      <c r="I221">
        <v>0.156</v>
      </c>
      <c r="J221" t="s">
        <v>684</v>
      </c>
      <c r="K221" t="s">
        <v>685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 t="s">
        <v>319</v>
      </c>
      <c r="S221" t="s">
        <v>319</v>
      </c>
      <c r="T221" s="44">
        <v>44722</v>
      </c>
      <c r="U221" s="44">
        <v>44733</v>
      </c>
      <c r="V221" t="s">
        <v>692</v>
      </c>
      <c r="W221">
        <v>38061</v>
      </c>
      <c r="X221">
        <v>0</v>
      </c>
      <c r="Y221">
        <v>33869</v>
      </c>
      <c r="Z221">
        <v>88.99</v>
      </c>
      <c r="AA221">
        <v>62.32</v>
      </c>
      <c r="AB221" t="s">
        <v>25</v>
      </c>
    </row>
    <row r="222" spans="1:28" x14ac:dyDescent="0.2">
      <c r="A222" t="s">
        <v>689</v>
      </c>
      <c r="B222" t="s">
        <v>690</v>
      </c>
      <c r="C222" t="s">
        <v>319</v>
      </c>
      <c r="D222" t="s">
        <v>25</v>
      </c>
      <c r="E222" t="s">
        <v>319</v>
      </c>
      <c r="F222" t="s">
        <v>674</v>
      </c>
      <c r="G222" t="s">
        <v>23</v>
      </c>
      <c r="H222" t="s">
        <v>319</v>
      </c>
      <c r="I222">
        <v>0.11799999999999999</v>
      </c>
      <c r="J222" t="s">
        <v>684</v>
      </c>
      <c r="K222" t="s">
        <v>685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319</v>
      </c>
      <c r="S222" t="s">
        <v>319</v>
      </c>
      <c r="T222" s="44">
        <v>44784</v>
      </c>
      <c r="U222" s="44">
        <v>44798</v>
      </c>
      <c r="V222" t="s">
        <v>686</v>
      </c>
      <c r="W222">
        <v>11266</v>
      </c>
      <c r="X222">
        <v>0</v>
      </c>
      <c r="Y222">
        <v>8007</v>
      </c>
      <c r="Z222">
        <v>71.069999999999993</v>
      </c>
      <c r="AA222">
        <v>53.63</v>
      </c>
      <c r="AB222" t="s">
        <v>25</v>
      </c>
    </row>
    <row r="223" spans="1:28" x14ac:dyDescent="0.2">
      <c r="A223" t="s">
        <v>705</v>
      </c>
      <c r="B223" t="s">
        <v>706</v>
      </c>
      <c r="C223" t="s">
        <v>319</v>
      </c>
      <c r="D223" t="s">
        <v>25</v>
      </c>
      <c r="E223" t="s">
        <v>319</v>
      </c>
      <c r="F223" t="s">
        <v>674</v>
      </c>
      <c r="G223" t="s">
        <v>23</v>
      </c>
      <c r="H223" t="s">
        <v>319</v>
      </c>
      <c r="I223">
        <v>0.14599999999999999</v>
      </c>
      <c r="J223" t="s">
        <v>684</v>
      </c>
      <c r="K223" t="s">
        <v>685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319</v>
      </c>
      <c r="S223" t="s">
        <v>319</v>
      </c>
      <c r="T223" s="44">
        <v>44784</v>
      </c>
      <c r="U223" s="44">
        <v>44798</v>
      </c>
      <c r="V223" t="s">
        <v>686</v>
      </c>
      <c r="W223">
        <v>12492</v>
      </c>
      <c r="X223">
        <v>0</v>
      </c>
      <c r="Y223">
        <v>6860</v>
      </c>
      <c r="Z223">
        <v>54.92</v>
      </c>
      <c r="AA223">
        <v>41.5</v>
      </c>
      <c r="AB223" t="s">
        <v>25</v>
      </c>
    </row>
    <row r="224" spans="1:28" x14ac:dyDescent="0.2">
      <c r="A224" t="s">
        <v>707</v>
      </c>
      <c r="B224" t="s">
        <v>708</v>
      </c>
      <c r="C224" t="s">
        <v>319</v>
      </c>
      <c r="D224" t="s">
        <v>25</v>
      </c>
      <c r="E224" t="s">
        <v>319</v>
      </c>
      <c r="F224" t="s">
        <v>674</v>
      </c>
      <c r="G224" t="s">
        <v>23</v>
      </c>
      <c r="H224" t="s">
        <v>319</v>
      </c>
      <c r="I224">
        <v>0.152</v>
      </c>
      <c r="J224" t="s">
        <v>684</v>
      </c>
      <c r="K224" t="s">
        <v>685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319</v>
      </c>
      <c r="S224" t="s">
        <v>319</v>
      </c>
      <c r="T224" s="44">
        <v>44784</v>
      </c>
      <c r="U224" s="44">
        <v>44798</v>
      </c>
      <c r="V224" t="s">
        <v>686</v>
      </c>
      <c r="W224">
        <v>2639</v>
      </c>
      <c r="X224">
        <v>0</v>
      </c>
      <c r="Y224">
        <v>1445</v>
      </c>
      <c r="Z224">
        <v>54.76</v>
      </c>
      <c r="AA224">
        <v>38.24</v>
      </c>
      <c r="AB224" t="s">
        <v>25</v>
      </c>
    </row>
    <row r="225" spans="1:28" x14ac:dyDescent="0.2">
      <c r="A225" t="s">
        <v>720</v>
      </c>
      <c r="B225" t="s">
        <v>123</v>
      </c>
      <c r="C225" t="s">
        <v>319</v>
      </c>
      <c r="D225" t="s">
        <v>319</v>
      </c>
      <c r="E225" t="s">
        <v>319</v>
      </c>
      <c r="F225" t="s">
        <v>674</v>
      </c>
      <c r="G225" t="s">
        <v>23</v>
      </c>
      <c r="H225">
        <v>0</v>
      </c>
      <c r="I225">
        <v>0.28199999999999997</v>
      </c>
      <c r="J225" t="s">
        <v>684</v>
      </c>
      <c r="K225" t="s">
        <v>685</v>
      </c>
      <c r="L225" t="s">
        <v>25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319</v>
      </c>
      <c r="S225" t="s">
        <v>319</v>
      </c>
      <c r="T225" s="44">
        <v>44722</v>
      </c>
      <c r="U225" s="44">
        <v>44733</v>
      </c>
      <c r="V225" t="s">
        <v>692</v>
      </c>
      <c r="W225">
        <v>59402</v>
      </c>
      <c r="X225">
        <v>0</v>
      </c>
      <c r="Y225">
        <v>39495</v>
      </c>
      <c r="Z225">
        <v>66.489999999999995</v>
      </c>
      <c r="AA225">
        <v>48.14</v>
      </c>
      <c r="AB225" t="s">
        <v>25</v>
      </c>
    </row>
    <row r="226" spans="1:28" x14ac:dyDescent="0.2">
      <c r="A226" t="s">
        <v>718</v>
      </c>
      <c r="B226" t="s">
        <v>123</v>
      </c>
      <c r="C226" t="s">
        <v>319</v>
      </c>
      <c r="D226" t="s">
        <v>319</v>
      </c>
      <c r="E226" t="s">
        <v>319</v>
      </c>
      <c r="F226" t="s">
        <v>674</v>
      </c>
      <c r="G226" t="s">
        <v>23</v>
      </c>
      <c r="H226">
        <v>2.669106786</v>
      </c>
      <c r="I226">
        <v>0.27200000000000002</v>
      </c>
      <c r="J226" t="s">
        <v>684</v>
      </c>
      <c r="K226" t="s">
        <v>685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319</v>
      </c>
      <c r="S226" t="s">
        <v>319</v>
      </c>
      <c r="T226" s="44">
        <v>44722</v>
      </c>
      <c r="U226" s="44">
        <v>44733</v>
      </c>
      <c r="V226" t="s">
        <v>692</v>
      </c>
      <c r="W226">
        <v>92891</v>
      </c>
      <c r="X226">
        <v>0</v>
      </c>
      <c r="Y226">
        <v>69214</v>
      </c>
      <c r="Z226">
        <v>74.510000000000005</v>
      </c>
      <c r="AA226">
        <v>53.95</v>
      </c>
      <c r="AB226" t="s">
        <v>25</v>
      </c>
    </row>
    <row r="227" spans="1:28" x14ac:dyDescent="0.2">
      <c r="A227" t="s">
        <v>682</v>
      </c>
      <c r="B227" t="s">
        <v>683</v>
      </c>
      <c r="C227" t="s">
        <v>319</v>
      </c>
      <c r="D227" t="s">
        <v>25</v>
      </c>
      <c r="E227" t="s">
        <v>319</v>
      </c>
      <c r="F227" t="s">
        <v>674</v>
      </c>
      <c r="G227" t="s">
        <v>23</v>
      </c>
      <c r="H227" t="s">
        <v>319</v>
      </c>
      <c r="I227">
        <v>0.10199999999999999</v>
      </c>
      <c r="J227" t="s">
        <v>684</v>
      </c>
      <c r="K227" t="s">
        <v>685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319</v>
      </c>
      <c r="S227" t="s">
        <v>319</v>
      </c>
      <c r="T227" s="44">
        <v>44784</v>
      </c>
      <c r="U227" s="44">
        <v>44798</v>
      </c>
      <c r="V227" t="s">
        <v>686</v>
      </c>
      <c r="W227">
        <v>13190</v>
      </c>
      <c r="X227">
        <v>0</v>
      </c>
      <c r="Y227">
        <v>4127</v>
      </c>
      <c r="Z227">
        <v>31.29</v>
      </c>
      <c r="AA227">
        <v>22.43</v>
      </c>
      <c r="AB227" t="s">
        <v>25</v>
      </c>
    </row>
    <row r="228" spans="1:28" x14ac:dyDescent="0.2">
      <c r="A228" t="s">
        <v>694</v>
      </c>
      <c r="B228" t="s">
        <v>695</v>
      </c>
      <c r="C228" t="s">
        <v>319</v>
      </c>
      <c r="D228" t="s">
        <v>25</v>
      </c>
      <c r="E228" t="s">
        <v>319</v>
      </c>
      <c r="F228" t="s">
        <v>674</v>
      </c>
      <c r="G228" t="s">
        <v>23</v>
      </c>
      <c r="H228" t="s">
        <v>319</v>
      </c>
      <c r="I228">
        <v>0.122</v>
      </c>
      <c r="J228" t="s">
        <v>684</v>
      </c>
      <c r="K228" t="s">
        <v>685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 t="s">
        <v>25</v>
      </c>
      <c r="R228" t="s">
        <v>319</v>
      </c>
      <c r="S228" t="s">
        <v>319</v>
      </c>
      <c r="T228" s="44">
        <v>44784</v>
      </c>
      <c r="U228" s="44">
        <v>44798</v>
      </c>
      <c r="V228" t="s">
        <v>686</v>
      </c>
      <c r="W228">
        <v>5887</v>
      </c>
      <c r="X228">
        <v>0</v>
      </c>
      <c r="Y228">
        <v>2773</v>
      </c>
      <c r="Z228">
        <v>47.1</v>
      </c>
      <c r="AA228">
        <v>27.46</v>
      </c>
      <c r="AB228" t="s">
        <v>25</v>
      </c>
    </row>
    <row r="229" spans="1:28" x14ac:dyDescent="0.2">
      <c r="A229" t="s">
        <v>717</v>
      </c>
      <c r="B229" t="s">
        <v>58</v>
      </c>
      <c r="C229" t="s">
        <v>319</v>
      </c>
      <c r="D229" t="s">
        <v>319</v>
      </c>
      <c r="E229" t="s">
        <v>319</v>
      </c>
      <c r="F229" t="s">
        <v>674</v>
      </c>
      <c r="G229" t="s">
        <v>23</v>
      </c>
      <c r="H229" t="s">
        <v>376</v>
      </c>
      <c r="I229">
        <v>0.26200000000000001</v>
      </c>
      <c r="J229" t="s">
        <v>684</v>
      </c>
      <c r="K229" t="s">
        <v>685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319</v>
      </c>
      <c r="S229" t="s">
        <v>319</v>
      </c>
      <c r="T229" s="44">
        <v>44722</v>
      </c>
      <c r="U229" s="44">
        <v>44733</v>
      </c>
      <c r="V229" t="s">
        <v>692</v>
      </c>
      <c r="W229">
        <v>15619</v>
      </c>
      <c r="X229">
        <v>0</v>
      </c>
      <c r="Y229">
        <v>13677</v>
      </c>
      <c r="Z229">
        <v>87.57</v>
      </c>
      <c r="AA229">
        <v>46.98</v>
      </c>
      <c r="AB229" t="s">
        <v>25</v>
      </c>
    </row>
    <row r="230" spans="1:28" x14ac:dyDescent="0.2">
      <c r="A230" t="s">
        <v>687</v>
      </c>
      <c r="B230" t="s">
        <v>688</v>
      </c>
      <c r="C230" t="s">
        <v>319</v>
      </c>
      <c r="D230" t="s">
        <v>25</v>
      </c>
      <c r="E230" t="s">
        <v>319</v>
      </c>
      <c r="F230" t="s">
        <v>674</v>
      </c>
      <c r="G230" t="s">
        <v>23</v>
      </c>
      <c r="H230" t="s">
        <v>319</v>
      </c>
      <c r="I230">
        <v>0.11600000000000001</v>
      </c>
      <c r="J230" t="s">
        <v>684</v>
      </c>
      <c r="K230" t="s">
        <v>685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319</v>
      </c>
      <c r="S230" t="s">
        <v>319</v>
      </c>
      <c r="T230" s="44">
        <v>44784</v>
      </c>
      <c r="U230" s="44">
        <v>44798</v>
      </c>
      <c r="V230" t="s">
        <v>686</v>
      </c>
      <c r="W230">
        <v>8209</v>
      </c>
      <c r="X230">
        <v>0</v>
      </c>
      <c r="Y230">
        <v>3648</v>
      </c>
      <c r="Z230">
        <v>44.44</v>
      </c>
      <c r="AA230">
        <v>34.24</v>
      </c>
      <c r="AB230" t="s">
        <v>25</v>
      </c>
    </row>
    <row r="231" spans="1:28" x14ac:dyDescent="0.2">
      <c r="A231" t="s">
        <v>729</v>
      </c>
      <c r="B231" t="s">
        <v>138</v>
      </c>
      <c r="C231" t="s">
        <v>319</v>
      </c>
      <c r="D231" t="s">
        <v>319</v>
      </c>
      <c r="E231" t="s">
        <v>319</v>
      </c>
      <c r="F231" t="s">
        <v>674</v>
      </c>
      <c r="G231" t="s">
        <v>23</v>
      </c>
      <c r="H231" t="s">
        <v>376</v>
      </c>
      <c r="I231">
        <v>0.48199999999999998</v>
      </c>
      <c r="J231" t="s">
        <v>684</v>
      </c>
      <c r="K231" t="s">
        <v>685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319</v>
      </c>
      <c r="S231" t="s">
        <v>319</v>
      </c>
      <c r="T231" s="44">
        <v>44722</v>
      </c>
      <c r="U231" s="44">
        <v>44733</v>
      </c>
      <c r="V231" t="s">
        <v>692</v>
      </c>
      <c r="W231">
        <v>20218</v>
      </c>
      <c r="X231">
        <v>0</v>
      </c>
      <c r="Y231">
        <v>17488</v>
      </c>
      <c r="Z231">
        <v>86.5</v>
      </c>
      <c r="AA231">
        <v>45.46</v>
      </c>
      <c r="AB231" t="s">
        <v>25</v>
      </c>
    </row>
    <row r="232" spans="1:28" x14ac:dyDescent="0.2">
      <c r="A232" t="s">
        <v>712</v>
      </c>
      <c r="B232" t="s">
        <v>138</v>
      </c>
      <c r="C232" t="s">
        <v>319</v>
      </c>
      <c r="D232" t="s">
        <v>319</v>
      </c>
      <c r="E232" t="s">
        <v>319</v>
      </c>
      <c r="F232" t="s">
        <v>674</v>
      </c>
      <c r="G232" t="s">
        <v>23</v>
      </c>
      <c r="H232" t="s">
        <v>376</v>
      </c>
      <c r="I232">
        <v>0.158</v>
      </c>
      <c r="J232" t="s">
        <v>684</v>
      </c>
      <c r="K232" t="s">
        <v>685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319</v>
      </c>
      <c r="S232" t="s">
        <v>319</v>
      </c>
      <c r="T232" s="44">
        <v>44722</v>
      </c>
      <c r="U232" s="44">
        <v>44733</v>
      </c>
      <c r="V232" t="s">
        <v>692</v>
      </c>
      <c r="W232">
        <v>59639</v>
      </c>
      <c r="X232">
        <v>0</v>
      </c>
      <c r="Y232">
        <v>17360</v>
      </c>
      <c r="Z232">
        <v>29.11</v>
      </c>
      <c r="AA232">
        <v>21.93</v>
      </c>
      <c r="AB232" t="s">
        <v>25</v>
      </c>
    </row>
    <row r="233" spans="1:28" x14ac:dyDescent="0.2">
      <c r="A233" t="s">
        <v>693</v>
      </c>
      <c r="B233" t="s">
        <v>149</v>
      </c>
      <c r="C233" t="s">
        <v>319</v>
      </c>
      <c r="D233" t="s">
        <v>319</v>
      </c>
      <c r="E233" t="s">
        <v>319</v>
      </c>
      <c r="F233" t="s">
        <v>674</v>
      </c>
      <c r="G233" t="s">
        <v>23</v>
      </c>
      <c r="H233" t="s">
        <v>376</v>
      </c>
      <c r="I233">
        <v>0.12</v>
      </c>
      <c r="J233" t="s">
        <v>684</v>
      </c>
      <c r="K233" t="s">
        <v>685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319</v>
      </c>
      <c r="S233" t="s">
        <v>319</v>
      </c>
      <c r="T233" s="44">
        <v>44722</v>
      </c>
      <c r="U233" s="44">
        <v>44733</v>
      </c>
      <c r="V233" t="s">
        <v>692</v>
      </c>
      <c r="W233">
        <v>2789</v>
      </c>
      <c r="X233">
        <v>0</v>
      </c>
      <c r="Y233">
        <v>1912</v>
      </c>
      <c r="Z233">
        <v>68.56</v>
      </c>
      <c r="AA233">
        <v>34.83</v>
      </c>
      <c r="AB233" t="s">
        <v>25</v>
      </c>
    </row>
    <row r="234" spans="1:28" x14ac:dyDescent="0.2">
      <c r="A234" t="s">
        <v>710</v>
      </c>
      <c r="B234" t="s">
        <v>711</v>
      </c>
      <c r="C234" t="s">
        <v>319</v>
      </c>
      <c r="D234" t="s">
        <v>25</v>
      </c>
      <c r="E234" t="s">
        <v>319</v>
      </c>
      <c r="F234" t="s">
        <v>674</v>
      </c>
      <c r="G234" t="s">
        <v>23</v>
      </c>
      <c r="H234" t="s">
        <v>319</v>
      </c>
      <c r="I234">
        <v>0.156</v>
      </c>
      <c r="J234" t="s">
        <v>684</v>
      </c>
      <c r="K234" t="s">
        <v>685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319</v>
      </c>
      <c r="S234" t="s">
        <v>319</v>
      </c>
      <c r="T234" s="44">
        <v>44784</v>
      </c>
      <c r="U234" s="44">
        <v>44798</v>
      </c>
      <c r="V234" t="s">
        <v>686</v>
      </c>
      <c r="W234">
        <v>5237</v>
      </c>
      <c r="X234">
        <v>0</v>
      </c>
      <c r="Y234">
        <v>2000</v>
      </c>
      <c r="Z234">
        <v>38.19</v>
      </c>
      <c r="AA234">
        <v>30.02</v>
      </c>
      <c r="AB234" t="s">
        <v>25</v>
      </c>
    </row>
    <row r="235" spans="1:28" x14ac:dyDescent="0.2">
      <c r="A235" t="s">
        <v>696</v>
      </c>
      <c r="B235" t="s">
        <v>697</v>
      </c>
      <c r="C235" t="s">
        <v>319</v>
      </c>
      <c r="D235" t="s">
        <v>25</v>
      </c>
      <c r="E235" t="s">
        <v>319</v>
      </c>
      <c r="F235" t="s">
        <v>674</v>
      </c>
      <c r="G235" t="s">
        <v>23</v>
      </c>
      <c r="H235" t="s">
        <v>319</v>
      </c>
      <c r="I235">
        <v>0.124</v>
      </c>
      <c r="J235" t="s">
        <v>684</v>
      </c>
      <c r="K235" t="s">
        <v>685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319</v>
      </c>
      <c r="S235" t="s">
        <v>319</v>
      </c>
      <c r="T235" s="44">
        <v>44784</v>
      </c>
      <c r="U235" s="44">
        <v>44798</v>
      </c>
      <c r="V235" t="s">
        <v>686</v>
      </c>
      <c r="W235">
        <v>4286</v>
      </c>
      <c r="X235">
        <v>0</v>
      </c>
      <c r="Y235">
        <v>1714</v>
      </c>
      <c r="Z235">
        <v>39.99</v>
      </c>
      <c r="AA235">
        <v>32.26</v>
      </c>
      <c r="AB235" t="s">
        <v>25</v>
      </c>
    </row>
    <row r="236" spans="1:28" x14ac:dyDescent="0.2">
      <c r="A236" t="s">
        <v>698</v>
      </c>
      <c r="B236" t="s">
        <v>699</v>
      </c>
      <c r="C236" t="s">
        <v>319</v>
      </c>
      <c r="D236" t="s">
        <v>25</v>
      </c>
      <c r="E236" t="s">
        <v>319</v>
      </c>
      <c r="F236" t="s">
        <v>674</v>
      </c>
      <c r="G236" t="s">
        <v>23</v>
      </c>
      <c r="H236" t="s">
        <v>319</v>
      </c>
      <c r="I236">
        <v>0.126</v>
      </c>
      <c r="J236" t="s">
        <v>684</v>
      </c>
      <c r="K236" t="s">
        <v>685</v>
      </c>
      <c r="L236" t="s">
        <v>25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319</v>
      </c>
      <c r="S236" t="s">
        <v>319</v>
      </c>
      <c r="T236" s="44">
        <v>44784</v>
      </c>
      <c r="U236" s="44">
        <v>44798</v>
      </c>
      <c r="V236" t="s">
        <v>686</v>
      </c>
      <c r="W236">
        <v>5945</v>
      </c>
      <c r="X236">
        <v>0</v>
      </c>
      <c r="Y236">
        <v>2271</v>
      </c>
      <c r="Z236">
        <v>38.200000000000003</v>
      </c>
      <c r="AA236">
        <v>28.04</v>
      </c>
      <c r="AB236" t="s">
        <v>25</v>
      </c>
    </row>
    <row r="237" spans="1:28" x14ac:dyDescent="0.2">
      <c r="A237" t="s">
        <v>709</v>
      </c>
      <c r="B237" t="s">
        <v>159</v>
      </c>
      <c r="C237" t="s">
        <v>319</v>
      </c>
      <c r="D237" t="s">
        <v>319</v>
      </c>
      <c r="E237" t="s">
        <v>319</v>
      </c>
      <c r="F237" t="s">
        <v>674</v>
      </c>
      <c r="G237" t="s">
        <v>23</v>
      </c>
      <c r="H237" t="s">
        <v>376</v>
      </c>
      <c r="I237">
        <v>0.152</v>
      </c>
      <c r="J237" t="s">
        <v>684</v>
      </c>
      <c r="K237" t="s">
        <v>685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319</v>
      </c>
      <c r="S237" t="s">
        <v>319</v>
      </c>
      <c r="T237" s="44">
        <v>44722</v>
      </c>
      <c r="U237" s="44">
        <v>44733</v>
      </c>
      <c r="V237" t="s">
        <v>692</v>
      </c>
      <c r="W237">
        <v>12283</v>
      </c>
      <c r="X237">
        <v>0</v>
      </c>
      <c r="Y237">
        <v>8896</v>
      </c>
      <c r="Z237">
        <v>72.430000000000007</v>
      </c>
      <c r="AA237">
        <v>40.83</v>
      </c>
      <c r="AB237" t="s">
        <v>25</v>
      </c>
    </row>
    <row r="238" spans="1:28" x14ac:dyDescent="0.2">
      <c r="A238" t="s">
        <v>887</v>
      </c>
      <c r="B238" t="s">
        <v>888</v>
      </c>
      <c r="C238" t="s">
        <v>465</v>
      </c>
      <c r="D238" t="s">
        <v>25</v>
      </c>
      <c r="E238" t="s">
        <v>319</v>
      </c>
      <c r="F238" t="s">
        <v>674</v>
      </c>
      <c r="G238" t="s">
        <v>23</v>
      </c>
      <c r="H238">
        <v>132.9275088</v>
      </c>
      <c r="I238">
        <v>8.52</v>
      </c>
      <c r="J238" t="s">
        <v>659</v>
      </c>
      <c r="K238" t="s">
        <v>675</v>
      </c>
      <c r="L238" t="s">
        <v>23</v>
      </c>
      <c r="M238" t="s">
        <v>25</v>
      </c>
      <c r="N238" t="s">
        <v>23</v>
      </c>
      <c r="O238" t="s">
        <v>23</v>
      </c>
      <c r="P238" t="s">
        <v>25</v>
      </c>
      <c r="Q238" t="s">
        <v>25</v>
      </c>
      <c r="R238" t="s">
        <v>25</v>
      </c>
      <c r="S238" t="s">
        <v>25</v>
      </c>
      <c r="T238" s="44">
        <v>44775</v>
      </c>
      <c r="U238" s="44">
        <v>44784</v>
      </c>
      <c r="V238" t="s">
        <v>676</v>
      </c>
      <c r="W238">
        <v>348829</v>
      </c>
      <c r="X238">
        <v>0</v>
      </c>
      <c r="Y238">
        <v>310446</v>
      </c>
      <c r="Z238">
        <v>89</v>
      </c>
      <c r="AA238">
        <v>66.88</v>
      </c>
      <c r="AB238" t="s">
        <v>23</v>
      </c>
    </row>
    <row r="239" spans="1:28" x14ac:dyDescent="0.2">
      <c r="A239" t="s">
        <v>721</v>
      </c>
      <c r="B239" t="s">
        <v>91</v>
      </c>
      <c r="C239" t="s">
        <v>465</v>
      </c>
      <c r="D239" t="s">
        <v>25</v>
      </c>
      <c r="E239">
        <v>4</v>
      </c>
      <c r="F239" t="s">
        <v>674</v>
      </c>
      <c r="G239" t="s">
        <v>23</v>
      </c>
      <c r="H239">
        <v>11.38457288</v>
      </c>
      <c r="I239">
        <v>0.28399999999999997</v>
      </c>
      <c r="J239" t="s">
        <v>722</v>
      </c>
      <c r="K239" t="s">
        <v>722</v>
      </c>
      <c r="L239" t="s">
        <v>23</v>
      </c>
      <c r="M239" t="s">
        <v>25</v>
      </c>
      <c r="N239" t="s">
        <v>23</v>
      </c>
      <c r="O239" t="s">
        <v>23</v>
      </c>
      <c r="P239" t="s">
        <v>25</v>
      </c>
      <c r="Q239" t="s">
        <v>25</v>
      </c>
      <c r="R239" t="s">
        <v>23</v>
      </c>
      <c r="S239" t="s">
        <v>23</v>
      </c>
      <c r="T239" s="44">
        <v>44755</v>
      </c>
      <c r="U239" s="44">
        <v>44776</v>
      </c>
      <c r="V239" t="s">
        <v>676</v>
      </c>
      <c r="W239">
        <v>17759</v>
      </c>
      <c r="X239">
        <v>0</v>
      </c>
      <c r="Y239">
        <v>16076</v>
      </c>
      <c r="Z239">
        <v>90.52</v>
      </c>
      <c r="AA239">
        <v>48.08</v>
      </c>
      <c r="AB239" t="s">
        <v>25</v>
      </c>
    </row>
    <row r="240" spans="1:28" x14ac:dyDescent="0.2">
      <c r="A240" t="s">
        <v>790</v>
      </c>
      <c r="B240" t="s">
        <v>791</v>
      </c>
      <c r="C240" t="s">
        <v>465</v>
      </c>
      <c r="D240" t="s">
        <v>25</v>
      </c>
      <c r="E240">
        <v>5</v>
      </c>
      <c r="F240" t="s">
        <v>674</v>
      </c>
      <c r="G240" t="s">
        <v>23</v>
      </c>
      <c r="H240">
        <v>26.731832879999999</v>
      </c>
      <c r="I240">
        <v>3.14</v>
      </c>
      <c r="J240" t="s">
        <v>722</v>
      </c>
      <c r="K240" t="s">
        <v>722</v>
      </c>
      <c r="L240" t="s">
        <v>23</v>
      </c>
      <c r="M240" t="s">
        <v>25</v>
      </c>
      <c r="N240" t="s">
        <v>23</v>
      </c>
      <c r="O240" t="s">
        <v>23</v>
      </c>
      <c r="P240" t="s">
        <v>25</v>
      </c>
      <c r="Q240" t="s">
        <v>25</v>
      </c>
      <c r="R240" t="s">
        <v>23</v>
      </c>
      <c r="S240" t="s">
        <v>23</v>
      </c>
      <c r="T240" s="44">
        <v>44755</v>
      </c>
      <c r="U240" s="44">
        <v>44776</v>
      </c>
      <c r="V240" t="s">
        <v>676</v>
      </c>
      <c r="W240">
        <v>19530</v>
      </c>
      <c r="X240">
        <v>0</v>
      </c>
      <c r="Y240">
        <v>16354</v>
      </c>
      <c r="Z240">
        <v>83.74</v>
      </c>
      <c r="AA240">
        <v>29.58</v>
      </c>
      <c r="AB240" t="s">
        <v>25</v>
      </c>
    </row>
    <row r="241" spans="1:28" x14ac:dyDescent="0.2">
      <c r="A241" t="s">
        <v>794</v>
      </c>
      <c r="B241" t="s">
        <v>446</v>
      </c>
      <c r="C241" t="s">
        <v>465</v>
      </c>
      <c r="D241" t="s">
        <v>25</v>
      </c>
      <c r="E241">
        <v>4</v>
      </c>
      <c r="F241" t="s">
        <v>674</v>
      </c>
      <c r="G241" t="s">
        <v>23</v>
      </c>
      <c r="H241">
        <v>24.216938070000001</v>
      </c>
      <c r="I241">
        <v>3.48</v>
      </c>
      <c r="J241" t="s">
        <v>722</v>
      </c>
      <c r="K241" t="s">
        <v>722</v>
      </c>
      <c r="L241" t="s">
        <v>23</v>
      </c>
      <c r="M241" t="s">
        <v>25</v>
      </c>
      <c r="N241" t="s">
        <v>23</v>
      </c>
      <c r="O241" t="s">
        <v>23</v>
      </c>
      <c r="P241" t="s">
        <v>25</v>
      </c>
      <c r="Q241" t="s">
        <v>25</v>
      </c>
      <c r="R241" t="s">
        <v>23</v>
      </c>
      <c r="S241" t="s">
        <v>23</v>
      </c>
      <c r="T241" s="44">
        <v>44755</v>
      </c>
      <c r="U241" s="44">
        <v>44776</v>
      </c>
      <c r="V241" t="s">
        <v>676</v>
      </c>
      <c r="W241">
        <v>8176</v>
      </c>
      <c r="X241">
        <v>0</v>
      </c>
      <c r="Y241">
        <v>4830</v>
      </c>
      <c r="Z241">
        <v>59.08</v>
      </c>
      <c r="AA241">
        <v>31.2</v>
      </c>
      <c r="AB241" t="s">
        <v>25</v>
      </c>
    </row>
    <row r="242" spans="1:28" x14ac:dyDescent="0.2">
      <c r="A242" t="s">
        <v>773</v>
      </c>
      <c r="B242" t="s">
        <v>774</v>
      </c>
      <c r="C242" t="s">
        <v>465</v>
      </c>
      <c r="D242" t="s">
        <v>25</v>
      </c>
      <c r="E242">
        <v>6</v>
      </c>
      <c r="F242" t="s">
        <v>674</v>
      </c>
      <c r="G242" t="s">
        <v>23</v>
      </c>
      <c r="H242">
        <v>34.814628499999998</v>
      </c>
      <c r="I242">
        <v>2.72</v>
      </c>
      <c r="J242" t="s">
        <v>751</v>
      </c>
      <c r="K242" t="s">
        <v>662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23</v>
      </c>
      <c r="S242" t="s">
        <v>23</v>
      </c>
      <c r="T242" s="44">
        <v>44755</v>
      </c>
      <c r="U242" s="44">
        <v>44776</v>
      </c>
      <c r="V242" t="s">
        <v>676</v>
      </c>
      <c r="W242">
        <v>4613</v>
      </c>
      <c r="X242">
        <v>0</v>
      </c>
      <c r="Y242">
        <v>3435</v>
      </c>
      <c r="Z242">
        <v>74.459999999999994</v>
      </c>
      <c r="AA242">
        <v>30.39</v>
      </c>
      <c r="AB242" t="s">
        <v>25</v>
      </c>
    </row>
    <row r="243" spans="1:28" x14ac:dyDescent="0.2">
      <c r="A243" t="s">
        <v>820</v>
      </c>
      <c r="B243" t="s">
        <v>106</v>
      </c>
      <c r="C243" t="s">
        <v>465</v>
      </c>
      <c r="D243" t="s">
        <v>25</v>
      </c>
      <c r="E243">
        <v>5</v>
      </c>
      <c r="F243" t="s">
        <v>674</v>
      </c>
      <c r="G243" t="s">
        <v>23</v>
      </c>
      <c r="H243">
        <v>177.92889740000001</v>
      </c>
      <c r="I243">
        <v>4.46</v>
      </c>
      <c r="J243" t="s">
        <v>751</v>
      </c>
      <c r="K243" t="s">
        <v>662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23</v>
      </c>
      <c r="S243" t="s">
        <v>23</v>
      </c>
      <c r="T243" s="44">
        <v>44761</v>
      </c>
      <c r="U243" s="44">
        <v>44776</v>
      </c>
      <c r="V243" t="s">
        <v>676</v>
      </c>
      <c r="W243">
        <v>38155</v>
      </c>
      <c r="X243">
        <v>0</v>
      </c>
      <c r="Y243">
        <v>29230</v>
      </c>
      <c r="Z243">
        <v>76.61</v>
      </c>
      <c r="AA243">
        <v>62.58</v>
      </c>
      <c r="AB243" t="s">
        <v>25</v>
      </c>
    </row>
    <row r="244" spans="1:28" x14ac:dyDescent="0.2">
      <c r="A244" t="s">
        <v>931</v>
      </c>
      <c r="B244" t="s">
        <v>932</v>
      </c>
      <c r="C244" t="s">
        <v>465</v>
      </c>
      <c r="D244" t="s">
        <v>25</v>
      </c>
      <c r="E244">
        <v>4</v>
      </c>
      <c r="F244" t="s">
        <v>674</v>
      </c>
      <c r="G244" t="s">
        <v>23</v>
      </c>
      <c r="H244">
        <v>40.000869510000001</v>
      </c>
      <c r="I244">
        <v>16.5</v>
      </c>
      <c r="J244" t="s">
        <v>751</v>
      </c>
      <c r="K244" t="s">
        <v>662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23</v>
      </c>
      <c r="S244" t="s">
        <v>23</v>
      </c>
      <c r="T244" s="44">
        <v>44775</v>
      </c>
      <c r="U244" s="44">
        <v>44792</v>
      </c>
      <c r="V244" t="s">
        <v>686</v>
      </c>
      <c r="W244">
        <v>297055</v>
      </c>
      <c r="X244">
        <v>0</v>
      </c>
      <c r="Y244">
        <v>55400</v>
      </c>
      <c r="Z244">
        <v>18.649999999999999</v>
      </c>
      <c r="AA244">
        <v>17.920000000000002</v>
      </c>
      <c r="AB244" t="s">
        <v>25</v>
      </c>
    </row>
    <row r="245" spans="1:28" x14ac:dyDescent="0.2">
      <c r="A245" t="s">
        <v>826</v>
      </c>
      <c r="B245" t="s">
        <v>827</v>
      </c>
      <c r="C245" t="s">
        <v>465</v>
      </c>
      <c r="D245" t="s">
        <v>25</v>
      </c>
      <c r="E245">
        <v>4</v>
      </c>
      <c r="F245" t="s">
        <v>674</v>
      </c>
      <c r="G245" t="s">
        <v>23</v>
      </c>
      <c r="H245">
        <v>44.102926799999999</v>
      </c>
      <c r="I245">
        <v>4.66</v>
      </c>
      <c r="J245" t="s">
        <v>751</v>
      </c>
      <c r="K245" t="s">
        <v>662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23</v>
      </c>
      <c r="S245" t="s">
        <v>23</v>
      </c>
      <c r="T245" s="44">
        <v>44775</v>
      </c>
      <c r="U245" s="44">
        <v>44792</v>
      </c>
      <c r="V245" t="s">
        <v>686</v>
      </c>
      <c r="W245">
        <v>46482</v>
      </c>
      <c r="X245">
        <v>0</v>
      </c>
      <c r="Y245">
        <v>18242</v>
      </c>
      <c r="Z245">
        <v>39.25</v>
      </c>
      <c r="AA245">
        <v>32.86</v>
      </c>
      <c r="AB245" t="s">
        <v>25</v>
      </c>
    </row>
    <row r="246" spans="1:28" x14ac:dyDescent="0.2">
      <c r="A246" t="s">
        <v>872</v>
      </c>
      <c r="B246" t="s">
        <v>873</v>
      </c>
      <c r="C246" t="s">
        <v>465</v>
      </c>
      <c r="D246" t="s">
        <v>25</v>
      </c>
      <c r="E246">
        <v>9</v>
      </c>
      <c r="F246" t="s">
        <v>674</v>
      </c>
      <c r="G246" t="s">
        <v>23</v>
      </c>
      <c r="H246">
        <v>28.19714458</v>
      </c>
      <c r="I246">
        <v>7.32</v>
      </c>
      <c r="J246" t="s">
        <v>751</v>
      </c>
      <c r="K246" t="s">
        <v>662</v>
      </c>
      <c r="L246" t="s">
        <v>25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23</v>
      </c>
      <c r="S246" t="s">
        <v>23</v>
      </c>
      <c r="T246" s="44">
        <v>44775</v>
      </c>
      <c r="U246" s="44">
        <v>44792</v>
      </c>
      <c r="V246" t="s">
        <v>686</v>
      </c>
      <c r="W246">
        <v>157803</v>
      </c>
      <c r="X246">
        <v>0</v>
      </c>
      <c r="Y246">
        <v>114645</v>
      </c>
      <c r="Z246">
        <v>72.650000000000006</v>
      </c>
      <c r="AA246">
        <v>70.540000000000006</v>
      </c>
      <c r="AB246" t="s">
        <v>25</v>
      </c>
    </row>
    <row r="247" spans="1:28" x14ac:dyDescent="0.2">
      <c r="A247" t="s">
        <v>828</v>
      </c>
      <c r="B247" t="s">
        <v>829</v>
      </c>
      <c r="C247" t="s">
        <v>465</v>
      </c>
      <c r="D247" t="s">
        <v>25</v>
      </c>
      <c r="E247">
        <v>8</v>
      </c>
      <c r="F247" t="s">
        <v>674</v>
      </c>
      <c r="G247" t="s">
        <v>23</v>
      </c>
      <c r="H247">
        <v>12.40141987</v>
      </c>
      <c r="I247">
        <v>4.68</v>
      </c>
      <c r="J247" t="s">
        <v>751</v>
      </c>
      <c r="K247" t="s">
        <v>662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23</v>
      </c>
      <c r="S247" t="s">
        <v>23</v>
      </c>
      <c r="T247" s="44">
        <v>44761</v>
      </c>
      <c r="U247" s="44">
        <v>44776</v>
      </c>
      <c r="V247" t="s">
        <v>676</v>
      </c>
      <c r="W247">
        <v>8026</v>
      </c>
      <c r="X247">
        <v>0</v>
      </c>
      <c r="Y247">
        <v>5082</v>
      </c>
      <c r="Z247">
        <v>63.32</v>
      </c>
      <c r="AA247">
        <v>37.22</v>
      </c>
      <c r="AB247" t="s">
        <v>25</v>
      </c>
    </row>
    <row r="248" spans="1:28" x14ac:dyDescent="0.2">
      <c r="A248" t="s">
        <v>747</v>
      </c>
      <c r="B248" t="s">
        <v>748</v>
      </c>
      <c r="C248" t="s">
        <v>465</v>
      </c>
      <c r="D248" t="s">
        <v>25</v>
      </c>
      <c r="E248">
        <v>6</v>
      </c>
      <c r="F248" t="s">
        <v>674</v>
      </c>
      <c r="G248" t="s">
        <v>23</v>
      </c>
      <c r="H248">
        <v>43.7548922</v>
      </c>
      <c r="I248">
        <v>2.02</v>
      </c>
      <c r="J248" t="s">
        <v>722</v>
      </c>
      <c r="K248" t="s">
        <v>722</v>
      </c>
      <c r="L248" t="s">
        <v>23</v>
      </c>
      <c r="M248" t="s">
        <v>23</v>
      </c>
      <c r="N248" t="s">
        <v>25</v>
      </c>
      <c r="O248" t="s">
        <v>25</v>
      </c>
      <c r="P248" t="s">
        <v>25</v>
      </c>
      <c r="Q248" t="s">
        <v>25</v>
      </c>
      <c r="R248" t="s">
        <v>23</v>
      </c>
      <c r="S248" t="s">
        <v>23</v>
      </c>
      <c r="T248" s="44">
        <v>44775</v>
      </c>
      <c r="U248" s="44">
        <v>44792</v>
      </c>
      <c r="V248" t="s">
        <v>686</v>
      </c>
      <c r="W248">
        <v>110067</v>
      </c>
      <c r="X248">
        <v>0</v>
      </c>
      <c r="Y248">
        <v>76885</v>
      </c>
      <c r="Z248">
        <v>69.849999999999994</v>
      </c>
      <c r="AA248">
        <v>67.09</v>
      </c>
      <c r="AB248" t="s">
        <v>25</v>
      </c>
    </row>
    <row r="249" spans="1:28" x14ac:dyDescent="0.2">
      <c r="A249" t="s">
        <v>856</v>
      </c>
      <c r="B249" t="s">
        <v>857</v>
      </c>
      <c r="C249" t="s">
        <v>465</v>
      </c>
      <c r="D249" t="s">
        <v>25</v>
      </c>
      <c r="E249">
        <v>8</v>
      </c>
      <c r="F249" t="s">
        <v>674</v>
      </c>
      <c r="G249" t="s">
        <v>23</v>
      </c>
      <c r="H249">
        <v>31.337779430000001</v>
      </c>
      <c r="I249">
        <v>5.58</v>
      </c>
      <c r="J249" t="s">
        <v>751</v>
      </c>
      <c r="K249" t="s">
        <v>662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23</v>
      </c>
      <c r="S249" t="s">
        <v>23</v>
      </c>
      <c r="T249" s="44">
        <v>44775</v>
      </c>
      <c r="U249" s="44">
        <v>44792</v>
      </c>
      <c r="V249" t="s">
        <v>686</v>
      </c>
      <c r="W249">
        <v>49035</v>
      </c>
      <c r="X249">
        <v>0</v>
      </c>
      <c r="Y249">
        <v>10898</v>
      </c>
      <c r="Z249">
        <v>22.22</v>
      </c>
      <c r="AA249">
        <v>19.12</v>
      </c>
      <c r="AB249" t="s">
        <v>25</v>
      </c>
    </row>
    <row r="250" spans="1:28" x14ac:dyDescent="0.2">
      <c r="A250" t="s">
        <v>860</v>
      </c>
      <c r="B250" t="s">
        <v>566</v>
      </c>
      <c r="C250" t="s">
        <v>465</v>
      </c>
      <c r="D250" t="s">
        <v>25</v>
      </c>
      <c r="E250">
        <v>6</v>
      </c>
      <c r="F250" t="s">
        <v>674</v>
      </c>
      <c r="G250" t="s">
        <v>23</v>
      </c>
      <c r="H250">
        <v>19.873928429999999</v>
      </c>
      <c r="I250">
        <v>5.74</v>
      </c>
      <c r="J250" t="s">
        <v>751</v>
      </c>
      <c r="K250" t="s">
        <v>662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23</v>
      </c>
      <c r="S250" t="s">
        <v>23</v>
      </c>
      <c r="T250" s="44">
        <v>44761</v>
      </c>
      <c r="U250" s="44">
        <v>44776</v>
      </c>
      <c r="V250" t="s">
        <v>676</v>
      </c>
      <c r="W250">
        <v>19769</v>
      </c>
      <c r="X250">
        <v>0</v>
      </c>
      <c r="Y250">
        <v>3737</v>
      </c>
      <c r="Z250">
        <v>18.899999999999999</v>
      </c>
      <c r="AA250">
        <v>12.19</v>
      </c>
      <c r="AB250" t="s">
        <v>25</v>
      </c>
    </row>
    <row r="251" spans="1:28" x14ac:dyDescent="0.2">
      <c r="A251" t="s">
        <v>861</v>
      </c>
      <c r="B251" t="s">
        <v>862</v>
      </c>
      <c r="C251" t="s">
        <v>465</v>
      </c>
      <c r="D251" t="s">
        <v>25</v>
      </c>
      <c r="E251">
        <v>11</v>
      </c>
      <c r="F251" t="s">
        <v>674</v>
      </c>
      <c r="G251" t="s">
        <v>23</v>
      </c>
      <c r="H251">
        <v>19.873928429999999</v>
      </c>
      <c r="I251">
        <v>5.74</v>
      </c>
      <c r="J251" t="s">
        <v>751</v>
      </c>
      <c r="K251" t="s">
        <v>662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23</v>
      </c>
      <c r="S251" t="s">
        <v>23</v>
      </c>
      <c r="T251" s="44">
        <v>44761</v>
      </c>
      <c r="U251" s="44">
        <v>44776</v>
      </c>
      <c r="V251" t="s">
        <v>676</v>
      </c>
      <c r="W251">
        <v>7398</v>
      </c>
      <c r="X251">
        <v>0</v>
      </c>
      <c r="Y251">
        <v>2622</v>
      </c>
      <c r="Z251">
        <v>35.44</v>
      </c>
      <c r="AA251">
        <v>24.54</v>
      </c>
      <c r="AB251" t="s">
        <v>25</v>
      </c>
    </row>
    <row r="252" spans="1:28" x14ac:dyDescent="0.2">
      <c r="A252" t="s">
        <v>770</v>
      </c>
      <c r="B252" t="s">
        <v>169</v>
      </c>
      <c r="C252" t="s">
        <v>465</v>
      </c>
      <c r="D252" t="s">
        <v>25</v>
      </c>
      <c r="E252">
        <v>4</v>
      </c>
      <c r="F252" t="s">
        <v>674</v>
      </c>
      <c r="G252" t="s">
        <v>23</v>
      </c>
      <c r="H252">
        <v>17.658393</v>
      </c>
      <c r="I252">
        <v>2.66</v>
      </c>
      <c r="J252" t="s">
        <v>751</v>
      </c>
      <c r="K252" t="s">
        <v>662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23</v>
      </c>
      <c r="S252" t="s">
        <v>23</v>
      </c>
      <c r="T252" s="44">
        <v>44761</v>
      </c>
      <c r="U252" s="44">
        <v>44776</v>
      </c>
      <c r="V252" t="s">
        <v>676</v>
      </c>
      <c r="W252">
        <v>22258</v>
      </c>
      <c r="X252">
        <v>0</v>
      </c>
      <c r="Y252">
        <v>7092</v>
      </c>
      <c r="Z252">
        <v>31.86</v>
      </c>
      <c r="AA252">
        <v>24.11</v>
      </c>
      <c r="AB252" t="s">
        <v>25</v>
      </c>
    </row>
    <row r="253" spans="1:28" x14ac:dyDescent="0.2">
      <c r="A253" t="s">
        <v>761</v>
      </c>
      <c r="B253" t="s">
        <v>762</v>
      </c>
      <c r="C253" t="s">
        <v>465</v>
      </c>
      <c r="D253" t="s">
        <v>25</v>
      </c>
      <c r="E253">
        <v>3</v>
      </c>
      <c r="F253" t="s">
        <v>674</v>
      </c>
      <c r="G253" t="s">
        <v>23</v>
      </c>
      <c r="H253">
        <v>16.631606869999999</v>
      </c>
      <c r="I253">
        <v>2.5</v>
      </c>
      <c r="J253" t="s">
        <v>754</v>
      </c>
      <c r="K253" t="s">
        <v>662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23</v>
      </c>
      <c r="S253" t="s">
        <v>25</v>
      </c>
      <c r="T253" s="44">
        <v>44775</v>
      </c>
      <c r="U253" s="44">
        <v>44792</v>
      </c>
      <c r="V253" t="s">
        <v>686</v>
      </c>
      <c r="W253">
        <v>76501</v>
      </c>
      <c r="X253">
        <v>0</v>
      </c>
      <c r="Y253">
        <v>36040</v>
      </c>
      <c r="Z253">
        <v>47.11</v>
      </c>
      <c r="AA253">
        <v>42.98</v>
      </c>
      <c r="AB253" t="s">
        <v>25</v>
      </c>
    </row>
    <row r="254" spans="1:28" x14ac:dyDescent="0.2">
      <c r="A254" t="s">
        <v>870</v>
      </c>
      <c r="B254" t="s">
        <v>871</v>
      </c>
      <c r="C254" t="s">
        <v>465</v>
      </c>
      <c r="D254" t="s">
        <v>25</v>
      </c>
      <c r="E254">
        <v>11</v>
      </c>
      <c r="F254" t="s">
        <v>674</v>
      </c>
      <c r="G254" t="s">
        <v>23</v>
      </c>
      <c r="H254">
        <v>72.174657999999994</v>
      </c>
      <c r="I254">
        <v>6.7</v>
      </c>
      <c r="J254" t="s">
        <v>751</v>
      </c>
      <c r="K254" t="s">
        <v>662</v>
      </c>
      <c r="L254" t="s">
        <v>25</v>
      </c>
      <c r="M254" t="s">
        <v>25</v>
      </c>
      <c r="N254" t="s">
        <v>25</v>
      </c>
      <c r="O254" t="s">
        <v>25</v>
      </c>
      <c r="P254" t="s">
        <v>25</v>
      </c>
      <c r="Q254" t="s">
        <v>25</v>
      </c>
      <c r="R254" t="s">
        <v>23</v>
      </c>
      <c r="S254" t="s">
        <v>23</v>
      </c>
      <c r="T254" s="44">
        <v>44782</v>
      </c>
      <c r="U254" s="44">
        <v>44798</v>
      </c>
      <c r="V254" t="s">
        <v>686</v>
      </c>
      <c r="W254">
        <v>3832507</v>
      </c>
      <c r="X254">
        <v>0</v>
      </c>
      <c r="Y254">
        <v>3570282</v>
      </c>
      <c r="Z254">
        <v>93.16</v>
      </c>
      <c r="AA254">
        <v>91.11</v>
      </c>
      <c r="AB254" t="s">
        <v>25</v>
      </c>
    </row>
    <row r="255" spans="1:28" x14ac:dyDescent="0.2">
      <c r="A255" t="s">
        <v>874</v>
      </c>
      <c r="B255" t="s">
        <v>174</v>
      </c>
      <c r="C255" t="s">
        <v>465</v>
      </c>
      <c r="D255" t="s">
        <v>25</v>
      </c>
      <c r="E255">
        <v>5</v>
      </c>
      <c r="F255" t="s">
        <v>674</v>
      </c>
      <c r="G255" t="s">
        <v>23</v>
      </c>
      <c r="H255">
        <v>43.781558750000002</v>
      </c>
      <c r="I255">
        <v>7.4</v>
      </c>
      <c r="J255" t="s">
        <v>722</v>
      </c>
      <c r="K255" t="s">
        <v>722</v>
      </c>
      <c r="L255" t="s">
        <v>23</v>
      </c>
      <c r="M255" t="s">
        <v>25</v>
      </c>
      <c r="N255" t="s">
        <v>25</v>
      </c>
      <c r="O255" t="s">
        <v>25</v>
      </c>
      <c r="P255" t="s">
        <v>25</v>
      </c>
      <c r="Q255" t="s">
        <v>23</v>
      </c>
      <c r="R255" t="s">
        <v>23</v>
      </c>
      <c r="S255" t="s">
        <v>23</v>
      </c>
      <c r="T255" s="44">
        <v>44761</v>
      </c>
      <c r="U255" s="44">
        <v>44782</v>
      </c>
      <c r="V255" t="s">
        <v>676</v>
      </c>
      <c r="W255">
        <v>172735</v>
      </c>
      <c r="X255">
        <v>0</v>
      </c>
      <c r="Y255">
        <v>24474</v>
      </c>
      <c r="Z255">
        <v>14.17</v>
      </c>
      <c r="AA255">
        <v>12.5</v>
      </c>
      <c r="AB255" t="s">
        <v>25</v>
      </c>
    </row>
    <row r="256" spans="1:28" x14ac:dyDescent="0.2">
      <c r="A256" t="s">
        <v>749</v>
      </c>
      <c r="B256" t="s">
        <v>750</v>
      </c>
      <c r="C256" t="s">
        <v>465</v>
      </c>
      <c r="D256" t="s">
        <v>25</v>
      </c>
      <c r="E256">
        <v>4</v>
      </c>
      <c r="F256" t="s">
        <v>674</v>
      </c>
      <c r="G256" t="s">
        <v>23</v>
      </c>
      <c r="H256">
        <v>21.17654336</v>
      </c>
      <c r="I256">
        <v>2.02</v>
      </c>
      <c r="J256" t="s">
        <v>751</v>
      </c>
      <c r="K256" t="s">
        <v>662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23</v>
      </c>
      <c r="S256" t="s">
        <v>23</v>
      </c>
      <c r="T256" s="44">
        <v>44782</v>
      </c>
      <c r="U256" s="44">
        <v>44798</v>
      </c>
      <c r="V256" t="s">
        <v>686</v>
      </c>
      <c r="W256">
        <v>602240</v>
      </c>
      <c r="X256">
        <v>0</v>
      </c>
      <c r="Y256">
        <v>509018</v>
      </c>
      <c r="Z256">
        <v>84.52</v>
      </c>
      <c r="AA256">
        <v>82.13</v>
      </c>
      <c r="AB256" t="s">
        <v>25</v>
      </c>
    </row>
    <row r="257" spans="1:28" x14ac:dyDescent="0.2">
      <c r="A257" t="s">
        <v>838</v>
      </c>
      <c r="B257" t="s">
        <v>839</v>
      </c>
      <c r="C257" t="s">
        <v>465</v>
      </c>
      <c r="D257" t="s">
        <v>25</v>
      </c>
      <c r="E257">
        <v>14</v>
      </c>
      <c r="F257" t="s">
        <v>674</v>
      </c>
      <c r="G257" t="s">
        <v>23</v>
      </c>
      <c r="H257">
        <v>16.08730663</v>
      </c>
      <c r="I257">
        <v>4.9000000000000004</v>
      </c>
      <c r="J257" t="s">
        <v>751</v>
      </c>
      <c r="K257" t="s">
        <v>662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23</v>
      </c>
      <c r="S257" t="s">
        <v>23</v>
      </c>
      <c r="T257" s="44">
        <v>44782</v>
      </c>
      <c r="U257" s="44">
        <v>44798</v>
      </c>
      <c r="V257" t="s">
        <v>686</v>
      </c>
      <c r="W257">
        <v>79198</v>
      </c>
      <c r="X257">
        <v>0</v>
      </c>
      <c r="Y257">
        <v>24440</v>
      </c>
      <c r="Z257">
        <v>30.86</v>
      </c>
      <c r="AA257">
        <v>25.44</v>
      </c>
      <c r="AB257" t="s">
        <v>25</v>
      </c>
    </row>
    <row r="258" spans="1:28" x14ac:dyDescent="0.2">
      <c r="A258" t="s">
        <v>817</v>
      </c>
      <c r="B258" t="s">
        <v>818</v>
      </c>
      <c r="C258" t="s">
        <v>465</v>
      </c>
      <c r="D258" t="s">
        <v>25</v>
      </c>
      <c r="E258">
        <v>1</v>
      </c>
      <c r="F258" t="s">
        <v>674</v>
      </c>
      <c r="G258" t="s">
        <v>23</v>
      </c>
      <c r="H258">
        <v>67.236665540000004</v>
      </c>
      <c r="I258">
        <v>4.4000000000000004</v>
      </c>
      <c r="J258" t="s">
        <v>754</v>
      </c>
      <c r="K258" t="s">
        <v>662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23</v>
      </c>
      <c r="S258" t="s">
        <v>25</v>
      </c>
      <c r="T258" s="44">
        <v>44761</v>
      </c>
      <c r="U258" s="44">
        <v>44776</v>
      </c>
      <c r="V258" t="s">
        <v>676</v>
      </c>
      <c r="W258">
        <v>31588</v>
      </c>
      <c r="X258">
        <v>0</v>
      </c>
      <c r="Y258">
        <v>27738</v>
      </c>
      <c r="Z258">
        <v>87.81</v>
      </c>
      <c r="AA258">
        <v>61.36</v>
      </c>
      <c r="AB258" t="s">
        <v>25</v>
      </c>
    </row>
    <row r="259" spans="1:28" x14ac:dyDescent="0.2">
      <c r="A259" t="s">
        <v>836</v>
      </c>
      <c r="B259" t="s">
        <v>837</v>
      </c>
      <c r="C259" t="s">
        <v>465</v>
      </c>
      <c r="D259" t="s">
        <v>25</v>
      </c>
      <c r="E259">
        <v>1</v>
      </c>
      <c r="F259" t="s">
        <v>674</v>
      </c>
      <c r="G259" t="s">
        <v>23</v>
      </c>
      <c r="H259">
        <v>34.8166595</v>
      </c>
      <c r="I259">
        <v>4.88</v>
      </c>
      <c r="J259" t="s">
        <v>754</v>
      </c>
      <c r="K259" t="s">
        <v>662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23</v>
      </c>
      <c r="S259" t="s">
        <v>25</v>
      </c>
      <c r="T259" s="44">
        <v>44761</v>
      </c>
      <c r="U259" s="44">
        <v>44776</v>
      </c>
      <c r="V259" t="s">
        <v>676</v>
      </c>
      <c r="W259">
        <v>10458</v>
      </c>
      <c r="X259">
        <v>0</v>
      </c>
      <c r="Y259">
        <v>6642</v>
      </c>
      <c r="Z259">
        <v>63.51</v>
      </c>
      <c r="AA259">
        <v>48.63</v>
      </c>
      <c r="AB259" t="s">
        <v>25</v>
      </c>
    </row>
    <row r="260" spans="1:28" x14ac:dyDescent="0.2">
      <c r="A260" t="s">
        <v>763</v>
      </c>
      <c r="B260" t="s">
        <v>764</v>
      </c>
      <c r="C260" t="s">
        <v>465</v>
      </c>
      <c r="D260" t="s">
        <v>25</v>
      </c>
      <c r="E260">
        <v>1</v>
      </c>
      <c r="F260" t="s">
        <v>674</v>
      </c>
      <c r="G260" t="s">
        <v>23</v>
      </c>
      <c r="H260">
        <v>27.159225589999998</v>
      </c>
      <c r="I260">
        <v>2.52</v>
      </c>
      <c r="J260" t="s">
        <v>754</v>
      </c>
      <c r="K260" t="s">
        <v>662</v>
      </c>
      <c r="L260" t="s">
        <v>25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23</v>
      </c>
      <c r="S260" t="s">
        <v>25</v>
      </c>
      <c r="T260" s="44">
        <v>44761</v>
      </c>
      <c r="U260" s="44">
        <v>44776</v>
      </c>
      <c r="V260" t="s">
        <v>676</v>
      </c>
      <c r="W260">
        <v>29118</v>
      </c>
      <c r="X260">
        <v>0</v>
      </c>
      <c r="Y260">
        <v>23374</v>
      </c>
      <c r="Z260">
        <v>80.27</v>
      </c>
      <c r="AA260">
        <v>59.88</v>
      </c>
      <c r="AB260" t="s">
        <v>25</v>
      </c>
    </row>
    <row r="261" spans="1:28" x14ac:dyDescent="0.2">
      <c r="A261" t="s">
        <v>727</v>
      </c>
      <c r="B261" t="s">
        <v>728</v>
      </c>
      <c r="C261" t="s">
        <v>465</v>
      </c>
      <c r="D261" t="s">
        <v>25</v>
      </c>
      <c r="E261">
        <v>0</v>
      </c>
      <c r="F261" t="s">
        <v>674</v>
      </c>
      <c r="G261" t="s">
        <v>23</v>
      </c>
      <c r="H261">
        <v>28.22321552</v>
      </c>
      <c r="I261">
        <v>0.47599999999999998</v>
      </c>
      <c r="J261" t="s">
        <v>704</v>
      </c>
      <c r="K261" t="s">
        <v>675</v>
      </c>
      <c r="L261" t="s">
        <v>23</v>
      </c>
      <c r="M261" t="s">
        <v>23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 s="44">
        <v>44769</v>
      </c>
      <c r="U261" s="44">
        <v>44769</v>
      </c>
      <c r="V261" t="s">
        <v>692</v>
      </c>
      <c r="W261">
        <v>215083</v>
      </c>
      <c r="X261">
        <v>0</v>
      </c>
      <c r="Y261">
        <v>200702</v>
      </c>
      <c r="Z261">
        <v>93.31</v>
      </c>
      <c r="AA261">
        <v>76.17</v>
      </c>
      <c r="AB261" t="s">
        <v>23</v>
      </c>
    </row>
    <row r="262" spans="1:28" x14ac:dyDescent="0.2">
      <c r="A262" t="s">
        <v>757</v>
      </c>
      <c r="B262" t="s">
        <v>758</v>
      </c>
      <c r="C262" t="s">
        <v>465</v>
      </c>
      <c r="D262" t="s">
        <v>25</v>
      </c>
      <c r="E262">
        <v>1</v>
      </c>
      <c r="F262" t="s">
        <v>674</v>
      </c>
      <c r="G262" t="s">
        <v>23</v>
      </c>
      <c r="H262">
        <v>100.083704</v>
      </c>
      <c r="I262">
        <v>2.2799999999999998</v>
      </c>
      <c r="J262" t="s">
        <v>722</v>
      </c>
      <c r="K262" t="s">
        <v>722</v>
      </c>
      <c r="L262" t="s">
        <v>23</v>
      </c>
      <c r="M262" t="s">
        <v>23</v>
      </c>
      <c r="N262" t="s">
        <v>25</v>
      </c>
      <c r="O262" t="s">
        <v>25</v>
      </c>
      <c r="P262" t="s">
        <v>25</v>
      </c>
      <c r="Q262" t="s">
        <v>25</v>
      </c>
      <c r="R262" t="s">
        <v>23</v>
      </c>
      <c r="S262" t="s">
        <v>25</v>
      </c>
      <c r="T262" s="44">
        <v>44762</v>
      </c>
      <c r="U262" s="44">
        <v>44782</v>
      </c>
      <c r="V262" t="s">
        <v>676</v>
      </c>
      <c r="W262">
        <v>279927</v>
      </c>
      <c r="X262">
        <v>0</v>
      </c>
      <c r="Y262">
        <v>262154</v>
      </c>
      <c r="Z262">
        <v>93.65</v>
      </c>
      <c r="AA262">
        <v>71.95</v>
      </c>
      <c r="AB262" t="s">
        <v>23</v>
      </c>
    </row>
    <row r="263" spans="1:28" x14ac:dyDescent="0.2">
      <c r="A263" t="s">
        <v>875</v>
      </c>
      <c r="B263" t="s">
        <v>84</v>
      </c>
      <c r="C263" t="s">
        <v>465</v>
      </c>
      <c r="D263" t="s">
        <v>25</v>
      </c>
      <c r="E263">
        <v>1</v>
      </c>
      <c r="F263" t="s">
        <v>674</v>
      </c>
      <c r="G263" t="s">
        <v>23</v>
      </c>
      <c r="H263">
        <v>100.083704</v>
      </c>
      <c r="I263">
        <v>7.42</v>
      </c>
      <c r="J263" t="s">
        <v>722</v>
      </c>
      <c r="K263" t="s">
        <v>722</v>
      </c>
      <c r="L263" t="s">
        <v>23</v>
      </c>
      <c r="M263" t="s">
        <v>23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 s="44">
        <v>44755</v>
      </c>
      <c r="U263" s="44">
        <v>44776</v>
      </c>
      <c r="V263" t="s">
        <v>676</v>
      </c>
      <c r="W263">
        <v>88873</v>
      </c>
      <c r="X263">
        <v>0</v>
      </c>
      <c r="Y263">
        <v>84213</v>
      </c>
      <c r="Z263">
        <v>94.76</v>
      </c>
      <c r="AA263">
        <v>79.33</v>
      </c>
      <c r="AB263" t="s">
        <v>25</v>
      </c>
    </row>
    <row r="264" spans="1:28" x14ac:dyDescent="0.2">
      <c r="A264" t="s">
        <v>759</v>
      </c>
      <c r="B264" t="s">
        <v>760</v>
      </c>
      <c r="C264" t="s">
        <v>465</v>
      </c>
      <c r="D264" t="s">
        <v>25</v>
      </c>
      <c r="E264">
        <v>0</v>
      </c>
      <c r="F264" t="s">
        <v>674</v>
      </c>
      <c r="G264" t="s">
        <v>23</v>
      </c>
      <c r="H264">
        <v>34.512855549999998</v>
      </c>
      <c r="I264">
        <v>2.36</v>
      </c>
      <c r="J264" t="s">
        <v>704</v>
      </c>
      <c r="K264" t="s">
        <v>675</v>
      </c>
      <c r="L264" t="s">
        <v>23</v>
      </c>
      <c r="M264" t="s">
        <v>23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 s="44">
        <v>44755</v>
      </c>
      <c r="U264" s="44">
        <v>44776</v>
      </c>
      <c r="V264" t="s">
        <v>676</v>
      </c>
      <c r="W264">
        <v>53416</v>
      </c>
      <c r="X264">
        <v>0</v>
      </c>
      <c r="Y264">
        <v>51599</v>
      </c>
      <c r="Z264">
        <v>96.6</v>
      </c>
      <c r="AA264">
        <v>81.02</v>
      </c>
      <c r="AB264" t="s">
        <v>25</v>
      </c>
    </row>
    <row r="265" spans="1:28" x14ac:dyDescent="0.2">
      <c r="A265" t="s">
        <v>795</v>
      </c>
      <c r="B265" t="s">
        <v>77</v>
      </c>
      <c r="C265" t="s">
        <v>465</v>
      </c>
      <c r="D265" t="s">
        <v>25</v>
      </c>
      <c r="E265">
        <v>0</v>
      </c>
      <c r="F265" t="s">
        <v>674</v>
      </c>
      <c r="G265" t="s">
        <v>23</v>
      </c>
      <c r="H265">
        <v>78.633524890000004</v>
      </c>
      <c r="I265">
        <v>3.56</v>
      </c>
      <c r="J265" t="s">
        <v>704</v>
      </c>
      <c r="K265" t="s">
        <v>675</v>
      </c>
      <c r="L265" t="s">
        <v>23</v>
      </c>
      <c r="M265" t="s">
        <v>23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 s="44">
        <v>44762</v>
      </c>
      <c r="U265" s="44">
        <v>44782</v>
      </c>
      <c r="V265" t="s">
        <v>676</v>
      </c>
      <c r="W265">
        <v>492494</v>
      </c>
      <c r="X265">
        <v>0</v>
      </c>
      <c r="Y265">
        <v>467633</v>
      </c>
      <c r="Z265">
        <v>94.95</v>
      </c>
      <c r="AA265">
        <v>70.849999999999994</v>
      </c>
      <c r="AB265" t="s">
        <v>23</v>
      </c>
    </row>
    <row r="266" spans="1:28" x14ac:dyDescent="0.2">
      <c r="A266" t="s">
        <v>701</v>
      </c>
      <c r="B266" t="s">
        <v>835</v>
      </c>
      <c r="C266" t="s">
        <v>465</v>
      </c>
      <c r="D266" t="s">
        <v>25</v>
      </c>
      <c r="E266">
        <v>0</v>
      </c>
      <c r="F266" t="s">
        <v>674</v>
      </c>
      <c r="G266" t="s">
        <v>23</v>
      </c>
      <c r="H266">
        <v>234.92126260000001</v>
      </c>
      <c r="I266">
        <v>4.82</v>
      </c>
      <c r="J266" t="s">
        <v>704</v>
      </c>
      <c r="K266" t="s">
        <v>675</v>
      </c>
      <c r="L266" t="s">
        <v>23</v>
      </c>
      <c r="M266" t="s">
        <v>23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 s="44">
        <v>44769</v>
      </c>
      <c r="U266" s="44">
        <v>44798</v>
      </c>
      <c r="V266" t="s">
        <v>686</v>
      </c>
      <c r="W266">
        <v>684015</v>
      </c>
      <c r="X266">
        <v>0</v>
      </c>
      <c r="Y266">
        <v>672660</v>
      </c>
      <c r="Z266">
        <v>98.34</v>
      </c>
      <c r="AA266">
        <v>78.38</v>
      </c>
      <c r="AB266" t="s">
        <v>23</v>
      </c>
    </row>
    <row r="267" spans="1:28" x14ac:dyDescent="0.2">
      <c r="A267" t="s">
        <v>788</v>
      </c>
      <c r="B267" t="s">
        <v>789</v>
      </c>
      <c r="C267" t="s">
        <v>465</v>
      </c>
      <c r="D267" t="s">
        <v>25</v>
      </c>
      <c r="E267">
        <v>0</v>
      </c>
      <c r="F267" t="s">
        <v>674</v>
      </c>
      <c r="G267" t="s">
        <v>23</v>
      </c>
      <c r="H267">
        <v>6.1394969210000001</v>
      </c>
      <c r="I267">
        <v>3.12</v>
      </c>
      <c r="J267" t="s">
        <v>704</v>
      </c>
      <c r="K267" t="s">
        <v>675</v>
      </c>
      <c r="L267" t="s">
        <v>23</v>
      </c>
      <c r="M267" t="s">
        <v>23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 s="44">
        <v>44769</v>
      </c>
      <c r="U267" s="44">
        <v>44775</v>
      </c>
      <c r="V267" t="s">
        <v>676</v>
      </c>
      <c r="W267">
        <v>47471</v>
      </c>
      <c r="X267">
        <v>0</v>
      </c>
      <c r="Y267">
        <v>34114</v>
      </c>
      <c r="Z267">
        <v>71.86</v>
      </c>
      <c r="AA267">
        <v>47.2</v>
      </c>
      <c r="AB267" t="s">
        <v>25</v>
      </c>
    </row>
    <row r="268" spans="1:28" x14ac:dyDescent="0.2">
      <c r="A268" t="s">
        <v>833</v>
      </c>
      <c r="B268" t="s">
        <v>834</v>
      </c>
      <c r="C268" t="s">
        <v>465</v>
      </c>
      <c r="D268" t="s">
        <v>25</v>
      </c>
      <c r="E268">
        <v>0</v>
      </c>
      <c r="F268" t="s">
        <v>674</v>
      </c>
      <c r="G268" t="s">
        <v>23</v>
      </c>
      <c r="H268">
        <v>70.393865160000004</v>
      </c>
      <c r="I268">
        <v>4.78</v>
      </c>
      <c r="J268" t="s">
        <v>704</v>
      </c>
      <c r="K268" t="s">
        <v>675</v>
      </c>
      <c r="L268" t="s">
        <v>23</v>
      </c>
      <c r="M268" t="s">
        <v>23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 s="44">
        <v>44769</v>
      </c>
      <c r="U268" s="44">
        <v>44775</v>
      </c>
      <c r="V268" t="s">
        <v>676</v>
      </c>
      <c r="W268">
        <v>149146</v>
      </c>
      <c r="X268">
        <v>0</v>
      </c>
      <c r="Y268">
        <v>138003</v>
      </c>
      <c r="Z268">
        <v>92.53</v>
      </c>
      <c r="AA268">
        <v>77.290000000000006</v>
      </c>
      <c r="AB268" t="s">
        <v>23</v>
      </c>
    </row>
    <row r="269" spans="1:28" x14ac:dyDescent="0.2">
      <c r="A269" t="s">
        <v>805</v>
      </c>
      <c r="B269" t="s">
        <v>806</v>
      </c>
      <c r="C269" t="s">
        <v>465</v>
      </c>
      <c r="D269" t="s">
        <v>25</v>
      </c>
      <c r="E269">
        <v>0</v>
      </c>
      <c r="F269" t="s">
        <v>674</v>
      </c>
      <c r="G269" t="s">
        <v>23</v>
      </c>
      <c r="H269">
        <v>52.85466624</v>
      </c>
      <c r="I269">
        <v>4.0199999999999996</v>
      </c>
      <c r="J269" t="s">
        <v>704</v>
      </c>
      <c r="K269" t="s">
        <v>675</v>
      </c>
      <c r="L269" t="s">
        <v>23</v>
      </c>
      <c r="M269" t="s">
        <v>23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 s="44">
        <v>44769</v>
      </c>
      <c r="U269" s="44">
        <v>44769</v>
      </c>
      <c r="V269" t="s">
        <v>692</v>
      </c>
      <c r="W269">
        <v>140121</v>
      </c>
      <c r="X269">
        <v>0</v>
      </c>
      <c r="Y269">
        <v>124531</v>
      </c>
      <c r="Z269">
        <v>88.87</v>
      </c>
      <c r="AA269">
        <v>67.900000000000006</v>
      </c>
      <c r="AB269" t="s">
        <v>23</v>
      </c>
    </row>
    <row r="270" spans="1:28" x14ac:dyDescent="0.2">
      <c r="A270" t="s">
        <v>735</v>
      </c>
      <c r="B270" t="s">
        <v>736</v>
      </c>
      <c r="C270" t="s">
        <v>465</v>
      </c>
      <c r="D270" t="s">
        <v>25</v>
      </c>
      <c r="E270">
        <v>0</v>
      </c>
      <c r="F270" t="s">
        <v>674</v>
      </c>
      <c r="G270" t="s">
        <v>23</v>
      </c>
      <c r="H270">
        <v>62.871126830000001</v>
      </c>
      <c r="I270">
        <v>0.64400000000000002</v>
      </c>
      <c r="J270" t="s">
        <v>704</v>
      </c>
      <c r="K270" t="s">
        <v>675</v>
      </c>
      <c r="L270" t="s">
        <v>23</v>
      </c>
      <c r="M270" t="s">
        <v>23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 s="44">
        <v>44769</v>
      </c>
      <c r="U270" s="44">
        <v>44775</v>
      </c>
      <c r="V270" t="s">
        <v>676</v>
      </c>
      <c r="W270">
        <v>32157</v>
      </c>
      <c r="X270">
        <v>0</v>
      </c>
      <c r="Y270">
        <v>27194</v>
      </c>
      <c r="Z270">
        <v>84.57</v>
      </c>
      <c r="AA270">
        <v>65.849999999999994</v>
      </c>
      <c r="AB270" t="s">
        <v>25</v>
      </c>
    </row>
    <row r="271" spans="1:28" x14ac:dyDescent="0.2">
      <c r="A271" t="s">
        <v>779</v>
      </c>
      <c r="B271" t="s">
        <v>780</v>
      </c>
      <c r="C271" t="s">
        <v>465</v>
      </c>
      <c r="D271" t="s">
        <v>25</v>
      </c>
      <c r="E271">
        <v>0</v>
      </c>
      <c r="F271" t="s">
        <v>674</v>
      </c>
      <c r="G271" t="s">
        <v>23</v>
      </c>
      <c r="H271">
        <v>23.593893189999999</v>
      </c>
      <c r="I271">
        <v>2.96</v>
      </c>
      <c r="J271" t="s">
        <v>704</v>
      </c>
      <c r="K271" t="s">
        <v>675</v>
      </c>
      <c r="L271" t="s">
        <v>23</v>
      </c>
      <c r="M271" t="s">
        <v>23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 s="44">
        <v>44769</v>
      </c>
      <c r="U271" s="44">
        <v>44775</v>
      </c>
      <c r="V271" t="s">
        <v>676</v>
      </c>
      <c r="W271">
        <v>51745</v>
      </c>
      <c r="X271">
        <v>0</v>
      </c>
      <c r="Y271">
        <v>42798</v>
      </c>
      <c r="Z271">
        <v>82.71</v>
      </c>
      <c r="AA271">
        <v>70</v>
      </c>
      <c r="AB271" t="s">
        <v>25</v>
      </c>
    </row>
    <row r="272" spans="1:28" x14ac:dyDescent="0.2">
      <c r="A272" t="s">
        <v>903</v>
      </c>
      <c r="B272" t="s">
        <v>904</v>
      </c>
      <c r="C272" t="s">
        <v>465</v>
      </c>
      <c r="D272" t="s">
        <v>25</v>
      </c>
      <c r="E272">
        <v>0</v>
      </c>
      <c r="F272" t="s">
        <v>674</v>
      </c>
      <c r="G272" t="s">
        <v>23</v>
      </c>
      <c r="H272">
        <v>105.5117159</v>
      </c>
      <c r="I272">
        <v>10.6</v>
      </c>
      <c r="J272" t="s">
        <v>704</v>
      </c>
      <c r="K272" t="s">
        <v>675</v>
      </c>
      <c r="L272" t="s">
        <v>23</v>
      </c>
      <c r="M272" t="s">
        <v>23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 s="44">
        <v>44769</v>
      </c>
      <c r="U272" s="44">
        <v>44769</v>
      </c>
      <c r="V272" t="s">
        <v>692</v>
      </c>
      <c r="W272">
        <v>148848</v>
      </c>
      <c r="X272">
        <v>0</v>
      </c>
      <c r="Y272">
        <v>98721</v>
      </c>
      <c r="Z272">
        <v>66.319999999999993</v>
      </c>
      <c r="AA272">
        <v>51.53</v>
      </c>
      <c r="AB272" t="s">
        <v>25</v>
      </c>
    </row>
    <row r="273" spans="1:28" x14ac:dyDescent="0.2">
      <c r="A273" t="s">
        <v>801</v>
      </c>
      <c r="B273" t="s">
        <v>802</v>
      </c>
      <c r="C273" t="s">
        <v>465</v>
      </c>
      <c r="D273" t="s">
        <v>25</v>
      </c>
      <c r="E273">
        <v>1</v>
      </c>
      <c r="F273" t="s">
        <v>674</v>
      </c>
      <c r="G273" t="s">
        <v>23</v>
      </c>
      <c r="H273">
        <v>114.30564339999999</v>
      </c>
      <c r="I273">
        <v>3.9</v>
      </c>
      <c r="J273" t="s">
        <v>754</v>
      </c>
      <c r="K273" t="s">
        <v>662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23</v>
      </c>
      <c r="S273" t="s">
        <v>25</v>
      </c>
      <c r="T273" s="44">
        <v>44755</v>
      </c>
      <c r="U273" s="44">
        <v>44776</v>
      </c>
      <c r="V273" t="s">
        <v>676</v>
      </c>
      <c r="W273">
        <v>46116</v>
      </c>
      <c r="X273">
        <v>0</v>
      </c>
      <c r="Y273">
        <v>42528</v>
      </c>
      <c r="Z273">
        <v>92.22</v>
      </c>
      <c r="AA273">
        <v>76.37</v>
      </c>
      <c r="AB273" t="s">
        <v>25</v>
      </c>
    </row>
    <row r="274" spans="1:28" x14ac:dyDescent="0.2">
      <c r="A274" t="s">
        <v>781</v>
      </c>
      <c r="B274" t="s">
        <v>782</v>
      </c>
      <c r="C274" t="s">
        <v>465</v>
      </c>
      <c r="D274" t="s">
        <v>25</v>
      </c>
      <c r="E274">
        <v>0</v>
      </c>
      <c r="F274" t="s">
        <v>674</v>
      </c>
      <c r="G274" t="s">
        <v>23</v>
      </c>
      <c r="H274">
        <v>42.079585870000003</v>
      </c>
      <c r="I274">
        <v>3.06</v>
      </c>
      <c r="J274" t="s">
        <v>704</v>
      </c>
      <c r="K274" t="s">
        <v>675</v>
      </c>
      <c r="L274" t="s">
        <v>23</v>
      </c>
      <c r="M274" t="s">
        <v>23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 s="44">
        <v>44769</v>
      </c>
      <c r="U274" s="44">
        <v>44769</v>
      </c>
      <c r="V274" t="s">
        <v>692</v>
      </c>
      <c r="W274">
        <v>395962</v>
      </c>
      <c r="X274">
        <v>0</v>
      </c>
      <c r="Y274">
        <v>363617</v>
      </c>
      <c r="Z274">
        <v>91.83</v>
      </c>
      <c r="AA274">
        <v>70.89</v>
      </c>
      <c r="AB274" t="s">
        <v>23</v>
      </c>
    </row>
    <row r="275" spans="1:28" x14ac:dyDescent="0.2">
      <c r="A275" t="s">
        <v>775</v>
      </c>
      <c r="B275" t="s">
        <v>776</v>
      </c>
      <c r="C275" t="s">
        <v>465</v>
      </c>
      <c r="D275" t="s">
        <v>25</v>
      </c>
      <c r="E275">
        <v>0</v>
      </c>
      <c r="F275" t="s">
        <v>674</v>
      </c>
      <c r="G275" t="s">
        <v>23</v>
      </c>
      <c r="H275">
        <v>46.406383159999997</v>
      </c>
      <c r="I275">
        <v>2.76</v>
      </c>
      <c r="J275" t="s">
        <v>704</v>
      </c>
      <c r="K275" t="s">
        <v>675</v>
      </c>
      <c r="L275" t="s">
        <v>23</v>
      </c>
      <c r="M275" t="s">
        <v>23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 s="44">
        <v>44769</v>
      </c>
      <c r="U275" s="44">
        <v>44769</v>
      </c>
      <c r="V275" t="s">
        <v>692</v>
      </c>
      <c r="W275">
        <v>245248</v>
      </c>
      <c r="X275">
        <v>0</v>
      </c>
      <c r="Y275">
        <v>219216</v>
      </c>
      <c r="Z275">
        <v>89.39</v>
      </c>
      <c r="AA275">
        <v>72.739999999999995</v>
      </c>
      <c r="AB275" t="s">
        <v>23</v>
      </c>
    </row>
    <row r="276" spans="1:28" x14ac:dyDescent="0.2">
      <c r="A276" t="s">
        <v>739</v>
      </c>
      <c r="B276" t="s">
        <v>740</v>
      </c>
      <c r="C276" t="s">
        <v>465</v>
      </c>
      <c r="D276" t="s">
        <v>25</v>
      </c>
      <c r="E276">
        <v>0</v>
      </c>
      <c r="F276" t="s">
        <v>674</v>
      </c>
      <c r="G276" t="s">
        <v>23</v>
      </c>
      <c r="H276">
        <v>33.284037900000001</v>
      </c>
      <c r="I276">
        <v>0.79</v>
      </c>
      <c r="J276" t="s">
        <v>704</v>
      </c>
      <c r="K276" t="s">
        <v>675</v>
      </c>
      <c r="L276" t="s">
        <v>23</v>
      </c>
      <c r="M276" t="s">
        <v>23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 s="44">
        <v>44769</v>
      </c>
      <c r="U276" s="44">
        <v>44769</v>
      </c>
      <c r="V276" t="s">
        <v>692</v>
      </c>
      <c r="W276">
        <v>118680</v>
      </c>
      <c r="X276">
        <v>0</v>
      </c>
      <c r="Y276">
        <v>114048</v>
      </c>
      <c r="Z276">
        <v>96.1</v>
      </c>
      <c r="AA276">
        <v>72.260000000000005</v>
      </c>
      <c r="AB276" t="s">
        <v>23</v>
      </c>
    </row>
    <row r="277" spans="1:28" x14ac:dyDescent="0.2">
      <c r="A277" t="s">
        <v>730</v>
      </c>
      <c r="B277" t="s">
        <v>89</v>
      </c>
      <c r="C277" t="s">
        <v>465</v>
      </c>
      <c r="D277" t="s">
        <v>25</v>
      </c>
      <c r="E277">
        <v>0</v>
      </c>
      <c r="F277" t="s">
        <v>674</v>
      </c>
      <c r="G277" t="s">
        <v>23</v>
      </c>
      <c r="H277">
        <v>33.227069800000002</v>
      </c>
      <c r="I277">
        <v>0.52</v>
      </c>
      <c r="J277" t="s">
        <v>704</v>
      </c>
      <c r="K277" t="s">
        <v>675</v>
      </c>
      <c r="L277" t="s">
        <v>23</v>
      </c>
      <c r="M277" t="s">
        <v>23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 s="44">
        <v>44762</v>
      </c>
      <c r="U277" s="44">
        <v>44782</v>
      </c>
      <c r="V277" t="s">
        <v>676</v>
      </c>
      <c r="W277">
        <v>71913</v>
      </c>
      <c r="X277">
        <v>0</v>
      </c>
      <c r="Y277">
        <v>53069</v>
      </c>
      <c r="Z277">
        <v>73.8</v>
      </c>
      <c r="AA277">
        <v>55.57</v>
      </c>
      <c r="AB277" t="s">
        <v>25</v>
      </c>
    </row>
    <row r="278" spans="1:28" x14ac:dyDescent="0.2">
      <c r="A278" t="s">
        <v>771</v>
      </c>
      <c r="B278" t="s">
        <v>772</v>
      </c>
      <c r="C278" t="s">
        <v>465</v>
      </c>
      <c r="D278" t="s">
        <v>25</v>
      </c>
      <c r="E278">
        <v>0</v>
      </c>
      <c r="F278" t="s">
        <v>674</v>
      </c>
      <c r="G278" t="s">
        <v>23</v>
      </c>
      <c r="H278">
        <v>33.134500009999996</v>
      </c>
      <c r="I278">
        <v>2.72</v>
      </c>
      <c r="J278" t="s">
        <v>704</v>
      </c>
      <c r="K278" t="s">
        <v>675</v>
      </c>
      <c r="L278" t="s">
        <v>23</v>
      </c>
      <c r="M278" t="s">
        <v>23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 s="44">
        <v>44769</v>
      </c>
      <c r="U278" s="44">
        <v>44769</v>
      </c>
      <c r="V278" t="s">
        <v>692</v>
      </c>
      <c r="W278">
        <v>387840</v>
      </c>
      <c r="X278">
        <v>0</v>
      </c>
      <c r="Y278">
        <v>354851</v>
      </c>
      <c r="Z278">
        <v>91.49</v>
      </c>
      <c r="AA278">
        <v>75.72</v>
      </c>
      <c r="AB278" t="s">
        <v>23</v>
      </c>
    </row>
    <row r="279" spans="1:28" x14ac:dyDescent="0.2">
      <c r="A279" t="s">
        <v>809</v>
      </c>
      <c r="B279" t="s">
        <v>810</v>
      </c>
      <c r="C279" t="s">
        <v>465</v>
      </c>
      <c r="D279" t="s">
        <v>25</v>
      </c>
      <c r="E279">
        <v>1</v>
      </c>
      <c r="F279" t="s">
        <v>674</v>
      </c>
      <c r="G279" t="s">
        <v>23</v>
      </c>
      <c r="H279">
        <v>62.161612400000003</v>
      </c>
      <c r="I279">
        <v>4.28</v>
      </c>
      <c r="J279" t="s">
        <v>704</v>
      </c>
      <c r="K279" t="s">
        <v>675</v>
      </c>
      <c r="L279" t="s">
        <v>23</v>
      </c>
      <c r="M279" t="s">
        <v>23</v>
      </c>
      <c r="N279" t="s">
        <v>25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 s="44">
        <v>44769</v>
      </c>
      <c r="U279" s="44">
        <v>44769</v>
      </c>
      <c r="V279" t="s">
        <v>692</v>
      </c>
      <c r="W279">
        <v>170754</v>
      </c>
      <c r="X279">
        <v>0</v>
      </c>
      <c r="Y279">
        <v>154906</v>
      </c>
      <c r="Z279">
        <v>90.72</v>
      </c>
      <c r="AA279">
        <v>70.3</v>
      </c>
      <c r="AB279" t="s">
        <v>23</v>
      </c>
    </row>
    <row r="280" spans="1:28" x14ac:dyDescent="0.2">
      <c r="A280" t="s">
        <v>737</v>
      </c>
      <c r="B280" t="s">
        <v>738</v>
      </c>
      <c r="C280" t="s">
        <v>465</v>
      </c>
      <c r="D280" t="s">
        <v>25</v>
      </c>
      <c r="E280">
        <v>0</v>
      </c>
      <c r="F280" t="s">
        <v>674</v>
      </c>
      <c r="G280" t="s">
        <v>23</v>
      </c>
      <c r="H280">
        <v>24.562627970000001</v>
      </c>
      <c r="I280">
        <v>0.78200000000000003</v>
      </c>
      <c r="J280" t="s">
        <v>704</v>
      </c>
      <c r="K280" t="s">
        <v>675</v>
      </c>
      <c r="L280" t="s">
        <v>23</v>
      </c>
      <c r="M280" t="s">
        <v>23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 s="44">
        <v>44769</v>
      </c>
      <c r="U280" s="44">
        <v>44775</v>
      </c>
      <c r="V280" t="s">
        <v>692</v>
      </c>
      <c r="W280">
        <v>71020</v>
      </c>
      <c r="X280">
        <v>0</v>
      </c>
      <c r="Y280">
        <v>65366</v>
      </c>
      <c r="Z280">
        <v>92.04</v>
      </c>
      <c r="AA280">
        <v>69.44</v>
      </c>
      <c r="AB280" t="s">
        <v>25</v>
      </c>
    </row>
    <row r="281" spans="1:28" x14ac:dyDescent="0.2">
      <c r="A281" t="s">
        <v>755</v>
      </c>
      <c r="B281" t="s">
        <v>756</v>
      </c>
      <c r="C281" t="s">
        <v>465</v>
      </c>
      <c r="D281" t="s">
        <v>25</v>
      </c>
      <c r="E281">
        <v>2</v>
      </c>
      <c r="F281" t="s">
        <v>674</v>
      </c>
      <c r="G281" t="s">
        <v>23</v>
      </c>
      <c r="H281">
        <v>59.650860100000003</v>
      </c>
      <c r="I281">
        <v>2.16</v>
      </c>
      <c r="J281" t="s">
        <v>704</v>
      </c>
      <c r="K281" t="s">
        <v>675</v>
      </c>
      <c r="L281" t="s">
        <v>23</v>
      </c>
      <c r="M281" t="s">
        <v>23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 s="44">
        <v>44769</v>
      </c>
      <c r="U281" s="44">
        <v>44775</v>
      </c>
      <c r="V281" t="s">
        <v>676</v>
      </c>
      <c r="W281">
        <v>52799</v>
      </c>
      <c r="X281">
        <v>0</v>
      </c>
      <c r="Y281">
        <v>49856</v>
      </c>
      <c r="Z281">
        <v>94.43</v>
      </c>
      <c r="AA281">
        <v>78.83</v>
      </c>
      <c r="AB281" t="s">
        <v>25</v>
      </c>
    </row>
    <row r="283" spans="1:28" x14ac:dyDescent="0.2">
      <c r="W283" t="s">
        <v>952</v>
      </c>
      <c r="X283" t="s">
        <v>952</v>
      </c>
      <c r="Y283" t="s">
        <v>952</v>
      </c>
      <c r="Z283" t="s">
        <v>952</v>
      </c>
    </row>
    <row r="285" spans="1:28" x14ac:dyDescent="0.2">
      <c r="W285" t="s">
        <v>952</v>
      </c>
      <c r="X285" t="s">
        <v>952</v>
      </c>
      <c r="Y285" t="s">
        <v>952</v>
      </c>
      <c r="Z285" t="s">
        <v>952</v>
      </c>
    </row>
    <row r="287" spans="1:28" x14ac:dyDescent="0.2">
      <c r="W287" t="s">
        <v>952</v>
      </c>
      <c r="X287" t="s">
        <v>952</v>
      </c>
      <c r="Y287" t="s">
        <v>952</v>
      </c>
      <c r="Z287" t="s">
        <v>952</v>
      </c>
    </row>
    <row r="289" spans="23:26" x14ac:dyDescent="0.2">
      <c r="W289" t="s">
        <v>952</v>
      </c>
      <c r="X289" t="s">
        <v>952</v>
      </c>
      <c r="Y289" t="s">
        <v>952</v>
      </c>
      <c r="Z289" t="s">
        <v>952</v>
      </c>
    </row>
    <row r="291" spans="23:26" x14ac:dyDescent="0.2">
      <c r="W291" t="s">
        <v>952</v>
      </c>
      <c r="X291" t="s">
        <v>952</v>
      </c>
      <c r="Y291" t="s">
        <v>952</v>
      </c>
      <c r="Z291" t="s">
        <v>952</v>
      </c>
    </row>
    <row r="293" spans="23:26" x14ac:dyDescent="0.2">
      <c r="W293" t="s">
        <v>952</v>
      </c>
      <c r="X293" t="s">
        <v>952</v>
      </c>
      <c r="Y293" t="s">
        <v>952</v>
      </c>
      <c r="Z293" t="s">
        <v>952</v>
      </c>
    </row>
    <row r="295" spans="23:26" x14ac:dyDescent="0.2">
      <c r="W295" t="s">
        <v>952</v>
      </c>
      <c r="X295" t="s">
        <v>952</v>
      </c>
      <c r="Y295" t="s">
        <v>952</v>
      </c>
      <c r="Z295" t="s">
        <v>952</v>
      </c>
    </row>
    <row r="297" spans="23:26" x14ac:dyDescent="0.2">
      <c r="W297" t="s">
        <v>952</v>
      </c>
      <c r="X297" t="s">
        <v>952</v>
      </c>
      <c r="Y297" t="s">
        <v>952</v>
      </c>
      <c r="Z297" t="s">
        <v>952</v>
      </c>
    </row>
    <row r="299" spans="23:26" x14ac:dyDescent="0.2">
      <c r="W299" t="s">
        <v>952</v>
      </c>
      <c r="X299" t="s">
        <v>952</v>
      </c>
      <c r="Y299" t="s">
        <v>952</v>
      </c>
      <c r="Z299" t="s">
        <v>952</v>
      </c>
    </row>
    <row r="301" spans="23:26" x14ac:dyDescent="0.2">
      <c r="W301" t="s">
        <v>952</v>
      </c>
      <c r="X301" t="s">
        <v>952</v>
      </c>
      <c r="Y301" t="s">
        <v>952</v>
      </c>
      <c r="Z301" t="s">
        <v>952</v>
      </c>
    </row>
    <row r="303" spans="23:26" x14ac:dyDescent="0.2">
      <c r="W303" t="s">
        <v>952</v>
      </c>
      <c r="X303" t="s">
        <v>952</v>
      </c>
      <c r="Y303" t="s">
        <v>952</v>
      </c>
      <c r="Z303" t="s">
        <v>952</v>
      </c>
    </row>
    <row r="305" spans="23:26" x14ac:dyDescent="0.2">
      <c r="W305" t="s">
        <v>952</v>
      </c>
      <c r="X305" t="s">
        <v>952</v>
      </c>
      <c r="Y305" t="s">
        <v>952</v>
      </c>
      <c r="Z305" t="s">
        <v>952</v>
      </c>
    </row>
    <row r="307" spans="23:26" x14ac:dyDescent="0.2">
      <c r="W307" t="s">
        <v>952</v>
      </c>
      <c r="X307" t="s">
        <v>952</v>
      </c>
      <c r="Y307" t="s">
        <v>952</v>
      </c>
      <c r="Z307" t="s">
        <v>952</v>
      </c>
    </row>
    <row r="309" spans="23:26" x14ac:dyDescent="0.2">
      <c r="W309" t="s">
        <v>952</v>
      </c>
      <c r="X309" t="s">
        <v>952</v>
      </c>
      <c r="Y309" t="s">
        <v>952</v>
      </c>
      <c r="Z309" t="s">
        <v>952</v>
      </c>
    </row>
    <row r="311" spans="23:26" x14ac:dyDescent="0.2">
      <c r="W311" t="s">
        <v>952</v>
      </c>
      <c r="X311" t="s">
        <v>952</v>
      </c>
      <c r="Y311" t="s">
        <v>952</v>
      </c>
      <c r="Z311" t="s">
        <v>952</v>
      </c>
    </row>
    <row r="313" spans="23:26" x14ac:dyDescent="0.2">
      <c r="W313" t="s">
        <v>952</v>
      </c>
      <c r="X313" t="s">
        <v>952</v>
      </c>
      <c r="Y313" t="s">
        <v>952</v>
      </c>
      <c r="Z313" t="s">
        <v>952</v>
      </c>
    </row>
    <row r="315" spans="23:26" x14ac:dyDescent="0.2">
      <c r="W315" t="s">
        <v>952</v>
      </c>
      <c r="X315" t="s">
        <v>952</v>
      </c>
      <c r="Y315" t="s">
        <v>952</v>
      </c>
      <c r="Z315" t="s">
        <v>952</v>
      </c>
    </row>
    <row r="317" spans="23:26" x14ac:dyDescent="0.2">
      <c r="W317" t="s">
        <v>952</v>
      </c>
      <c r="X317" t="s">
        <v>952</v>
      </c>
      <c r="Y317" t="s">
        <v>952</v>
      </c>
      <c r="Z317" t="s">
        <v>952</v>
      </c>
    </row>
    <row r="319" spans="23:26" x14ac:dyDescent="0.2">
      <c r="W319" t="s">
        <v>952</v>
      </c>
      <c r="X319" t="s">
        <v>952</v>
      </c>
      <c r="Y319" t="s">
        <v>952</v>
      </c>
      <c r="Z319" t="s">
        <v>952</v>
      </c>
    </row>
    <row r="321" spans="23:26" x14ac:dyDescent="0.2">
      <c r="W321" t="s">
        <v>952</v>
      </c>
      <c r="X321" t="s">
        <v>952</v>
      </c>
      <c r="Y321" t="s">
        <v>952</v>
      </c>
      <c r="Z321" t="s">
        <v>952</v>
      </c>
    </row>
    <row r="323" spans="23:26" x14ac:dyDescent="0.2">
      <c r="W323" t="s">
        <v>952</v>
      </c>
      <c r="X323" t="s">
        <v>952</v>
      </c>
      <c r="Y323" t="s">
        <v>952</v>
      </c>
      <c r="Z323" t="s">
        <v>952</v>
      </c>
    </row>
    <row r="325" spans="23:26" x14ac:dyDescent="0.2">
      <c r="W325" t="s">
        <v>952</v>
      </c>
      <c r="X325" t="s">
        <v>952</v>
      </c>
      <c r="Y325" t="s">
        <v>952</v>
      </c>
      <c r="Z325" t="s">
        <v>952</v>
      </c>
    </row>
    <row r="327" spans="23:26" x14ac:dyDescent="0.2">
      <c r="W327" t="s">
        <v>952</v>
      </c>
      <c r="X327" t="s">
        <v>952</v>
      </c>
      <c r="Y327" t="s">
        <v>952</v>
      </c>
      <c r="Z327" t="s">
        <v>952</v>
      </c>
    </row>
    <row r="329" spans="23:26" x14ac:dyDescent="0.2">
      <c r="W329" t="s">
        <v>952</v>
      </c>
      <c r="X329" t="s">
        <v>952</v>
      </c>
      <c r="Y329" t="s">
        <v>952</v>
      </c>
      <c r="Z329" t="s">
        <v>952</v>
      </c>
    </row>
    <row r="331" spans="23:26" x14ac:dyDescent="0.2">
      <c r="W331" t="s">
        <v>952</v>
      </c>
      <c r="X331" t="s">
        <v>952</v>
      </c>
      <c r="Y331" t="s">
        <v>952</v>
      </c>
      <c r="Z331" t="s">
        <v>952</v>
      </c>
    </row>
    <row r="333" spans="23:26" x14ac:dyDescent="0.2">
      <c r="W333" t="s">
        <v>952</v>
      </c>
      <c r="X333" t="s">
        <v>952</v>
      </c>
      <c r="Y333" t="s">
        <v>952</v>
      </c>
      <c r="Z333" t="s">
        <v>952</v>
      </c>
    </row>
    <row r="335" spans="23:26" x14ac:dyDescent="0.2">
      <c r="W335" t="s">
        <v>952</v>
      </c>
      <c r="X335" t="s">
        <v>952</v>
      </c>
      <c r="Y335" t="s">
        <v>952</v>
      </c>
      <c r="Z335" t="s">
        <v>952</v>
      </c>
    </row>
    <row r="337" spans="23:26" x14ac:dyDescent="0.2">
      <c r="W337" t="s">
        <v>952</v>
      </c>
      <c r="X337" t="s">
        <v>952</v>
      </c>
      <c r="Y337" t="s">
        <v>952</v>
      </c>
      <c r="Z337" t="s">
        <v>952</v>
      </c>
    </row>
    <row r="339" spans="23:26" x14ac:dyDescent="0.2">
      <c r="W339" t="s">
        <v>952</v>
      </c>
      <c r="X339" t="s">
        <v>952</v>
      </c>
      <c r="Y339" t="s">
        <v>952</v>
      </c>
      <c r="Z339" t="s">
        <v>952</v>
      </c>
    </row>
    <row r="341" spans="23:26" x14ac:dyDescent="0.2">
      <c r="W341" t="s">
        <v>952</v>
      </c>
      <c r="X341" t="s">
        <v>952</v>
      </c>
      <c r="Y341" t="s">
        <v>952</v>
      </c>
      <c r="Z341" t="s">
        <v>952</v>
      </c>
    </row>
    <row r="343" spans="23:26" x14ac:dyDescent="0.2">
      <c r="W343" t="s">
        <v>952</v>
      </c>
      <c r="X343" t="s">
        <v>952</v>
      </c>
      <c r="Y343" t="s">
        <v>952</v>
      </c>
      <c r="Z343" t="s">
        <v>952</v>
      </c>
    </row>
    <row r="345" spans="23:26" x14ac:dyDescent="0.2">
      <c r="W345" t="s">
        <v>952</v>
      </c>
      <c r="X345" t="s">
        <v>952</v>
      </c>
      <c r="Y345" t="s">
        <v>952</v>
      </c>
      <c r="Z345" t="s">
        <v>952</v>
      </c>
    </row>
    <row r="347" spans="23:26" x14ac:dyDescent="0.2">
      <c r="W347" t="s">
        <v>952</v>
      </c>
      <c r="X347" t="s">
        <v>952</v>
      </c>
      <c r="Y347" t="s">
        <v>952</v>
      </c>
      <c r="Z347" t="s">
        <v>952</v>
      </c>
    </row>
    <row r="349" spans="23:26" x14ac:dyDescent="0.2">
      <c r="W349" t="s">
        <v>952</v>
      </c>
      <c r="X349" t="s">
        <v>952</v>
      </c>
      <c r="Y349" t="s">
        <v>952</v>
      </c>
      <c r="Z349" t="s">
        <v>952</v>
      </c>
    </row>
    <row r="351" spans="23:26" x14ac:dyDescent="0.2">
      <c r="W351" t="s">
        <v>952</v>
      </c>
      <c r="X351" t="s">
        <v>952</v>
      </c>
      <c r="Y351" t="s">
        <v>952</v>
      </c>
      <c r="Z351" t="s">
        <v>952</v>
      </c>
    </row>
    <row r="353" spans="23:26" x14ac:dyDescent="0.2">
      <c r="W353" t="s">
        <v>952</v>
      </c>
      <c r="X353" t="s">
        <v>952</v>
      </c>
      <c r="Y353" t="s">
        <v>952</v>
      </c>
      <c r="Z353" t="s">
        <v>952</v>
      </c>
    </row>
    <row r="355" spans="23:26" x14ac:dyDescent="0.2">
      <c r="W355" t="s">
        <v>952</v>
      </c>
      <c r="X355" t="s">
        <v>952</v>
      </c>
      <c r="Y355" t="s">
        <v>952</v>
      </c>
      <c r="Z355" t="s">
        <v>952</v>
      </c>
    </row>
    <row r="357" spans="23:26" x14ac:dyDescent="0.2">
      <c r="W357" t="s">
        <v>952</v>
      </c>
      <c r="X357" t="s">
        <v>952</v>
      </c>
      <c r="Y357" t="s">
        <v>952</v>
      </c>
      <c r="Z357" t="s">
        <v>952</v>
      </c>
    </row>
    <row r="359" spans="23:26" x14ac:dyDescent="0.2">
      <c r="W359" t="s">
        <v>952</v>
      </c>
      <c r="X359" t="s">
        <v>952</v>
      </c>
      <c r="Y359" t="s">
        <v>952</v>
      </c>
      <c r="Z359" t="s">
        <v>952</v>
      </c>
    </row>
    <row r="361" spans="23:26" x14ac:dyDescent="0.2">
      <c r="W361" t="s">
        <v>952</v>
      </c>
      <c r="X361" t="s">
        <v>952</v>
      </c>
      <c r="Y361" t="s">
        <v>952</v>
      </c>
      <c r="Z361" t="s">
        <v>952</v>
      </c>
    </row>
    <row r="363" spans="23:26" x14ac:dyDescent="0.2">
      <c r="W363" t="s">
        <v>952</v>
      </c>
      <c r="X363" t="s">
        <v>952</v>
      </c>
      <c r="Y363" t="s">
        <v>952</v>
      </c>
      <c r="Z363" t="s">
        <v>952</v>
      </c>
    </row>
    <row r="365" spans="23:26" x14ac:dyDescent="0.2">
      <c r="W365" t="s">
        <v>952</v>
      </c>
      <c r="X365" t="s">
        <v>952</v>
      </c>
      <c r="Y365" t="s">
        <v>952</v>
      </c>
      <c r="Z365" t="s">
        <v>952</v>
      </c>
    </row>
    <row r="367" spans="23:26" x14ac:dyDescent="0.2">
      <c r="W367" t="s">
        <v>952</v>
      </c>
      <c r="X367" t="s">
        <v>952</v>
      </c>
      <c r="Y367" t="s">
        <v>952</v>
      </c>
      <c r="Z367" t="s">
        <v>952</v>
      </c>
    </row>
    <row r="369" spans="23:26" x14ac:dyDescent="0.2">
      <c r="W369" t="s">
        <v>952</v>
      </c>
      <c r="X369" t="s">
        <v>952</v>
      </c>
      <c r="Y369" t="s">
        <v>952</v>
      </c>
      <c r="Z369" t="s">
        <v>952</v>
      </c>
    </row>
    <row r="371" spans="23:26" x14ac:dyDescent="0.2">
      <c r="W371" t="s">
        <v>952</v>
      </c>
      <c r="X371" t="s">
        <v>952</v>
      </c>
      <c r="Y371" t="s">
        <v>952</v>
      </c>
      <c r="Z371" t="s">
        <v>952</v>
      </c>
    </row>
    <row r="373" spans="23:26" x14ac:dyDescent="0.2">
      <c r="W373" t="s">
        <v>952</v>
      </c>
      <c r="X373" t="s">
        <v>952</v>
      </c>
      <c r="Y373" t="s">
        <v>952</v>
      </c>
      <c r="Z373" t="s">
        <v>952</v>
      </c>
    </row>
    <row r="375" spans="23:26" x14ac:dyDescent="0.2">
      <c r="W375" t="s">
        <v>952</v>
      </c>
      <c r="X375" t="s">
        <v>952</v>
      </c>
      <c r="Y375" t="s">
        <v>952</v>
      </c>
      <c r="Z375" t="s">
        <v>952</v>
      </c>
    </row>
    <row r="377" spans="23:26" x14ac:dyDescent="0.2">
      <c r="W377" t="s">
        <v>952</v>
      </c>
      <c r="X377" t="s">
        <v>952</v>
      </c>
      <c r="Y377" t="s">
        <v>952</v>
      </c>
      <c r="Z377" t="s">
        <v>952</v>
      </c>
    </row>
    <row r="379" spans="23:26" x14ac:dyDescent="0.2">
      <c r="W379" t="s">
        <v>952</v>
      </c>
      <c r="X379" t="s">
        <v>952</v>
      </c>
      <c r="Y379" t="s">
        <v>952</v>
      </c>
      <c r="Z379" t="s">
        <v>952</v>
      </c>
    </row>
    <row r="381" spans="23:26" x14ac:dyDescent="0.2">
      <c r="W381" t="s">
        <v>952</v>
      </c>
      <c r="X381" t="s">
        <v>952</v>
      </c>
      <c r="Y381" t="s">
        <v>952</v>
      </c>
      <c r="Z381" t="s">
        <v>952</v>
      </c>
    </row>
    <row r="383" spans="23:26" x14ac:dyDescent="0.2">
      <c r="W383" t="s">
        <v>952</v>
      </c>
      <c r="X383" t="s">
        <v>952</v>
      </c>
      <c r="Y383" t="s">
        <v>952</v>
      </c>
      <c r="Z383" t="s">
        <v>952</v>
      </c>
    </row>
    <row r="385" spans="23:26" x14ac:dyDescent="0.2">
      <c r="W385" t="s">
        <v>952</v>
      </c>
      <c r="X385" t="s">
        <v>952</v>
      </c>
      <c r="Y385" t="s">
        <v>952</v>
      </c>
      <c r="Z385" t="s">
        <v>952</v>
      </c>
    </row>
    <row r="387" spans="23:26" x14ac:dyDescent="0.2">
      <c r="W387" t="s">
        <v>952</v>
      </c>
      <c r="X387" t="s">
        <v>952</v>
      </c>
      <c r="Y387" t="s">
        <v>952</v>
      </c>
      <c r="Z387" t="s">
        <v>952</v>
      </c>
    </row>
    <row r="389" spans="23:26" x14ac:dyDescent="0.2">
      <c r="W389" t="s">
        <v>952</v>
      </c>
      <c r="X389" t="s">
        <v>952</v>
      </c>
      <c r="Y389" t="s">
        <v>952</v>
      </c>
      <c r="Z389" t="s">
        <v>952</v>
      </c>
    </row>
    <row r="391" spans="23:26" x14ac:dyDescent="0.2">
      <c r="W391" t="s">
        <v>952</v>
      </c>
      <c r="X391" t="s">
        <v>952</v>
      </c>
      <c r="Y391" t="s">
        <v>952</v>
      </c>
      <c r="Z391" t="s">
        <v>952</v>
      </c>
    </row>
    <row r="393" spans="23:26" x14ac:dyDescent="0.2">
      <c r="W393" t="s">
        <v>952</v>
      </c>
      <c r="X393" t="s">
        <v>952</v>
      </c>
      <c r="Y393" t="s">
        <v>952</v>
      </c>
      <c r="Z393" t="s">
        <v>952</v>
      </c>
    </row>
    <row r="395" spans="23:26" x14ac:dyDescent="0.2">
      <c r="W395" t="s">
        <v>952</v>
      </c>
      <c r="X395" t="s">
        <v>952</v>
      </c>
      <c r="Y395" t="s">
        <v>952</v>
      </c>
      <c r="Z395" t="s">
        <v>952</v>
      </c>
    </row>
    <row r="397" spans="23:26" x14ac:dyDescent="0.2">
      <c r="W397" t="s">
        <v>952</v>
      </c>
      <c r="X397" t="s">
        <v>952</v>
      </c>
      <c r="Y397" t="s">
        <v>952</v>
      </c>
      <c r="Z397" t="s">
        <v>952</v>
      </c>
    </row>
    <row r="399" spans="23:26" x14ac:dyDescent="0.2">
      <c r="W399" t="s">
        <v>952</v>
      </c>
      <c r="X399" t="s">
        <v>952</v>
      </c>
      <c r="Y399" t="s">
        <v>952</v>
      </c>
      <c r="Z399" t="s">
        <v>952</v>
      </c>
    </row>
    <row r="401" spans="23:26" x14ac:dyDescent="0.2">
      <c r="W401" t="s">
        <v>952</v>
      </c>
      <c r="X401" t="s">
        <v>952</v>
      </c>
      <c r="Y401" t="s">
        <v>952</v>
      </c>
      <c r="Z401" t="s">
        <v>952</v>
      </c>
    </row>
    <row r="403" spans="23:26" x14ac:dyDescent="0.2">
      <c r="W403" t="s">
        <v>952</v>
      </c>
      <c r="X403" t="s">
        <v>952</v>
      </c>
      <c r="Y403" t="s">
        <v>952</v>
      </c>
      <c r="Z403" t="s">
        <v>952</v>
      </c>
    </row>
    <row r="405" spans="23:26" x14ac:dyDescent="0.2">
      <c r="W405" t="s">
        <v>952</v>
      </c>
      <c r="X405" t="s">
        <v>952</v>
      </c>
      <c r="Y405" t="s">
        <v>952</v>
      </c>
      <c r="Z405" t="s">
        <v>952</v>
      </c>
    </row>
    <row r="407" spans="23:26" x14ac:dyDescent="0.2">
      <c r="W407" t="s">
        <v>952</v>
      </c>
      <c r="X407" t="s">
        <v>952</v>
      </c>
      <c r="Y407" t="s">
        <v>952</v>
      </c>
      <c r="Z407" t="s">
        <v>952</v>
      </c>
    </row>
    <row r="409" spans="23:26" x14ac:dyDescent="0.2">
      <c r="W409" t="s">
        <v>952</v>
      </c>
      <c r="X409" t="s">
        <v>952</v>
      </c>
      <c r="Y409" t="s">
        <v>952</v>
      </c>
      <c r="Z409" t="s">
        <v>952</v>
      </c>
    </row>
    <row r="411" spans="23:26" x14ac:dyDescent="0.2">
      <c r="W411" t="s">
        <v>952</v>
      </c>
      <c r="X411" t="s">
        <v>952</v>
      </c>
      <c r="Y411" t="s">
        <v>952</v>
      </c>
      <c r="Z411" t="s">
        <v>952</v>
      </c>
    </row>
    <row r="413" spans="23:26" x14ac:dyDescent="0.2">
      <c r="W413" t="s">
        <v>952</v>
      </c>
      <c r="X413" t="s">
        <v>952</v>
      </c>
      <c r="Y413" t="s">
        <v>952</v>
      </c>
      <c r="Z413" t="s">
        <v>952</v>
      </c>
    </row>
    <row r="415" spans="23:26" x14ac:dyDescent="0.2">
      <c r="W415" t="s">
        <v>952</v>
      </c>
      <c r="X415" t="s">
        <v>952</v>
      </c>
      <c r="Y415" t="s">
        <v>952</v>
      </c>
      <c r="Z415" t="s">
        <v>952</v>
      </c>
    </row>
    <row r="417" spans="23:26" x14ac:dyDescent="0.2">
      <c r="W417" t="s">
        <v>952</v>
      </c>
      <c r="X417" t="s">
        <v>952</v>
      </c>
      <c r="Y417" t="s">
        <v>952</v>
      </c>
      <c r="Z417" t="s">
        <v>952</v>
      </c>
    </row>
    <row r="419" spans="23:26" x14ac:dyDescent="0.2">
      <c r="W419" t="s">
        <v>952</v>
      </c>
      <c r="X419" t="s">
        <v>952</v>
      </c>
      <c r="Y419" t="s">
        <v>952</v>
      </c>
      <c r="Z419" t="s">
        <v>952</v>
      </c>
    </row>
    <row r="421" spans="23:26" x14ac:dyDescent="0.2">
      <c r="W421" t="s">
        <v>952</v>
      </c>
      <c r="X421" t="s">
        <v>952</v>
      </c>
      <c r="Y421" t="s">
        <v>952</v>
      </c>
      <c r="Z421" t="s">
        <v>952</v>
      </c>
    </row>
    <row r="423" spans="23:26" x14ac:dyDescent="0.2">
      <c r="W423" t="s">
        <v>952</v>
      </c>
      <c r="X423" t="s">
        <v>952</v>
      </c>
      <c r="Y423" t="s">
        <v>952</v>
      </c>
      <c r="Z423" t="s">
        <v>952</v>
      </c>
    </row>
    <row r="425" spans="23:26" x14ac:dyDescent="0.2">
      <c r="W425" t="s">
        <v>952</v>
      </c>
      <c r="X425" t="s">
        <v>952</v>
      </c>
      <c r="Y425" t="s">
        <v>952</v>
      </c>
      <c r="Z425" t="s">
        <v>952</v>
      </c>
    </row>
    <row r="427" spans="23:26" x14ac:dyDescent="0.2">
      <c r="W427" t="s">
        <v>952</v>
      </c>
      <c r="X427" t="s">
        <v>952</v>
      </c>
      <c r="Y427" t="s">
        <v>952</v>
      </c>
      <c r="Z427" t="s">
        <v>952</v>
      </c>
    </row>
    <row r="429" spans="23:26" x14ac:dyDescent="0.2">
      <c r="W429" t="s">
        <v>952</v>
      </c>
      <c r="X429" t="s">
        <v>952</v>
      </c>
      <c r="Y429" t="s">
        <v>952</v>
      </c>
      <c r="Z429" t="s">
        <v>952</v>
      </c>
    </row>
    <row r="431" spans="23:26" x14ac:dyDescent="0.2">
      <c r="W431" t="s">
        <v>952</v>
      </c>
      <c r="X431" t="s">
        <v>952</v>
      </c>
      <c r="Y431" t="s">
        <v>952</v>
      </c>
      <c r="Z431" t="s">
        <v>952</v>
      </c>
    </row>
    <row r="433" spans="23:26" x14ac:dyDescent="0.2">
      <c r="W433" t="s">
        <v>952</v>
      </c>
      <c r="X433" t="s">
        <v>952</v>
      </c>
      <c r="Y433" t="s">
        <v>952</v>
      </c>
      <c r="Z433" t="s">
        <v>952</v>
      </c>
    </row>
    <row r="435" spans="23:26" x14ac:dyDescent="0.2">
      <c r="W435" t="s">
        <v>952</v>
      </c>
      <c r="X435" t="s">
        <v>952</v>
      </c>
      <c r="Y435" t="s">
        <v>952</v>
      </c>
      <c r="Z435" t="s">
        <v>952</v>
      </c>
    </row>
    <row r="437" spans="23:26" x14ac:dyDescent="0.2">
      <c r="W437" t="s">
        <v>952</v>
      </c>
      <c r="X437" t="s">
        <v>952</v>
      </c>
      <c r="Y437" t="s">
        <v>952</v>
      </c>
      <c r="Z437" t="s">
        <v>952</v>
      </c>
    </row>
    <row r="439" spans="23:26" x14ac:dyDescent="0.2">
      <c r="W439" t="s">
        <v>952</v>
      </c>
      <c r="X439" t="s">
        <v>952</v>
      </c>
      <c r="Y439" t="s">
        <v>952</v>
      </c>
      <c r="Z439" t="s">
        <v>952</v>
      </c>
    </row>
    <row r="441" spans="23:26" x14ac:dyDescent="0.2">
      <c r="W441" t="s">
        <v>952</v>
      </c>
      <c r="X441" t="s">
        <v>952</v>
      </c>
      <c r="Y441" t="s">
        <v>952</v>
      </c>
      <c r="Z441" t="s">
        <v>952</v>
      </c>
    </row>
    <row r="443" spans="23:26" x14ac:dyDescent="0.2">
      <c r="W443" t="s">
        <v>952</v>
      </c>
      <c r="X443" t="s">
        <v>952</v>
      </c>
      <c r="Y443" t="s">
        <v>952</v>
      </c>
      <c r="Z443" t="s">
        <v>952</v>
      </c>
    </row>
    <row r="445" spans="23:26" x14ac:dyDescent="0.2">
      <c r="W445" t="s">
        <v>952</v>
      </c>
      <c r="X445" t="s">
        <v>952</v>
      </c>
      <c r="Y445" t="s">
        <v>952</v>
      </c>
      <c r="Z445" t="s">
        <v>952</v>
      </c>
    </row>
    <row r="447" spans="23:26" x14ac:dyDescent="0.2">
      <c r="W447" t="s">
        <v>952</v>
      </c>
      <c r="X447" t="s">
        <v>952</v>
      </c>
      <c r="Y447" t="s">
        <v>952</v>
      </c>
      <c r="Z447" t="s">
        <v>952</v>
      </c>
    </row>
    <row r="449" spans="23:26" x14ac:dyDescent="0.2">
      <c r="W449" t="s">
        <v>952</v>
      </c>
      <c r="X449" t="s">
        <v>952</v>
      </c>
      <c r="Y449" t="s">
        <v>952</v>
      </c>
      <c r="Z449" t="s">
        <v>952</v>
      </c>
    </row>
    <row r="451" spans="23:26" x14ac:dyDescent="0.2">
      <c r="W451" t="s">
        <v>952</v>
      </c>
      <c r="X451" t="s">
        <v>952</v>
      </c>
      <c r="Y451" t="s">
        <v>952</v>
      </c>
      <c r="Z451" t="s">
        <v>952</v>
      </c>
    </row>
    <row r="453" spans="23:26" x14ac:dyDescent="0.2">
      <c r="W453" t="s">
        <v>952</v>
      </c>
      <c r="X453" t="s">
        <v>952</v>
      </c>
      <c r="Y453" t="s">
        <v>952</v>
      </c>
      <c r="Z453" t="s">
        <v>952</v>
      </c>
    </row>
    <row r="455" spans="23:26" x14ac:dyDescent="0.2">
      <c r="W455" t="s">
        <v>952</v>
      </c>
      <c r="X455" t="s">
        <v>952</v>
      </c>
      <c r="Y455" t="s">
        <v>952</v>
      </c>
      <c r="Z455" t="s">
        <v>952</v>
      </c>
    </row>
    <row r="457" spans="23:26" x14ac:dyDescent="0.2">
      <c r="W457" t="s">
        <v>952</v>
      </c>
      <c r="X457" t="s">
        <v>952</v>
      </c>
      <c r="Y457" t="s">
        <v>952</v>
      </c>
      <c r="Z457" t="s">
        <v>952</v>
      </c>
    </row>
    <row r="459" spans="23:26" x14ac:dyDescent="0.2">
      <c r="W459" t="s">
        <v>952</v>
      </c>
      <c r="X459" t="s">
        <v>952</v>
      </c>
      <c r="Y459" t="s">
        <v>952</v>
      </c>
      <c r="Z459" t="s">
        <v>952</v>
      </c>
    </row>
    <row r="461" spans="23:26" x14ac:dyDescent="0.2">
      <c r="W461" t="s">
        <v>952</v>
      </c>
      <c r="X461" t="s">
        <v>952</v>
      </c>
      <c r="Y461" t="s">
        <v>952</v>
      </c>
      <c r="Z461" t="s">
        <v>952</v>
      </c>
    </row>
    <row r="463" spans="23:26" x14ac:dyDescent="0.2">
      <c r="W463" t="s">
        <v>952</v>
      </c>
      <c r="X463" t="s">
        <v>952</v>
      </c>
      <c r="Y463" t="s">
        <v>952</v>
      </c>
      <c r="Z463" t="s">
        <v>952</v>
      </c>
    </row>
    <row r="465" spans="23:26" x14ac:dyDescent="0.2">
      <c r="W465" t="s">
        <v>952</v>
      </c>
      <c r="X465" t="s">
        <v>952</v>
      </c>
      <c r="Y465" t="s">
        <v>952</v>
      </c>
      <c r="Z465" t="s">
        <v>952</v>
      </c>
    </row>
    <row r="467" spans="23:26" x14ac:dyDescent="0.2">
      <c r="W467" t="s">
        <v>952</v>
      </c>
      <c r="X467" t="s">
        <v>952</v>
      </c>
      <c r="Y467" t="s">
        <v>952</v>
      </c>
      <c r="Z467" t="s">
        <v>952</v>
      </c>
    </row>
    <row r="469" spans="23:26" x14ac:dyDescent="0.2">
      <c r="W469" t="s">
        <v>952</v>
      </c>
      <c r="X469" t="s">
        <v>952</v>
      </c>
      <c r="Y469" t="s">
        <v>952</v>
      </c>
      <c r="Z469" t="s">
        <v>952</v>
      </c>
    </row>
    <row r="471" spans="23:26" x14ac:dyDescent="0.2">
      <c r="W471" t="s">
        <v>952</v>
      </c>
      <c r="X471" t="s">
        <v>952</v>
      </c>
      <c r="Y471" t="s">
        <v>952</v>
      </c>
      <c r="Z471" t="s">
        <v>952</v>
      </c>
    </row>
    <row r="473" spans="23:26" x14ac:dyDescent="0.2">
      <c r="W473" t="s">
        <v>952</v>
      </c>
      <c r="X473" t="s">
        <v>952</v>
      </c>
      <c r="Y473" t="s">
        <v>952</v>
      </c>
      <c r="Z473" t="s">
        <v>952</v>
      </c>
    </row>
    <row r="475" spans="23:26" x14ac:dyDescent="0.2">
      <c r="W475" t="s">
        <v>952</v>
      </c>
      <c r="X475" t="s">
        <v>952</v>
      </c>
      <c r="Y475" t="s">
        <v>952</v>
      </c>
      <c r="Z475" t="s">
        <v>952</v>
      </c>
    </row>
    <row r="477" spans="23:26" x14ac:dyDescent="0.2">
      <c r="W477" t="s">
        <v>952</v>
      </c>
      <c r="X477" t="s">
        <v>952</v>
      </c>
      <c r="Y477" t="s">
        <v>952</v>
      </c>
      <c r="Z477" t="s">
        <v>952</v>
      </c>
    </row>
    <row r="479" spans="23:26" x14ac:dyDescent="0.2">
      <c r="W479" t="s">
        <v>952</v>
      </c>
      <c r="X479" t="s">
        <v>952</v>
      </c>
      <c r="Y479" t="s">
        <v>952</v>
      </c>
      <c r="Z479" t="s">
        <v>952</v>
      </c>
    </row>
    <row r="481" spans="23:26" x14ac:dyDescent="0.2">
      <c r="W481" t="s">
        <v>952</v>
      </c>
      <c r="X481" t="s">
        <v>952</v>
      </c>
      <c r="Y481" t="s">
        <v>952</v>
      </c>
      <c r="Z481" t="s">
        <v>952</v>
      </c>
    </row>
    <row r="483" spans="23:26" x14ac:dyDescent="0.2">
      <c r="W483" t="s">
        <v>952</v>
      </c>
      <c r="X483" t="s">
        <v>952</v>
      </c>
      <c r="Y483" t="s">
        <v>952</v>
      </c>
      <c r="Z483" t="s">
        <v>952</v>
      </c>
    </row>
    <row r="485" spans="23:26" x14ac:dyDescent="0.2">
      <c r="W485" t="s">
        <v>952</v>
      </c>
      <c r="X485" t="s">
        <v>952</v>
      </c>
      <c r="Y485" t="s">
        <v>952</v>
      </c>
      <c r="Z485" t="s">
        <v>952</v>
      </c>
    </row>
    <row r="487" spans="23:26" x14ac:dyDescent="0.2">
      <c r="W487" t="s">
        <v>952</v>
      </c>
      <c r="X487" t="s">
        <v>952</v>
      </c>
      <c r="Y487" t="s">
        <v>952</v>
      </c>
      <c r="Z487" t="s">
        <v>952</v>
      </c>
    </row>
    <row r="489" spans="23:26" x14ac:dyDescent="0.2">
      <c r="W489" t="s">
        <v>952</v>
      </c>
      <c r="X489" t="s">
        <v>952</v>
      </c>
      <c r="Y489" t="s">
        <v>952</v>
      </c>
      <c r="Z489" t="s">
        <v>952</v>
      </c>
    </row>
    <row r="491" spans="23:26" x14ac:dyDescent="0.2">
      <c r="W491" t="s">
        <v>952</v>
      </c>
      <c r="X491" t="s">
        <v>952</v>
      </c>
      <c r="Y491" t="s">
        <v>952</v>
      </c>
      <c r="Z491" t="s">
        <v>952</v>
      </c>
    </row>
    <row r="493" spans="23:26" x14ac:dyDescent="0.2">
      <c r="W493" t="s">
        <v>952</v>
      </c>
      <c r="X493" t="s">
        <v>952</v>
      </c>
      <c r="Y493" t="s">
        <v>952</v>
      </c>
      <c r="Z493" t="s">
        <v>952</v>
      </c>
    </row>
    <row r="495" spans="23:26" x14ac:dyDescent="0.2">
      <c r="W495" t="s">
        <v>952</v>
      </c>
      <c r="X495" t="s">
        <v>952</v>
      </c>
      <c r="Y495" t="s">
        <v>952</v>
      </c>
      <c r="Z495" t="s">
        <v>952</v>
      </c>
    </row>
    <row r="497" spans="23:26" x14ac:dyDescent="0.2">
      <c r="W497" t="s">
        <v>952</v>
      </c>
      <c r="X497" t="s">
        <v>952</v>
      </c>
      <c r="Y497" t="s">
        <v>952</v>
      </c>
      <c r="Z497" t="s">
        <v>952</v>
      </c>
    </row>
    <row r="499" spans="23:26" x14ac:dyDescent="0.2">
      <c r="W499" t="s">
        <v>952</v>
      </c>
      <c r="X499" t="s">
        <v>952</v>
      </c>
      <c r="Y499" t="s">
        <v>952</v>
      </c>
      <c r="Z499" t="s">
        <v>952</v>
      </c>
    </row>
    <row r="501" spans="23:26" x14ac:dyDescent="0.2">
      <c r="W501" t="s">
        <v>952</v>
      </c>
      <c r="X501" t="s">
        <v>952</v>
      </c>
      <c r="Y501" t="s">
        <v>952</v>
      </c>
      <c r="Z501" t="s">
        <v>952</v>
      </c>
    </row>
    <row r="503" spans="23:26" x14ac:dyDescent="0.2">
      <c r="W503" t="s">
        <v>952</v>
      </c>
      <c r="X503" t="s">
        <v>952</v>
      </c>
      <c r="Y503" t="s">
        <v>952</v>
      </c>
      <c r="Z503" t="s">
        <v>952</v>
      </c>
    </row>
    <row r="505" spans="23:26" x14ac:dyDescent="0.2">
      <c r="W505" t="s">
        <v>952</v>
      </c>
      <c r="X505" t="s">
        <v>952</v>
      </c>
      <c r="Y505" t="s">
        <v>952</v>
      </c>
      <c r="Z505" t="s">
        <v>952</v>
      </c>
    </row>
    <row r="507" spans="23:26" x14ac:dyDescent="0.2">
      <c r="W507" t="s">
        <v>952</v>
      </c>
      <c r="X507" t="s">
        <v>952</v>
      </c>
      <c r="Y507" t="s">
        <v>952</v>
      </c>
      <c r="Z507" t="s">
        <v>952</v>
      </c>
    </row>
    <row r="509" spans="23:26" x14ac:dyDescent="0.2">
      <c r="W509" t="s">
        <v>952</v>
      </c>
      <c r="X509" t="s">
        <v>952</v>
      </c>
      <c r="Y509" t="s">
        <v>952</v>
      </c>
      <c r="Z509" t="s">
        <v>952</v>
      </c>
    </row>
    <row r="511" spans="23:26" x14ac:dyDescent="0.2">
      <c r="W511" t="s">
        <v>952</v>
      </c>
      <c r="X511" t="s">
        <v>952</v>
      </c>
      <c r="Y511" t="s">
        <v>952</v>
      </c>
      <c r="Z511" t="s">
        <v>952</v>
      </c>
    </row>
    <row r="513" spans="23:26" x14ac:dyDescent="0.2">
      <c r="W513" t="s">
        <v>952</v>
      </c>
      <c r="X513" t="s">
        <v>952</v>
      </c>
      <c r="Y513" t="s">
        <v>952</v>
      </c>
      <c r="Z513" t="s">
        <v>952</v>
      </c>
    </row>
    <row r="515" spans="23:26" x14ac:dyDescent="0.2">
      <c r="W515" t="s">
        <v>952</v>
      </c>
      <c r="X515" t="s">
        <v>952</v>
      </c>
      <c r="Y515" t="s">
        <v>952</v>
      </c>
      <c r="Z515" t="s">
        <v>952</v>
      </c>
    </row>
    <row r="517" spans="23:26" x14ac:dyDescent="0.2">
      <c r="W517" t="s">
        <v>952</v>
      </c>
      <c r="X517" t="s">
        <v>952</v>
      </c>
      <c r="Y517" t="s">
        <v>952</v>
      </c>
      <c r="Z517" t="s">
        <v>952</v>
      </c>
    </row>
    <row r="519" spans="23:26" x14ac:dyDescent="0.2">
      <c r="W519" t="s">
        <v>952</v>
      </c>
      <c r="X519" t="s">
        <v>952</v>
      </c>
      <c r="Y519" t="s">
        <v>952</v>
      </c>
      <c r="Z519" t="s">
        <v>952</v>
      </c>
    </row>
    <row r="521" spans="23:26" x14ac:dyDescent="0.2">
      <c r="W521" t="s">
        <v>952</v>
      </c>
      <c r="X521" t="s">
        <v>952</v>
      </c>
      <c r="Y521" t="s">
        <v>952</v>
      </c>
      <c r="Z521" t="s">
        <v>952</v>
      </c>
    </row>
    <row r="523" spans="23:26" x14ac:dyDescent="0.2">
      <c r="W523" t="s">
        <v>952</v>
      </c>
      <c r="X523" t="s">
        <v>952</v>
      </c>
      <c r="Y523" t="s">
        <v>952</v>
      </c>
      <c r="Z523" t="s">
        <v>952</v>
      </c>
    </row>
    <row r="525" spans="23:26" x14ac:dyDescent="0.2">
      <c r="W525" t="s">
        <v>952</v>
      </c>
      <c r="X525" t="s">
        <v>952</v>
      </c>
      <c r="Y525" t="s">
        <v>952</v>
      </c>
      <c r="Z525" t="s">
        <v>952</v>
      </c>
    </row>
    <row r="527" spans="23:26" x14ac:dyDescent="0.2">
      <c r="W527" t="s">
        <v>952</v>
      </c>
      <c r="X527" t="s">
        <v>952</v>
      </c>
      <c r="Y527" t="s">
        <v>952</v>
      </c>
      <c r="Z527" t="s">
        <v>952</v>
      </c>
    </row>
    <row r="529" spans="23:26" x14ac:dyDescent="0.2">
      <c r="W529" t="s">
        <v>952</v>
      </c>
      <c r="X529" t="s">
        <v>952</v>
      </c>
      <c r="Y529" t="s">
        <v>952</v>
      </c>
      <c r="Z529" t="s">
        <v>952</v>
      </c>
    </row>
    <row r="531" spans="23:26" x14ac:dyDescent="0.2">
      <c r="W531" t="s">
        <v>952</v>
      </c>
      <c r="X531" t="s">
        <v>952</v>
      </c>
      <c r="Y531" t="s">
        <v>952</v>
      </c>
      <c r="Z531" t="s">
        <v>952</v>
      </c>
    </row>
    <row r="533" spans="23:26" x14ac:dyDescent="0.2">
      <c r="W533" t="s">
        <v>952</v>
      </c>
      <c r="X533" t="s">
        <v>952</v>
      </c>
      <c r="Y533" t="s">
        <v>952</v>
      </c>
      <c r="Z533" t="s">
        <v>952</v>
      </c>
    </row>
    <row r="535" spans="23:26" x14ac:dyDescent="0.2">
      <c r="W535" t="s">
        <v>952</v>
      </c>
      <c r="X535" t="s">
        <v>952</v>
      </c>
      <c r="Y535" t="s">
        <v>952</v>
      </c>
      <c r="Z535" t="s">
        <v>952</v>
      </c>
    </row>
    <row r="537" spans="23:26" x14ac:dyDescent="0.2">
      <c r="W537" t="s">
        <v>952</v>
      </c>
      <c r="X537" t="s">
        <v>952</v>
      </c>
      <c r="Y537" t="s">
        <v>952</v>
      </c>
      <c r="Z537" t="s">
        <v>952</v>
      </c>
    </row>
    <row r="539" spans="23:26" x14ac:dyDescent="0.2">
      <c r="W539" t="s">
        <v>952</v>
      </c>
      <c r="X539" t="s">
        <v>952</v>
      </c>
      <c r="Y539" t="s">
        <v>952</v>
      </c>
      <c r="Z539" t="s">
        <v>952</v>
      </c>
    </row>
    <row r="541" spans="23:26" x14ac:dyDescent="0.2">
      <c r="W541" t="s">
        <v>952</v>
      </c>
      <c r="X541" t="s">
        <v>952</v>
      </c>
      <c r="Y541" t="s">
        <v>952</v>
      </c>
      <c r="Z541" t="s">
        <v>952</v>
      </c>
    </row>
    <row r="543" spans="23:26" x14ac:dyDescent="0.2">
      <c r="W543" t="s">
        <v>952</v>
      </c>
      <c r="X543" t="s">
        <v>952</v>
      </c>
      <c r="Y543" t="s">
        <v>952</v>
      </c>
      <c r="Z543" t="s">
        <v>952</v>
      </c>
    </row>
    <row r="545" spans="23:26" x14ac:dyDescent="0.2">
      <c r="W545" t="s">
        <v>952</v>
      </c>
      <c r="X545" t="s">
        <v>952</v>
      </c>
      <c r="Y545" t="s">
        <v>952</v>
      </c>
      <c r="Z545" t="s">
        <v>952</v>
      </c>
    </row>
    <row r="547" spans="23:26" x14ac:dyDescent="0.2">
      <c r="W547" t="s">
        <v>952</v>
      </c>
      <c r="X547" t="s">
        <v>952</v>
      </c>
      <c r="Y547" t="s">
        <v>952</v>
      </c>
      <c r="Z547" t="s">
        <v>952</v>
      </c>
    </row>
    <row r="549" spans="23:26" x14ac:dyDescent="0.2">
      <c r="W549" t="s">
        <v>952</v>
      </c>
      <c r="X549" t="s">
        <v>952</v>
      </c>
      <c r="Y549" t="s">
        <v>952</v>
      </c>
      <c r="Z549" t="s">
        <v>952</v>
      </c>
    </row>
    <row r="551" spans="23:26" x14ac:dyDescent="0.2">
      <c r="W551" t="s">
        <v>952</v>
      </c>
      <c r="X551" t="s">
        <v>952</v>
      </c>
      <c r="Y551" t="s">
        <v>952</v>
      </c>
      <c r="Z551" t="s">
        <v>952</v>
      </c>
    </row>
    <row r="553" spans="23:26" x14ac:dyDescent="0.2">
      <c r="W553" t="s">
        <v>952</v>
      </c>
      <c r="X553" t="s">
        <v>952</v>
      </c>
      <c r="Y553" t="s">
        <v>952</v>
      </c>
      <c r="Z553" t="s">
        <v>952</v>
      </c>
    </row>
    <row r="555" spans="23:26" x14ac:dyDescent="0.2">
      <c r="W555" t="s">
        <v>952</v>
      </c>
      <c r="X555" t="s">
        <v>952</v>
      </c>
      <c r="Y555" t="s">
        <v>952</v>
      </c>
      <c r="Z555" t="s">
        <v>952</v>
      </c>
    </row>
    <row r="557" spans="23:26" x14ac:dyDescent="0.2">
      <c r="W557" t="s">
        <v>952</v>
      </c>
      <c r="X557" t="s">
        <v>952</v>
      </c>
      <c r="Y557" t="s">
        <v>952</v>
      </c>
      <c r="Z557" t="s">
        <v>952</v>
      </c>
    </row>
    <row r="559" spans="23:26" x14ac:dyDescent="0.2">
      <c r="W559" t="s">
        <v>952</v>
      </c>
      <c r="X559" t="s">
        <v>952</v>
      </c>
      <c r="Y559" t="s">
        <v>952</v>
      </c>
      <c r="Z559" t="s">
        <v>952</v>
      </c>
    </row>
    <row r="561" spans="23:26" x14ac:dyDescent="0.2">
      <c r="W561" t="s">
        <v>952</v>
      </c>
      <c r="X561" t="s">
        <v>952</v>
      </c>
      <c r="Y561" t="s">
        <v>952</v>
      </c>
      <c r="Z561" t="s">
        <v>952</v>
      </c>
    </row>
    <row r="563" spans="23:26" x14ac:dyDescent="0.2">
      <c r="W563" t="s">
        <v>952</v>
      </c>
      <c r="X563" t="s">
        <v>952</v>
      </c>
      <c r="Y563" t="s">
        <v>952</v>
      </c>
      <c r="Z563" t="s">
        <v>952</v>
      </c>
    </row>
    <row r="565" spans="23:26" x14ac:dyDescent="0.2">
      <c r="W565" t="s">
        <v>952</v>
      </c>
      <c r="X565" t="s">
        <v>952</v>
      </c>
      <c r="Y565" t="s">
        <v>952</v>
      </c>
      <c r="Z565" t="s">
        <v>952</v>
      </c>
    </row>
    <row r="567" spans="23:26" x14ac:dyDescent="0.2">
      <c r="W567" t="s">
        <v>952</v>
      </c>
      <c r="X567" t="s">
        <v>952</v>
      </c>
      <c r="Y567" t="s">
        <v>952</v>
      </c>
      <c r="Z567" t="s">
        <v>952</v>
      </c>
    </row>
    <row r="569" spans="23:26" x14ac:dyDescent="0.2">
      <c r="W569" t="s">
        <v>952</v>
      </c>
      <c r="X569" t="s">
        <v>952</v>
      </c>
      <c r="Y569" t="s">
        <v>952</v>
      </c>
      <c r="Z569" t="s">
        <v>952</v>
      </c>
    </row>
    <row r="571" spans="23:26" x14ac:dyDescent="0.2">
      <c r="W571" t="s">
        <v>952</v>
      </c>
      <c r="X571" t="s">
        <v>952</v>
      </c>
      <c r="Y571" t="s">
        <v>952</v>
      </c>
      <c r="Z571" t="s">
        <v>952</v>
      </c>
    </row>
    <row r="573" spans="23:26" x14ac:dyDescent="0.2">
      <c r="W573" t="s">
        <v>952</v>
      </c>
      <c r="X573" t="s">
        <v>952</v>
      </c>
      <c r="Y573" t="s">
        <v>952</v>
      </c>
      <c r="Z573" t="s">
        <v>952</v>
      </c>
    </row>
    <row r="575" spans="23:26" x14ac:dyDescent="0.2">
      <c r="W575" t="s">
        <v>952</v>
      </c>
      <c r="X575" t="s">
        <v>952</v>
      </c>
      <c r="Y575" t="s">
        <v>952</v>
      </c>
      <c r="Z575" t="s">
        <v>952</v>
      </c>
    </row>
    <row r="577" spans="23:26" x14ac:dyDescent="0.2">
      <c r="W577" t="s">
        <v>952</v>
      </c>
      <c r="X577" t="s">
        <v>952</v>
      </c>
      <c r="Y577" t="s">
        <v>952</v>
      </c>
      <c r="Z577" t="s">
        <v>952</v>
      </c>
    </row>
    <row r="579" spans="23:26" x14ac:dyDescent="0.2">
      <c r="W579" t="s">
        <v>952</v>
      </c>
      <c r="X579" t="s">
        <v>952</v>
      </c>
      <c r="Y579" t="s">
        <v>952</v>
      </c>
      <c r="Z579" t="s">
        <v>952</v>
      </c>
    </row>
    <row r="581" spans="23:26" x14ac:dyDescent="0.2">
      <c r="W581" t="s">
        <v>952</v>
      </c>
      <c r="X581" t="s">
        <v>952</v>
      </c>
      <c r="Y581" t="s">
        <v>952</v>
      </c>
      <c r="Z581" t="s">
        <v>952</v>
      </c>
    </row>
    <row r="583" spans="23:26" x14ac:dyDescent="0.2">
      <c r="W583" t="s">
        <v>952</v>
      </c>
      <c r="X583" t="s">
        <v>952</v>
      </c>
      <c r="Y583" t="s">
        <v>952</v>
      </c>
      <c r="Z583" t="s">
        <v>952</v>
      </c>
    </row>
    <row r="585" spans="23:26" x14ac:dyDescent="0.2">
      <c r="W585" t="s">
        <v>952</v>
      </c>
      <c r="X585" t="s">
        <v>952</v>
      </c>
      <c r="Y585" t="s">
        <v>952</v>
      </c>
      <c r="Z585" t="s">
        <v>952</v>
      </c>
    </row>
    <row r="587" spans="23:26" x14ac:dyDescent="0.2">
      <c r="W587" t="s">
        <v>952</v>
      </c>
      <c r="X587" t="s">
        <v>952</v>
      </c>
      <c r="Y587" t="s">
        <v>952</v>
      </c>
      <c r="Z587" t="s">
        <v>952</v>
      </c>
    </row>
    <row r="589" spans="23:26" x14ac:dyDescent="0.2">
      <c r="W589" t="s">
        <v>952</v>
      </c>
      <c r="X589" t="s">
        <v>952</v>
      </c>
      <c r="Y589" t="s">
        <v>952</v>
      </c>
      <c r="Z589" t="s">
        <v>952</v>
      </c>
    </row>
    <row r="591" spans="23:26" x14ac:dyDescent="0.2">
      <c r="W591" t="s">
        <v>952</v>
      </c>
      <c r="X591" t="s">
        <v>952</v>
      </c>
      <c r="Y591" t="s">
        <v>952</v>
      </c>
      <c r="Z591" t="s">
        <v>952</v>
      </c>
    </row>
    <row r="593" spans="23:26" x14ac:dyDescent="0.2">
      <c r="W593" t="s">
        <v>952</v>
      </c>
      <c r="X593" t="s">
        <v>952</v>
      </c>
      <c r="Y593" t="s">
        <v>952</v>
      </c>
      <c r="Z593" t="s">
        <v>952</v>
      </c>
    </row>
    <row r="595" spans="23:26" x14ac:dyDescent="0.2">
      <c r="W595" t="s">
        <v>952</v>
      </c>
      <c r="X595" t="s">
        <v>952</v>
      </c>
      <c r="Y595" t="s">
        <v>952</v>
      </c>
      <c r="Z595" t="s">
        <v>952</v>
      </c>
    </row>
    <row r="597" spans="23:26" x14ac:dyDescent="0.2">
      <c r="W597" t="s">
        <v>952</v>
      </c>
      <c r="X597" t="s">
        <v>952</v>
      </c>
      <c r="Y597" t="s">
        <v>952</v>
      </c>
      <c r="Z597" t="s">
        <v>952</v>
      </c>
    </row>
    <row r="599" spans="23:26" x14ac:dyDescent="0.2">
      <c r="W599" t="s">
        <v>952</v>
      </c>
      <c r="X599" t="s">
        <v>952</v>
      </c>
      <c r="Y599" t="s">
        <v>952</v>
      </c>
      <c r="Z599" t="s">
        <v>952</v>
      </c>
    </row>
    <row r="601" spans="23:26" x14ac:dyDescent="0.2">
      <c r="W601" t="s">
        <v>952</v>
      </c>
      <c r="X601" t="s">
        <v>952</v>
      </c>
      <c r="Y601" t="s">
        <v>952</v>
      </c>
      <c r="Z601" t="s">
        <v>952</v>
      </c>
    </row>
    <row r="603" spans="23:26" x14ac:dyDescent="0.2">
      <c r="W603" t="s">
        <v>952</v>
      </c>
      <c r="X603" t="s">
        <v>952</v>
      </c>
      <c r="Y603" t="s">
        <v>952</v>
      </c>
      <c r="Z603" t="s">
        <v>952</v>
      </c>
    </row>
    <row r="605" spans="23:26" x14ac:dyDescent="0.2">
      <c r="W605" t="s">
        <v>952</v>
      </c>
      <c r="X605" t="s">
        <v>952</v>
      </c>
      <c r="Y605" t="s">
        <v>952</v>
      </c>
      <c r="Z605" t="s">
        <v>952</v>
      </c>
    </row>
    <row r="607" spans="23:26" x14ac:dyDescent="0.2">
      <c r="W607" t="s">
        <v>952</v>
      </c>
      <c r="X607" t="s">
        <v>952</v>
      </c>
      <c r="Y607" t="s">
        <v>952</v>
      </c>
      <c r="Z607" t="s">
        <v>952</v>
      </c>
    </row>
    <row r="609" spans="23:26" x14ac:dyDescent="0.2">
      <c r="W609" t="s">
        <v>952</v>
      </c>
      <c r="X609" t="s">
        <v>952</v>
      </c>
      <c r="Y609" t="s">
        <v>952</v>
      </c>
      <c r="Z609" t="s">
        <v>952</v>
      </c>
    </row>
    <row r="611" spans="23:26" x14ac:dyDescent="0.2">
      <c r="W611" t="s">
        <v>952</v>
      </c>
      <c r="X611" t="s">
        <v>952</v>
      </c>
      <c r="Y611" t="s">
        <v>952</v>
      </c>
      <c r="Z611" t="s">
        <v>952</v>
      </c>
    </row>
    <row r="613" spans="23:26" x14ac:dyDescent="0.2">
      <c r="W613" t="s">
        <v>952</v>
      </c>
      <c r="X613" t="s">
        <v>952</v>
      </c>
      <c r="Y613" t="s">
        <v>952</v>
      </c>
      <c r="Z613" t="s">
        <v>952</v>
      </c>
    </row>
    <row r="615" spans="23:26" x14ac:dyDescent="0.2">
      <c r="W615" t="s">
        <v>952</v>
      </c>
      <c r="X615" t="s">
        <v>952</v>
      </c>
      <c r="Y615" t="s">
        <v>952</v>
      </c>
      <c r="Z615" t="s">
        <v>952</v>
      </c>
    </row>
    <row r="617" spans="23:26" x14ac:dyDescent="0.2">
      <c r="W617" t="s">
        <v>952</v>
      </c>
      <c r="X617" t="s">
        <v>952</v>
      </c>
      <c r="Y617" t="s">
        <v>952</v>
      </c>
      <c r="Z617" t="s">
        <v>952</v>
      </c>
    </row>
    <row r="619" spans="23:26" x14ac:dyDescent="0.2">
      <c r="W619" t="s">
        <v>952</v>
      </c>
      <c r="X619" t="s">
        <v>952</v>
      </c>
      <c r="Y619" t="s">
        <v>952</v>
      </c>
      <c r="Z619" t="s">
        <v>952</v>
      </c>
    </row>
    <row r="621" spans="23:26" x14ac:dyDescent="0.2">
      <c r="W621" t="s">
        <v>952</v>
      </c>
      <c r="X621" t="s">
        <v>952</v>
      </c>
      <c r="Y621" t="s">
        <v>952</v>
      </c>
      <c r="Z621" t="s">
        <v>952</v>
      </c>
    </row>
    <row r="623" spans="23:26" x14ac:dyDescent="0.2">
      <c r="W623" t="s">
        <v>952</v>
      </c>
      <c r="X623" t="s">
        <v>952</v>
      </c>
      <c r="Y623" t="s">
        <v>952</v>
      </c>
      <c r="Z623" t="s">
        <v>952</v>
      </c>
    </row>
    <row r="625" spans="23:26" x14ac:dyDescent="0.2">
      <c r="W625" t="s">
        <v>952</v>
      </c>
      <c r="X625" t="s">
        <v>952</v>
      </c>
      <c r="Y625" t="s">
        <v>952</v>
      </c>
      <c r="Z625" t="s">
        <v>952</v>
      </c>
    </row>
    <row r="627" spans="23:26" x14ac:dyDescent="0.2">
      <c r="W627" t="s">
        <v>952</v>
      </c>
      <c r="X627" t="s">
        <v>952</v>
      </c>
      <c r="Y627" t="s">
        <v>952</v>
      </c>
      <c r="Z627" t="s">
        <v>952</v>
      </c>
    </row>
    <row r="629" spans="23:26" x14ac:dyDescent="0.2">
      <c r="W629" t="s">
        <v>952</v>
      </c>
      <c r="X629" t="s">
        <v>952</v>
      </c>
      <c r="Y629" t="s">
        <v>952</v>
      </c>
      <c r="Z629" t="s">
        <v>952</v>
      </c>
    </row>
    <row r="631" spans="23:26" x14ac:dyDescent="0.2">
      <c r="W631" t="s">
        <v>952</v>
      </c>
      <c r="X631" t="s">
        <v>952</v>
      </c>
      <c r="Y631" t="s">
        <v>952</v>
      </c>
      <c r="Z631" t="s">
        <v>952</v>
      </c>
    </row>
    <row r="633" spans="23:26" x14ac:dyDescent="0.2">
      <c r="W633" t="s">
        <v>952</v>
      </c>
      <c r="X633" t="s">
        <v>952</v>
      </c>
      <c r="Y633" t="s">
        <v>952</v>
      </c>
      <c r="Z633" t="s">
        <v>952</v>
      </c>
    </row>
    <row r="635" spans="23:26" x14ac:dyDescent="0.2">
      <c r="W635" t="s">
        <v>952</v>
      </c>
      <c r="X635" t="s">
        <v>952</v>
      </c>
      <c r="Y635" t="s">
        <v>952</v>
      </c>
      <c r="Z635" t="s">
        <v>952</v>
      </c>
    </row>
    <row r="637" spans="23:26" x14ac:dyDescent="0.2">
      <c r="W637" t="s">
        <v>952</v>
      </c>
      <c r="X637" t="s">
        <v>952</v>
      </c>
      <c r="Y637" t="s">
        <v>952</v>
      </c>
      <c r="Z637" t="s">
        <v>952</v>
      </c>
    </row>
    <row r="639" spans="23:26" x14ac:dyDescent="0.2">
      <c r="W639" t="s">
        <v>952</v>
      </c>
      <c r="X639" t="s">
        <v>952</v>
      </c>
      <c r="Y639" t="s">
        <v>952</v>
      </c>
      <c r="Z639" t="s">
        <v>952</v>
      </c>
    </row>
    <row r="641" spans="23:26" x14ac:dyDescent="0.2">
      <c r="W641" t="s">
        <v>952</v>
      </c>
      <c r="X641" t="s">
        <v>952</v>
      </c>
      <c r="Y641" t="s">
        <v>952</v>
      </c>
      <c r="Z641" t="s">
        <v>952</v>
      </c>
    </row>
    <row r="643" spans="23:26" x14ac:dyDescent="0.2">
      <c r="W643" t="s">
        <v>952</v>
      </c>
      <c r="X643" t="s">
        <v>952</v>
      </c>
      <c r="Y643" t="s">
        <v>952</v>
      </c>
      <c r="Z643" t="s">
        <v>952</v>
      </c>
    </row>
    <row r="645" spans="23:26" x14ac:dyDescent="0.2">
      <c r="W645" t="s">
        <v>952</v>
      </c>
      <c r="X645" t="s">
        <v>952</v>
      </c>
      <c r="Y645" t="s">
        <v>952</v>
      </c>
      <c r="Z645" t="s">
        <v>952</v>
      </c>
    </row>
    <row r="647" spans="23:26" x14ac:dyDescent="0.2">
      <c r="W647" t="s">
        <v>952</v>
      </c>
      <c r="X647" t="s">
        <v>952</v>
      </c>
      <c r="Y647" t="s">
        <v>952</v>
      </c>
      <c r="Z647" t="s">
        <v>952</v>
      </c>
    </row>
    <row r="649" spans="23:26" x14ac:dyDescent="0.2">
      <c r="W649" t="s">
        <v>952</v>
      </c>
      <c r="X649" t="s">
        <v>952</v>
      </c>
      <c r="Y649" t="s">
        <v>952</v>
      </c>
      <c r="Z649" t="s">
        <v>952</v>
      </c>
    </row>
    <row r="651" spans="23:26" x14ac:dyDescent="0.2">
      <c r="W651" t="s">
        <v>952</v>
      </c>
      <c r="X651" t="s">
        <v>952</v>
      </c>
      <c r="Y651" t="s">
        <v>952</v>
      </c>
      <c r="Z651" t="s">
        <v>952</v>
      </c>
    </row>
    <row r="653" spans="23:26" x14ac:dyDescent="0.2">
      <c r="W653" t="s">
        <v>952</v>
      </c>
      <c r="X653" t="s">
        <v>952</v>
      </c>
      <c r="Y653" t="s">
        <v>952</v>
      </c>
      <c r="Z653" t="s">
        <v>952</v>
      </c>
    </row>
    <row r="655" spans="23:26" x14ac:dyDescent="0.2">
      <c r="W655" t="s">
        <v>952</v>
      </c>
      <c r="X655" t="s">
        <v>952</v>
      </c>
      <c r="Y655" t="s">
        <v>952</v>
      </c>
      <c r="Z655" t="s">
        <v>952</v>
      </c>
    </row>
    <row r="657" spans="23:26" x14ac:dyDescent="0.2">
      <c r="W657" t="s">
        <v>952</v>
      </c>
      <c r="X657" t="s">
        <v>952</v>
      </c>
      <c r="Y657" t="s">
        <v>952</v>
      </c>
      <c r="Z657" t="s">
        <v>952</v>
      </c>
    </row>
    <row r="659" spans="23:26" x14ac:dyDescent="0.2">
      <c r="W659" t="s">
        <v>952</v>
      </c>
      <c r="X659" t="s">
        <v>952</v>
      </c>
      <c r="Y659" t="s">
        <v>952</v>
      </c>
      <c r="Z659" t="s">
        <v>952</v>
      </c>
    </row>
    <row r="661" spans="23:26" x14ac:dyDescent="0.2">
      <c r="W661" t="s">
        <v>952</v>
      </c>
      <c r="X661" t="s">
        <v>952</v>
      </c>
      <c r="Y661" t="s">
        <v>952</v>
      </c>
      <c r="Z661" t="s">
        <v>952</v>
      </c>
    </row>
    <row r="663" spans="23:26" x14ac:dyDescent="0.2">
      <c r="W663" t="s">
        <v>952</v>
      </c>
      <c r="X663" t="s">
        <v>952</v>
      </c>
      <c r="Y663" t="s">
        <v>952</v>
      </c>
      <c r="Z663" t="s">
        <v>952</v>
      </c>
    </row>
    <row r="665" spans="23:26" x14ac:dyDescent="0.2">
      <c r="W665" t="s">
        <v>952</v>
      </c>
      <c r="X665" t="s">
        <v>952</v>
      </c>
      <c r="Y665" t="s">
        <v>952</v>
      </c>
      <c r="Z665" t="s">
        <v>952</v>
      </c>
    </row>
    <row r="667" spans="23:26" x14ac:dyDescent="0.2">
      <c r="W667" t="s">
        <v>952</v>
      </c>
      <c r="X667" t="s">
        <v>952</v>
      </c>
      <c r="Y667" t="s">
        <v>952</v>
      </c>
      <c r="Z667" t="s">
        <v>952</v>
      </c>
    </row>
    <row r="669" spans="23:26" x14ac:dyDescent="0.2">
      <c r="W669" t="s">
        <v>952</v>
      </c>
      <c r="X669" t="s">
        <v>952</v>
      </c>
      <c r="Y669" t="s">
        <v>952</v>
      </c>
      <c r="Z669" t="s">
        <v>952</v>
      </c>
    </row>
    <row r="671" spans="23:26" x14ac:dyDescent="0.2">
      <c r="W671" t="s">
        <v>952</v>
      </c>
      <c r="X671" t="s">
        <v>952</v>
      </c>
      <c r="Y671" t="s">
        <v>952</v>
      </c>
      <c r="Z671" t="s">
        <v>952</v>
      </c>
    </row>
    <row r="673" spans="23:26" x14ac:dyDescent="0.2">
      <c r="W673" t="s">
        <v>952</v>
      </c>
      <c r="X673" t="s">
        <v>952</v>
      </c>
      <c r="Y673" t="s">
        <v>952</v>
      </c>
      <c r="Z673" t="s">
        <v>952</v>
      </c>
    </row>
    <row r="675" spans="23:26" x14ac:dyDescent="0.2">
      <c r="W675" t="s">
        <v>952</v>
      </c>
      <c r="X675" t="s">
        <v>952</v>
      </c>
      <c r="Y675" t="s">
        <v>952</v>
      </c>
      <c r="Z675" t="s">
        <v>952</v>
      </c>
    </row>
    <row r="677" spans="23:26" x14ac:dyDescent="0.2">
      <c r="W677" t="s">
        <v>952</v>
      </c>
      <c r="X677" t="s">
        <v>952</v>
      </c>
      <c r="Y677" t="s">
        <v>952</v>
      </c>
      <c r="Z677" t="s">
        <v>952</v>
      </c>
    </row>
    <row r="679" spans="23:26" x14ac:dyDescent="0.2">
      <c r="W679" t="s">
        <v>952</v>
      </c>
      <c r="X679" t="s">
        <v>952</v>
      </c>
      <c r="Y679" t="s">
        <v>952</v>
      </c>
      <c r="Z679" t="s">
        <v>952</v>
      </c>
    </row>
    <row r="681" spans="23:26" x14ac:dyDescent="0.2">
      <c r="W681" t="s">
        <v>952</v>
      </c>
      <c r="X681" t="s">
        <v>952</v>
      </c>
      <c r="Y681" t="s">
        <v>952</v>
      </c>
      <c r="Z681" t="s">
        <v>952</v>
      </c>
    </row>
    <row r="683" spans="23:26" x14ac:dyDescent="0.2">
      <c r="W683" t="s">
        <v>952</v>
      </c>
      <c r="X683" t="s">
        <v>952</v>
      </c>
      <c r="Y683" t="s">
        <v>952</v>
      </c>
      <c r="Z683" t="s">
        <v>952</v>
      </c>
    </row>
    <row r="685" spans="23:26" x14ac:dyDescent="0.2">
      <c r="W685" t="s">
        <v>952</v>
      </c>
      <c r="X685" t="s">
        <v>952</v>
      </c>
      <c r="Y685" t="s">
        <v>952</v>
      </c>
      <c r="Z685" t="s">
        <v>952</v>
      </c>
    </row>
    <row r="687" spans="23:26" x14ac:dyDescent="0.2">
      <c r="W687" t="s">
        <v>952</v>
      </c>
      <c r="X687" t="s">
        <v>952</v>
      </c>
      <c r="Y687" t="s">
        <v>952</v>
      </c>
      <c r="Z687" t="s">
        <v>952</v>
      </c>
    </row>
    <row r="689" spans="23:26" x14ac:dyDescent="0.2">
      <c r="W689" t="s">
        <v>952</v>
      </c>
      <c r="X689" t="s">
        <v>952</v>
      </c>
      <c r="Y689" t="s">
        <v>952</v>
      </c>
      <c r="Z689" t="s">
        <v>952</v>
      </c>
    </row>
    <row r="691" spans="23:26" x14ac:dyDescent="0.2">
      <c r="W691" t="s">
        <v>952</v>
      </c>
      <c r="X691" t="s">
        <v>952</v>
      </c>
      <c r="Y691" t="s">
        <v>952</v>
      </c>
      <c r="Z691" t="s">
        <v>952</v>
      </c>
    </row>
    <row r="693" spans="23:26" x14ac:dyDescent="0.2">
      <c r="W693" t="s">
        <v>952</v>
      </c>
      <c r="X693" t="s">
        <v>952</v>
      </c>
      <c r="Y693" t="s">
        <v>952</v>
      </c>
      <c r="Z693" t="s">
        <v>952</v>
      </c>
    </row>
    <row r="695" spans="23:26" x14ac:dyDescent="0.2">
      <c r="W695" t="s">
        <v>952</v>
      </c>
      <c r="X695" t="s">
        <v>952</v>
      </c>
      <c r="Y695" t="s">
        <v>952</v>
      </c>
      <c r="Z695" t="s">
        <v>952</v>
      </c>
    </row>
    <row r="697" spans="23:26" x14ac:dyDescent="0.2">
      <c r="W697" t="s">
        <v>952</v>
      </c>
      <c r="X697" t="s">
        <v>952</v>
      </c>
      <c r="Y697" t="s">
        <v>952</v>
      </c>
      <c r="Z697" t="s">
        <v>952</v>
      </c>
    </row>
    <row r="699" spans="23:26" x14ac:dyDescent="0.2">
      <c r="W699" t="s">
        <v>952</v>
      </c>
      <c r="X699" t="s">
        <v>952</v>
      </c>
      <c r="Y699" t="s">
        <v>952</v>
      </c>
      <c r="Z699" t="s">
        <v>952</v>
      </c>
    </row>
    <row r="701" spans="23:26" x14ac:dyDescent="0.2">
      <c r="W701" t="s">
        <v>952</v>
      </c>
      <c r="X701" t="s">
        <v>952</v>
      </c>
      <c r="Y701" t="s">
        <v>952</v>
      </c>
      <c r="Z701" t="s">
        <v>952</v>
      </c>
    </row>
    <row r="703" spans="23:26" x14ac:dyDescent="0.2">
      <c r="W703" t="s">
        <v>952</v>
      </c>
      <c r="X703" t="s">
        <v>952</v>
      </c>
      <c r="Y703" t="s">
        <v>952</v>
      </c>
      <c r="Z703" t="s">
        <v>952</v>
      </c>
    </row>
    <row r="705" spans="23:26" x14ac:dyDescent="0.2">
      <c r="W705" t="s">
        <v>952</v>
      </c>
      <c r="X705" t="s">
        <v>952</v>
      </c>
      <c r="Y705" t="s">
        <v>952</v>
      </c>
      <c r="Z705" t="s">
        <v>952</v>
      </c>
    </row>
    <row r="707" spans="23:26" x14ac:dyDescent="0.2">
      <c r="W707" t="s">
        <v>952</v>
      </c>
      <c r="X707" t="s">
        <v>952</v>
      </c>
      <c r="Y707" t="s">
        <v>952</v>
      </c>
      <c r="Z707" t="s">
        <v>952</v>
      </c>
    </row>
    <row r="709" spans="23:26" x14ac:dyDescent="0.2">
      <c r="W709" t="s">
        <v>952</v>
      </c>
      <c r="X709" t="s">
        <v>952</v>
      </c>
      <c r="Y709" t="s">
        <v>952</v>
      </c>
      <c r="Z709" t="s">
        <v>952</v>
      </c>
    </row>
    <row r="711" spans="23:26" x14ac:dyDescent="0.2">
      <c r="W711" t="s">
        <v>952</v>
      </c>
      <c r="X711" t="s">
        <v>952</v>
      </c>
      <c r="Y711" t="s">
        <v>952</v>
      </c>
      <c r="Z711" t="s">
        <v>952</v>
      </c>
    </row>
    <row r="713" spans="23:26" x14ac:dyDescent="0.2">
      <c r="W713" t="s">
        <v>952</v>
      </c>
      <c r="X713" t="s">
        <v>952</v>
      </c>
      <c r="Y713" t="s">
        <v>952</v>
      </c>
      <c r="Z713" t="s">
        <v>952</v>
      </c>
    </row>
    <row r="715" spans="23:26" x14ac:dyDescent="0.2">
      <c r="W715" t="s">
        <v>952</v>
      </c>
      <c r="X715" t="s">
        <v>952</v>
      </c>
      <c r="Y715" t="s">
        <v>952</v>
      </c>
      <c r="Z715" t="s">
        <v>952</v>
      </c>
    </row>
    <row r="717" spans="23:26" x14ac:dyDescent="0.2">
      <c r="W717" t="s">
        <v>952</v>
      </c>
      <c r="X717" t="s">
        <v>952</v>
      </c>
      <c r="Y717" t="s">
        <v>952</v>
      </c>
      <c r="Z717" t="s">
        <v>952</v>
      </c>
    </row>
    <row r="719" spans="23:26" x14ac:dyDescent="0.2">
      <c r="W719" t="s">
        <v>952</v>
      </c>
      <c r="X719" t="s">
        <v>952</v>
      </c>
      <c r="Y719" t="s">
        <v>952</v>
      </c>
      <c r="Z719" t="s">
        <v>952</v>
      </c>
    </row>
    <row r="721" spans="23:26" x14ac:dyDescent="0.2">
      <c r="W721" t="s">
        <v>952</v>
      </c>
      <c r="X721" t="s">
        <v>952</v>
      </c>
      <c r="Y721" t="s">
        <v>952</v>
      </c>
      <c r="Z721" t="s">
        <v>952</v>
      </c>
    </row>
    <row r="723" spans="23:26" x14ac:dyDescent="0.2">
      <c r="W723" t="s">
        <v>952</v>
      </c>
      <c r="X723" t="s">
        <v>952</v>
      </c>
      <c r="Y723" t="s">
        <v>952</v>
      </c>
      <c r="Z723" t="s">
        <v>952</v>
      </c>
    </row>
    <row r="725" spans="23:26" x14ac:dyDescent="0.2">
      <c r="W725" t="s">
        <v>952</v>
      </c>
      <c r="X725" t="s">
        <v>952</v>
      </c>
      <c r="Y725" t="s">
        <v>952</v>
      </c>
      <c r="Z725" t="s">
        <v>952</v>
      </c>
    </row>
    <row r="727" spans="23:26" x14ac:dyDescent="0.2">
      <c r="W727" t="s">
        <v>952</v>
      </c>
      <c r="X727" t="s">
        <v>952</v>
      </c>
      <c r="Y727" t="s">
        <v>952</v>
      </c>
      <c r="Z727" t="s">
        <v>952</v>
      </c>
    </row>
    <row r="729" spans="23:26" x14ac:dyDescent="0.2">
      <c r="W729" t="s">
        <v>952</v>
      </c>
      <c r="X729" t="s">
        <v>952</v>
      </c>
      <c r="Y729" t="s">
        <v>952</v>
      </c>
      <c r="Z729" t="s">
        <v>952</v>
      </c>
    </row>
    <row r="731" spans="23:26" x14ac:dyDescent="0.2">
      <c r="W731" t="s">
        <v>952</v>
      </c>
      <c r="X731" t="s">
        <v>952</v>
      </c>
      <c r="Y731" t="s">
        <v>952</v>
      </c>
      <c r="Z731" t="s">
        <v>952</v>
      </c>
    </row>
    <row r="733" spans="23:26" x14ac:dyDescent="0.2">
      <c r="W733" t="s">
        <v>952</v>
      </c>
      <c r="X733" t="s">
        <v>952</v>
      </c>
      <c r="Y733" t="s">
        <v>952</v>
      </c>
      <c r="Z733" t="s">
        <v>952</v>
      </c>
    </row>
    <row r="735" spans="23:26" x14ac:dyDescent="0.2">
      <c r="W735" t="s">
        <v>952</v>
      </c>
      <c r="X735" t="s">
        <v>952</v>
      </c>
      <c r="Y735" t="s">
        <v>952</v>
      </c>
      <c r="Z735" t="s">
        <v>952</v>
      </c>
    </row>
    <row r="737" spans="23:26" x14ac:dyDescent="0.2">
      <c r="W737" t="s">
        <v>952</v>
      </c>
      <c r="X737" t="s">
        <v>952</v>
      </c>
      <c r="Y737" t="s">
        <v>952</v>
      </c>
      <c r="Z737" t="s">
        <v>952</v>
      </c>
    </row>
    <row r="739" spans="23:26" x14ac:dyDescent="0.2">
      <c r="W739" t="s">
        <v>952</v>
      </c>
      <c r="X739" t="s">
        <v>952</v>
      </c>
      <c r="Y739" t="s">
        <v>952</v>
      </c>
      <c r="Z739" t="s">
        <v>952</v>
      </c>
    </row>
    <row r="741" spans="23:26" x14ac:dyDescent="0.2">
      <c r="W741" t="s">
        <v>952</v>
      </c>
      <c r="X741" t="s">
        <v>952</v>
      </c>
      <c r="Y741" t="s">
        <v>952</v>
      </c>
      <c r="Z741" t="s">
        <v>952</v>
      </c>
    </row>
    <row r="743" spans="23:26" x14ac:dyDescent="0.2">
      <c r="W743" t="s">
        <v>952</v>
      </c>
      <c r="X743" t="s">
        <v>952</v>
      </c>
      <c r="Y743" t="s">
        <v>952</v>
      </c>
      <c r="Z743" t="s">
        <v>952</v>
      </c>
    </row>
    <row r="745" spans="23:26" x14ac:dyDescent="0.2">
      <c r="W745" t="s">
        <v>952</v>
      </c>
      <c r="X745" t="s">
        <v>952</v>
      </c>
      <c r="Y745" t="s">
        <v>952</v>
      </c>
      <c r="Z745" t="s">
        <v>952</v>
      </c>
    </row>
    <row r="747" spans="23:26" x14ac:dyDescent="0.2">
      <c r="W747" t="s">
        <v>952</v>
      </c>
      <c r="X747" t="s">
        <v>952</v>
      </c>
      <c r="Y747" t="s">
        <v>952</v>
      </c>
      <c r="Z747" t="s">
        <v>952</v>
      </c>
    </row>
    <row r="749" spans="23:26" x14ac:dyDescent="0.2">
      <c r="W749" t="s">
        <v>952</v>
      </c>
      <c r="X749" t="s">
        <v>952</v>
      </c>
      <c r="Y749" t="s">
        <v>952</v>
      </c>
      <c r="Z749" t="s">
        <v>952</v>
      </c>
    </row>
    <row r="751" spans="23:26" x14ac:dyDescent="0.2">
      <c r="W751" t="s">
        <v>952</v>
      </c>
      <c r="X751" t="s">
        <v>952</v>
      </c>
      <c r="Y751" t="s">
        <v>952</v>
      </c>
      <c r="Z751" t="s">
        <v>952</v>
      </c>
    </row>
    <row r="753" spans="23:26" x14ac:dyDescent="0.2">
      <c r="W753" t="s">
        <v>952</v>
      </c>
      <c r="X753" t="s">
        <v>952</v>
      </c>
      <c r="Y753" t="s">
        <v>952</v>
      </c>
      <c r="Z753" t="s">
        <v>952</v>
      </c>
    </row>
    <row r="755" spans="23:26" x14ac:dyDescent="0.2">
      <c r="W755" t="s">
        <v>952</v>
      </c>
      <c r="X755" t="s">
        <v>952</v>
      </c>
      <c r="Y755" t="s">
        <v>952</v>
      </c>
      <c r="Z755" t="s">
        <v>952</v>
      </c>
    </row>
    <row r="757" spans="23:26" x14ac:dyDescent="0.2">
      <c r="W757" t="s">
        <v>952</v>
      </c>
      <c r="X757" t="s">
        <v>952</v>
      </c>
      <c r="Y757" t="s">
        <v>952</v>
      </c>
      <c r="Z757" t="s">
        <v>952</v>
      </c>
    </row>
    <row r="759" spans="23:26" x14ac:dyDescent="0.2">
      <c r="W759" t="s">
        <v>952</v>
      </c>
      <c r="X759" t="s">
        <v>952</v>
      </c>
      <c r="Y759" t="s">
        <v>952</v>
      </c>
      <c r="Z759" t="s">
        <v>952</v>
      </c>
    </row>
    <row r="761" spans="23:26" x14ac:dyDescent="0.2">
      <c r="W761" t="s">
        <v>952</v>
      </c>
      <c r="X761" t="s">
        <v>952</v>
      </c>
      <c r="Y761" t="s">
        <v>952</v>
      </c>
      <c r="Z761" t="s">
        <v>952</v>
      </c>
    </row>
    <row r="763" spans="23:26" x14ac:dyDescent="0.2">
      <c r="W763" t="s">
        <v>952</v>
      </c>
      <c r="X763" t="s">
        <v>952</v>
      </c>
      <c r="Y763" t="s">
        <v>952</v>
      </c>
      <c r="Z763" t="s">
        <v>952</v>
      </c>
    </row>
    <row r="765" spans="23:26" x14ac:dyDescent="0.2">
      <c r="W765" t="s">
        <v>952</v>
      </c>
      <c r="X765" t="s">
        <v>952</v>
      </c>
      <c r="Y765" t="s">
        <v>952</v>
      </c>
      <c r="Z765" t="s">
        <v>952</v>
      </c>
    </row>
    <row r="767" spans="23:26" x14ac:dyDescent="0.2">
      <c r="W767" t="s">
        <v>952</v>
      </c>
      <c r="X767" t="s">
        <v>952</v>
      </c>
      <c r="Y767" t="s">
        <v>952</v>
      </c>
      <c r="Z767" t="s">
        <v>952</v>
      </c>
    </row>
    <row r="769" spans="23:26" x14ac:dyDescent="0.2">
      <c r="W769" t="s">
        <v>952</v>
      </c>
      <c r="X769" t="s">
        <v>952</v>
      </c>
      <c r="Y769" t="s">
        <v>952</v>
      </c>
      <c r="Z769" t="s">
        <v>952</v>
      </c>
    </row>
    <row r="771" spans="23:26" x14ac:dyDescent="0.2">
      <c r="W771" t="s">
        <v>952</v>
      </c>
      <c r="X771" t="s">
        <v>952</v>
      </c>
      <c r="Y771" t="s">
        <v>952</v>
      </c>
      <c r="Z771" t="s">
        <v>952</v>
      </c>
    </row>
    <row r="773" spans="23:26" x14ac:dyDescent="0.2">
      <c r="W773" t="s">
        <v>952</v>
      </c>
      <c r="X773" t="s">
        <v>952</v>
      </c>
      <c r="Y773" t="s">
        <v>952</v>
      </c>
      <c r="Z773" t="s">
        <v>952</v>
      </c>
    </row>
    <row r="775" spans="23:26" x14ac:dyDescent="0.2">
      <c r="W775" t="s">
        <v>952</v>
      </c>
      <c r="X775" t="s">
        <v>952</v>
      </c>
      <c r="Y775" t="s">
        <v>952</v>
      </c>
      <c r="Z775" t="s">
        <v>952</v>
      </c>
    </row>
    <row r="777" spans="23:26" x14ac:dyDescent="0.2">
      <c r="W777" t="s">
        <v>952</v>
      </c>
      <c r="X777" t="s">
        <v>952</v>
      </c>
      <c r="Y777" t="s">
        <v>952</v>
      </c>
      <c r="Z777" t="s">
        <v>952</v>
      </c>
    </row>
    <row r="779" spans="23:26" x14ac:dyDescent="0.2">
      <c r="W779" t="s">
        <v>952</v>
      </c>
      <c r="X779" t="s">
        <v>952</v>
      </c>
      <c r="Y779" t="s">
        <v>952</v>
      </c>
      <c r="Z779" t="s">
        <v>952</v>
      </c>
    </row>
    <row r="781" spans="23:26" x14ac:dyDescent="0.2">
      <c r="W781" t="s">
        <v>952</v>
      </c>
      <c r="X781" t="s">
        <v>952</v>
      </c>
      <c r="Y781" t="s">
        <v>952</v>
      </c>
      <c r="Z781" t="s">
        <v>952</v>
      </c>
    </row>
    <row r="783" spans="23:26" x14ac:dyDescent="0.2">
      <c r="W783" t="s">
        <v>952</v>
      </c>
      <c r="X783" t="s">
        <v>952</v>
      </c>
      <c r="Y783" t="s">
        <v>952</v>
      </c>
      <c r="Z783" t="s">
        <v>952</v>
      </c>
    </row>
    <row r="785" spans="23:26" x14ac:dyDescent="0.2">
      <c r="W785" t="s">
        <v>952</v>
      </c>
      <c r="X785" t="s">
        <v>952</v>
      </c>
      <c r="Y785" t="s">
        <v>952</v>
      </c>
      <c r="Z785" t="s">
        <v>952</v>
      </c>
    </row>
    <row r="787" spans="23:26" x14ac:dyDescent="0.2">
      <c r="W787" t="s">
        <v>952</v>
      </c>
      <c r="X787" t="s">
        <v>952</v>
      </c>
      <c r="Y787" t="s">
        <v>952</v>
      </c>
      <c r="Z787" t="s">
        <v>952</v>
      </c>
    </row>
    <row r="789" spans="23:26" x14ac:dyDescent="0.2">
      <c r="W789" t="s">
        <v>952</v>
      </c>
      <c r="X789" t="s">
        <v>952</v>
      </c>
      <c r="Y789" t="s">
        <v>952</v>
      </c>
      <c r="Z789" t="s">
        <v>952</v>
      </c>
    </row>
    <row r="791" spans="23:26" x14ac:dyDescent="0.2">
      <c r="W791" t="s">
        <v>952</v>
      </c>
      <c r="X791" t="s">
        <v>952</v>
      </c>
      <c r="Y791" t="s">
        <v>952</v>
      </c>
      <c r="Z791" t="s">
        <v>952</v>
      </c>
    </row>
    <row r="793" spans="23:26" x14ac:dyDescent="0.2">
      <c r="W793" t="s">
        <v>952</v>
      </c>
      <c r="X793" t="s">
        <v>952</v>
      </c>
      <c r="Y793" t="s">
        <v>952</v>
      </c>
      <c r="Z793" t="s">
        <v>952</v>
      </c>
    </row>
    <row r="795" spans="23:26" x14ac:dyDescent="0.2">
      <c r="W795" t="s">
        <v>952</v>
      </c>
      <c r="X795" t="s">
        <v>952</v>
      </c>
      <c r="Y795" t="s">
        <v>952</v>
      </c>
      <c r="Z795" t="s">
        <v>952</v>
      </c>
    </row>
    <row r="797" spans="23:26" x14ac:dyDescent="0.2">
      <c r="W797" t="s">
        <v>952</v>
      </c>
      <c r="X797" t="s">
        <v>952</v>
      </c>
      <c r="Y797" t="s">
        <v>952</v>
      </c>
      <c r="Z797" t="s">
        <v>952</v>
      </c>
    </row>
    <row r="799" spans="23:26" x14ac:dyDescent="0.2">
      <c r="W799" t="s">
        <v>952</v>
      </c>
      <c r="X799" t="s">
        <v>952</v>
      </c>
      <c r="Y799" t="s">
        <v>952</v>
      </c>
      <c r="Z799" t="s">
        <v>952</v>
      </c>
    </row>
    <row r="801" spans="23:26" x14ac:dyDescent="0.2">
      <c r="W801" t="s">
        <v>952</v>
      </c>
      <c r="X801" t="s">
        <v>952</v>
      </c>
      <c r="Y801" t="s">
        <v>952</v>
      </c>
      <c r="Z801" t="s">
        <v>952</v>
      </c>
    </row>
    <row r="803" spans="23:26" x14ac:dyDescent="0.2">
      <c r="W803" t="s">
        <v>952</v>
      </c>
      <c r="X803" t="s">
        <v>952</v>
      </c>
      <c r="Y803" t="s">
        <v>952</v>
      </c>
      <c r="Z803" t="s">
        <v>952</v>
      </c>
    </row>
    <row r="805" spans="23:26" x14ac:dyDescent="0.2">
      <c r="W805" t="s">
        <v>952</v>
      </c>
      <c r="X805" t="s">
        <v>952</v>
      </c>
      <c r="Y805" t="s">
        <v>952</v>
      </c>
      <c r="Z805" t="s">
        <v>952</v>
      </c>
    </row>
    <row r="807" spans="23:26" x14ac:dyDescent="0.2">
      <c r="W807" t="s">
        <v>952</v>
      </c>
      <c r="X807" t="s">
        <v>952</v>
      </c>
      <c r="Y807" t="s">
        <v>952</v>
      </c>
      <c r="Z807" t="s">
        <v>952</v>
      </c>
    </row>
    <row r="809" spans="23:26" x14ac:dyDescent="0.2">
      <c r="W809" t="s">
        <v>952</v>
      </c>
      <c r="X809" t="s">
        <v>952</v>
      </c>
      <c r="Y809" t="s">
        <v>952</v>
      </c>
      <c r="Z809" t="s">
        <v>952</v>
      </c>
    </row>
    <row r="811" spans="23:26" x14ac:dyDescent="0.2">
      <c r="W811" t="s">
        <v>952</v>
      </c>
      <c r="X811" t="s">
        <v>952</v>
      </c>
      <c r="Y811" t="s">
        <v>952</v>
      </c>
      <c r="Z811" t="s">
        <v>952</v>
      </c>
    </row>
    <row r="813" spans="23:26" x14ac:dyDescent="0.2">
      <c r="W813" t="s">
        <v>952</v>
      </c>
      <c r="X813" t="s">
        <v>952</v>
      </c>
      <c r="Y813" t="s">
        <v>952</v>
      </c>
      <c r="Z813" t="s">
        <v>952</v>
      </c>
    </row>
    <row r="815" spans="23:26" x14ac:dyDescent="0.2">
      <c r="W815" t="s">
        <v>952</v>
      </c>
      <c r="X815" t="s">
        <v>952</v>
      </c>
      <c r="Y815" t="s">
        <v>952</v>
      </c>
      <c r="Z815" t="s">
        <v>952</v>
      </c>
    </row>
    <row r="817" spans="23:26" x14ac:dyDescent="0.2">
      <c r="W817" t="s">
        <v>952</v>
      </c>
      <c r="X817" t="s">
        <v>952</v>
      </c>
      <c r="Y817" t="s">
        <v>952</v>
      </c>
      <c r="Z817" t="s">
        <v>952</v>
      </c>
    </row>
    <row r="819" spans="23:26" x14ac:dyDescent="0.2">
      <c r="W819" t="s">
        <v>952</v>
      </c>
      <c r="X819" t="s">
        <v>952</v>
      </c>
      <c r="Y819" t="s">
        <v>952</v>
      </c>
      <c r="Z819" t="s">
        <v>952</v>
      </c>
    </row>
    <row r="821" spans="23:26" x14ac:dyDescent="0.2">
      <c r="W821" t="s">
        <v>952</v>
      </c>
      <c r="X821" t="s">
        <v>952</v>
      </c>
      <c r="Y821" t="s">
        <v>952</v>
      </c>
      <c r="Z821" t="s">
        <v>952</v>
      </c>
    </row>
    <row r="823" spans="23:26" x14ac:dyDescent="0.2">
      <c r="W823" t="s">
        <v>952</v>
      </c>
      <c r="X823" t="s">
        <v>952</v>
      </c>
      <c r="Y823" t="s">
        <v>952</v>
      </c>
      <c r="Z823" t="s">
        <v>952</v>
      </c>
    </row>
    <row r="825" spans="23:26" x14ac:dyDescent="0.2">
      <c r="W825" t="s">
        <v>952</v>
      </c>
      <c r="X825" t="s">
        <v>952</v>
      </c>
      <c r="Y825" t="s">
        <v>952</v>
      </c>
      <c r="Z825" t="s">
        <v>952</v>
      </c>
    </row>
    <row r="827" spans="23:26" x14ac:dyDescent="0.2">
      <c r="W827" t="s">
        <v>952</v>
      </c>
      <c r="X827" t="s">
        <v>952</v>
      </c>
      <c r="Y827" t="s">
        <v>952</v>
      </c>
      <c r="Z827" t="s">
        <v>952</v>
      </c>
    </row>
    <row r="829" spans="23:26" x14ac:dyDescent="0.2">
      <c r="W829" t="s">
        <v>952</v>
      </c>
      <c r="X829" t="s">
        <v>952</v>
      </c>
      <c r="Y829" t="s">
        <v>952</v>
      </c>
      <c r="Z829" t="s">
        <v>952</v>
      </c>
    </row>
    <row r="831" spans="23:26" x14ac:dyDescent="0.2">
      <c r="W831" t="s">
        <v>952</v>
      </c>
      <c r="X831" t="s">
        <v>952</v>
      </c>
      <c r="Y831" t="s">
        <v>952</v>
      </c>
      <c r="Z831" t="s">
        <v>952</v>
      </c>
    </row>
    <row r="833" spans="23:26" x14ac:dyDescent="0.2">
      <c r="W833" t="s">
        <v>952</v>
      </c>
      <c r="X833" t="s">
        <v>952</v>
      </c>
      <c r="Y833" t="s">
        <v>952</v>
      </c>
      <c r="Z833" t="s">
        <v>952</v>
      </c>
    </row>
    <row r="835" spans="23:26" x14ac:dyDescent="0.2">
      <c r="W835" t="s">
        <v>952</v>
      </c>
      <c r="X835" t="s">
        <v>952</v>
      </c>
      <c r="Y835" t="s">
        <v>952</v>
      </c>
      <c r="Z835" t="s">
        <v>952</v>
      </c>
    </row>
    <row r="837" spans="23:26" x14ac:dyDescent="0.2">
      <c r="W837" t="s">
        <v>952</v>
      </c>
      <c r="X837" t="s">
        <v>952</v>
      </c>
      <c r="Y837" t="s">
        <v>952</v>
      </c>
      <c r="Z837" t="s">
        <v>952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9F98-7469-5849-AB2E-E5CDE645DDC9}">
  <dimension ref="A1:J39"/>
  <sheetViews>
    <sheetView topLeftCell="A16" workbookViewId="0">
      <selection activeCell="K2" sqref="K2"/>
    </sheetView>
  </sheetViews>
  <sheetFormatPr baseColWidth="10" defaultRowHeight="16" x14ac:dyDescent="0.2"/>
  <sheetData>
    <row r="1" spans="1:10" ht="17" thickBot="1" x14ac:dyDescent="0.25">
      <c r="A1" t="s">
        <v>290</v>
      </c>
      <c r="G1" t="s">
        <v>291</v>
      </c>
    </row>
    <row r="2" spans="1:10" ht="24" x14ac:dyDescent="0.3">
      <c r="A2" s="3" t="s">
        <v>196</v>
      </c>
      <c r="B2" s="4"/>
      <c r="C2" s="4"/>
      <c r="D2" s="5"/>
      <c r="G2" s="30" t="s">
        <v>196</v>
      </c>
      <c r="H2" s="31"/>
      <c r="I2" s="31"/>
      <c r="J2" s="32"/>
    </row>
    <row r="3" spans="1:10" x14ac:dyDescent="0.2">
      <c r="A3" s="7" t="s">
        <v>197</v>
      </c>
      <c r="B3" s="8" t="s">
        <v>198</v>
      </c>
      <c r="C3" s="8" t="s">
        <v>199</v>
      </c>
      <c r="D3" s="9"/>
      <c r="G3" s="33" t="s">
        <v>197</v>
      </c>
      <c r="H3" s="34" t="s">
        <v>198</v>
      </c>
      <c r="I3" s="34" t="s">
        <v>199</v>
      </c>
      <c r="J3" s="35"/>
    </row>
    <row r="4" spans="1:10" ht="51" x14ac:dyDescent="0.2">
      <c r="A4" s="10" t="s">
        <v>200</v>
      </c>
      <c r="B4" s="1" t="s">
        <v>201</v>
      </c>
      <c r="C4" s="1">
        <v>1.5</v>
      </c>
      <c r="D4" s="12"/>
      <c r="G4" s="36" t="s">
        <v>200</v>
      </c>
      <c r="H4" t="s">
        <v>201</v>
      </c>
      <c r="I4">
        <v>3</v>
      </c>
      <c r="J4" s="11"/>
    </row>
    <row r="5" spans="1:10" x14ac:dyDescent="0.2">
      <c r="A5" s="13" t="s">
        <v>202</v>
      </c>
      <c r="B5" s="1"/>
      <c r="C5" s="1">
        <v>8.9</v>
      </c>
      <c r="D5" s="12"/>
      <c r="G5" s="37" t="s">
        <v>202</v>
      </c>
      <c r="I5">
        <v>5.4</v>
      </c>
      <c r="J5" s="11"/>
    </row>
    <row r="6" spans="1:10" x14ac:dyDescent="0.2">
      <c r="A6" s="13" t="s">
        <v>203</v>
      </c>
      <c r="B6" s="1"/>
      <c r="C6" s="1">
        <v>0.2</v>
      </c>
      <c r="D6" s="12"/>
      <c r="G6" s="37" t="s">
        <v>203</v>
      </c>
      <c r="I6">
        <v>0.2</v>
      </c>
      <c r="J6" s="11"/>
    </row>
    <row r="7" spans="1:10" x14ac:dyDescent="0.2">
      <c r="A7" s="13" t="s">
        <v>204</v>
      </c>
      <c r="B7" s="1"/>
      <c r="C7" s="1">
        <v>0.2</v>
      </c>
      <c r="D7" s="12"/>
      <c r="G7" s="37" t="s">
        <v>204</v>
      </c>
      <c r="I7">
        <v>0.2</v>
      </c>
      <c r="J7" s="11"/>
    </row>
    <row r="8" spans="1:10" x14ac:dyDescent="0.2">
      <c r="A8" s="13" t="s">
        <v>205</v>
      </c>
      <c r="B8" s="1"/>
      <c r="C8" s="1">
        <v>0.2</v>
      </c>
      <c r="D8" s="12"/>
      <c r="G8" s="37" t="s">
        <v>205</v>
      </c>
      <c r="I8">
        <v>0.2</v>
      </c>
      <c r="J8" s="11"/>
    </row>
    <row r="9" spans="1:10" x14ac:dyDescent="0.2">
      <c r="A9" s="13" t="s">
        <v>206</v>
      </c>
      <c r="B9" s="1"/>
      <c r="C9" s="1">
        <v>11</v>
      </c>
      <c r="D9" s="12"/>
      <c r="G9" s="37" t="s">
        <v>206</v>
      </c>
      <c r="I9">
        <f>SUM(I4:I8)</f>
        <v>8.9999999999999982</v>
      </c>
      <c r="J9" s="11"/>
    </row>
    <row r="10" spans="1:10" x14ac:dyDescent="0.2">
      <c r="A10" s="13"/>
      <c r="B10" s="1"/>
      <c r="C10" s="1"/>
      <c r="D10" s="12"/>
      <c r="G10" s="37"/>
      <c r="J10" s="11"/>
    </row>
    <row r="11" spans="1:10" x14ac:dyDescent="0.2">
      <c r="A11" s="13" t="s">
        <v>207</v>
      </c>
      <c r="B11" s="1" t="s">
        <v>208</v>
      </c>
      <c r="C11" s="1">
        <v>1</v>
      </c>
      <c r="D11" s="12"/>
      <c r="G11" s="37" t="s">
        <v>207</v>
      </c>
      <c r="H11" t="s">
        <v>208</v>
      </c>
      <c r="I11">
        <v>2</v>
      </c>
      <c r="J11" s="11"/>
    </row>
    <row r="12" spans="1:10" x14ac:dyDescent="0.2">
      <c r="A12" s="13" t="s">
        <v>209</v>
      </c>
      <c r="B12" s="1" t="s">
        <v>208</v>
      </c>
      <c r="C12" s="1">
        <v>1</v>
      </c>
      <c r="D12" s="12"/>
      <c r="G12" s="37" t="s">
        <v>209</v>
      </c>
      <c r="H12" t="s">
        <v>208</v>
      </c>
      <c r="I12">
        <v>2</v>
      </c>
      <c r="J12" s="11"/>
    </row>
    <row r="13" spans="1:10" x14ac:dyDescent="0.2">
      <c r="A13" s="14" t="s">
        <v>210</v>
      </c>
      <c r="B13" s="1"/>
      <c r="C13" s="1"/>
      <c r="D13" s="15"/>
      <c r="G13" s="38" t="s">
        <v>210</v>
      </c>
      <c r="J13" s="11"/>
    </row>
    <row r="14" spans="1:10" x14ac:dyDescent="0.2">
      <c r="A14" s="16"/>
      <c r="B14" s="1"/>
      <c r="C14" s="1"/>
      <c r="D14" s="12"/>
      <c r="G14" s="37"/>
      <c r="J14" s="11"/>
    </row>
    <row r="15" spans="1:10" x14ac:dyDescent="0.2">
      <c r="A15" s="13" t="s">
        <v>211</v>
      </c>
      <c r="B15" s="1" t="s">
        <v>212</v>
      </c>
      <c r="C15" s="1">
        <v>2</v>
      </c>
      <c r="D15" s="12"/>
      <c r="G15" s="37" t="s">
        <v>211</v>
      </c>
      <c r="H15" t="s">
        <v>224</v>
      </c>
      <c r="I15">
        <v>17</v>
      </c>
      <c r="J15" s="11"/>
    </row>
    <row r="16" spans="1:10" x14ac:dyDescent="0.2">
      <c r="A16" s="13" t="s">
        <v>213</v>
      </c>
      <c r="B16" s="1"/>
      <c r="C16" s="1">
        <v>15</v>
      </c>
      <c r="D16" s="12"/>
      <c r="G16" s="37" t="s">
        <v>213</v>
      </c>
      <c r="I16">
        <v>30</v>
      </c>
      <c r="J16" s="11"/>
    </row>
    <row r="17" spans="1:10" x14ac:dyDescent="0.2">
      <c r="A17" s="17"/>
      <c r="B17" s="1"/>
      <c r="C17" s="1"/>
      <c r="D17" s="12"/>
      <c r="G17" s="6"/>
      <c r="J17" s="11"/>
    </row>
    <row r="18" spans="1:10" x14ac:dyDescent="0.2">
      <c r="A18" s="13" t="s">
        <v>214</v>
      </c>
      <c r="B18" s="1"/>
      <c r="C18" s="1"/>
      <c r="D18" s="12"/>
      <c r="G18" s="37" t="s">
        <v>214</v>
      </c>
      <c r="J18" s="11"/>
    </row>
    <row r="19" spans="1:10" x14ac:dyDescent="0.2">
      <c r="A19" s="18"/>
      <c r="B19" s="1"/>
      <c r="C19" s="1"/>
      <c r="D19" s="12"/>
      <c r="G19" s="39"/>
      <c r="J19" s="11"/>
    </row>
    <row r="20" spans="1:10" ht="17" thickBot="1" x14ac:dyDescent="0.25">
      <c r="A20" s="19" t="s">
        <v>215</v>
      </c>
      <c r="B20" s="21">
        <v>37</v>
      </c>
      <c r="C20" s="23" t="s">
        <v>216</v>
      </c>
      <c r="D20" s="24"/>
      <c r="G20" s="40" t="s">
        <v>215</v>
      </c>
      <c r="H20" s="20">
        <v>37</v>
      </c>
      <c r="I20" s="22" t="s">
        <v>216</v>
      </c>
      <c r="J20" s="41"/>
    </row>
    <row r="21" spans="1:10" x14ac:dyDescent="0.2">
      <c r="A21" s="1"/>
      <c r="B21" s="1"/>
      <c r="C21" s="1"/>
      <c r="D21" s="1"/>
    </row>
    <row r="22" spans="1:10" x14ac:dyDescent="0.2">
      <c r="A22" s="1"/>
      <c r="B22" s="1"/>
      <c r="C22" s="1"/>
      <c r="D22" s="1"/>
    </row>
    <row r="23" spans="1:10" x14ac:dyDescent="0.2">
      <c r="A23" s="1"/>
      <c r="B23" s="1"/>
      <c r="C23" s="1"/>
      <c r="D23" s="1"/>
    </row>
    <row r="24" spans="1:10" x14ac:dyDescent="0.2">
      <c r="A24" s="1"/>
      <c r="B24" s="1"/>
      <c r="C24" s="1"/>
      <c r="D24" s="1"/>
    </row>
    <row r="25" spans="1:10" ht="17" thickBot="1" x14ac:dyDescent="0.25">
      <c r="A25" s="1"/>
      <c r="B25" s="1"/>
      <c r="C25" s="1"/>
      <c r="D25" s="1"/>
    </row>
    <row r="26" spans="1:10" ht="24" x14ac:dyDescent="0.3">
      <c r="A26" s="25" t="s">
        <v>217</v>
      </c>
      <c r="B26" s="4"/>
      <c r="C26" s="4"/>
      <c r="D26" s="5"/>
      <c r="G26" s="42" t="s">
        <v>217</v>
      </c>
      <c r="H26" s="31"/>
      <c r="I26" s="31"/>
      <c r="J26" s="32"/>
    </row>
    <row r="27" spans="1:10" x14ac:dyDescent="0.2">
      <c r="A27" s="26" t="s">
        <v>197</v>
      </c>
      <c r="B27" s="8" t="s">
        <v>198</v>
      </c>
      <c r="C27" s="8" t="s">
        <v>199</v>
      </c>
      <c r="D27" s="9"/>
      <c r="G27" s="33" t="s">
        <v>197</v>
      </c>
      <c r="H27" s="34" t="s">
        <v>198</v>
      </c>
      <c r="I27" s="34" t="s">
        <v>199</v>
      </c>
      <c r="J27" s="35"/>
    </row>
    <row r="28" spans="1:10" x14ac:dyDescent="0.2">
      <c r="A28" s="26" t="s">
        <v>202</v>
      </c>
      <c r="B28" s="1"/>
      <c r="C28" s="1">
        <v>2.75</v>
      </c>
      <c r="D28" s="12"/>
      <c r="G28" s="33" t="s">
        <v>202</v>
      </c>
      <c r="I28">
        <v>5.5</v>
      </c>
      <c r="J28" s="11"/>
    </row>
    <row r="29" spans="1:10" x14ac:dyDescent="0.2">
      <c r="A29" s="26" t="s">
        <v>218</v>
      </c>
      <c r="B29" s="1" t="s">
        <v>201</v>
      </c>
      <c r="C29" s="1">
        <v>2</v>
      </c>
      <c r="D29" s="12"/>
      <c r="G29" s="33" t="s">
        <v>218</v>
      </c>
      <c r="H29" t="s">
        <v>201</v>
      </c>
      <c r="I29">
        <v>4</v>
      </c>
      <c r="J29" s="11"/>
    </row>
    <row r="30" spans="1:10" x14ac:dyDescent="0.2">
      <c r="A30" s="26" t="s">
        <v>219</v>
      </c>
      <c r="B30" s="1" t="s">
        <v>220</v>
      </c>
      <c r="C30" s="1">
        <v>0.25</v>
      </c>
      <c r="D30" s="12"/>
      <c r="G30" s="33" t="s">
        <v>219</v>
      </c>
      <c r="H30" t="s">
        <v>220</v>
      </c>
      <c r="I30">
        <v>0.5</v>
      </c>
      <c r="J30" s="11"/>
    </row>
    <row r="31" spans="1:10" x14ac:dyDescent="0.2">
      <c r="A31" s="26" t="s">
        <v>213</v>
      </c>
      <c r="B31" s="1"/>
      <c r="C31" s="1">
        <v>5</v>
      </c>
      <c r="D31" s="12"/>
      <c r="G31" s="33" t="s">
        <v>213</v>
      </c>
      <c r="I31">
        <f>SUM(I28:I30)</f>
        <v>10</v>
      </c>
      <c r="J31" s="11"/>
    </row>
    <row r="32" spans="1:10" x14ac:dyDescent="0.2">
      <c r="A32" s="26"/>
      <c r="B32" s="1"/>
      <c r="C32" s="1"/>
      <c r="D32" s="12"/>
      <c r="G32" s="33"/>
      <c r="J32" s="11"/>
    </row>
    <row r="33" spans="1:10" x14ac:dyDescent="0.2">
      <c r="A33" s="26" t="s">
        <v>214</v>
      </c>
      <c r="B33" s="1"/>
      <c r="C33" s="1"/>
      <c r="D33" s="12"/>
      <c r="G33" s="33" t="s">
        <v>214</v>
      </c>
      <c r="J33" s="11"/>
    </row>
    <row r="34" spans="1:10" x14ac:dyDescent="0.2">
      <c r="A34" s="26" t="s">
        <v>215</v>
      </c>
      <c r="B34" s="1">
        <v>22</v>
      </c>
      <c r="C34" s="28" t="s">
        <v>221</v>
      </c>
      <c r="D34" s="12"/>
      <c r="G34" s="33" t="s">
        <v>215</v>
      </c>
      <c r="H34">
        <v>22</v>
      </c>
      <c r="I34" s="27" t="s">
        <v>221</v>
      </c>
      <c r="J34" s="11"/>
    </row>
    <row r="35" spans="1:10" x14ac:dyDescent="0.2">
      <c r="A35" s="17"/>
      <c r="B35" s="1">
        <v>37</v>
      </c>
      <c r="C35" s="28" t="s">
        <v>222</v>
      </c>
      <c r="D35" s="12"/>
      <c r="G35" s="6"/>
      <c r="H35">
        <v>37</v>
      </c>
      <c r="I35" s="27" t="s">
        <v>222</v>
      </c>
      <c r="J35" s="11"/>
    </row>
    <row r="36" spans="1:10" x14ac:dyDescent="0.2">
      <c r="A36" s="17"/>
      <c r="B36" s="1">
        <v>22</v>
      </c>
      <c r="C36" s="28" t="s">
        <v>221</v>
      </c>
      <c r="D36" s="12"/>
      <c r="G36" s="6"/>
      <c r="H36">
        <v>22</v>
      </c>
      <c r="I36" s="27" t="s">
        <v>221</v>
      </c>
      <c r="J36" s="11"/>
    </row>
    <row r="37" spans="1:10" x14ac:dyDescent="0.2">
      <c r="A37" s="17"/>
      <c r="B37" s="1">
        <v>37</v>
      </c>
      <c r="C37" s="28" t="s">
        <v>222</v>
      </c>
      <c r="D37" s="12"/>
      <c r="G37" s="6"/>
      <c r="H37">
        <v>37</v>
      </c>
      <c r="I37" s="27" t="s">
        <v>222</v>
      </c>
      <c r="J37" s="11"/>
    </row>
    <row r="38" spans="1:10" x14ac:dyDescent="0.2">
      <c r="A38" s="17"/>
      <c r="B38" s="1">
        <v>80</v>
      </c>
      <c r="C38" s="28" t="s">
        <v>221</v>
      </c>
      <c r="D38" s="12"/>
      <c r="G38" s="6"/>
      <c r="H38">
        <v>80</v>
      </c>
      <c r="I38" s="27" t="s">
        <v>221</v>
      </c>
      <c r="J38" s="11"/>
    </row>
    <row r="39" spans="1:10" ht="17" thickBot="1" x14ac:dyDescent="0.25">
      <c r="A39" s="29"/>
      <c r="B39" s="23" t="s">
        <v>223</v>
      </c>
      <c r="C39" s="21"/>
      <c r="D39" s="24"/>
      <c r="G39" s="43"/>
      <c r="H39" s="22" t="s">
        <v>223</v>
      </c>
      <c r="I39" s="20"/>
      <c r="J39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A099-9287-AA4E-B3D6-D82D8E1AD883}">
  <dimension ref="A1:E33"/>
  <sheetViews>
    <sheetView workbookViewId="0">
      <selection activeCell="H21" sqref="H21"/>
    </sheetView>
  </sheetViews>
  <sheetFormatPr baseColWidth="10" defaultRowHeight="16" x14ac:dyDescent="0.2"/>
  <cols>
    <col min="1" max="1" width="14" customWidth="1"/>
  </cols>
  <sheetData>
    <row r="1" spans="1:4" ht="85" customHeight="1" x14ac:dyDescent="0.2">
      <c r="A1" s="69" t="s">
        <v>1022</v>
      </c>
      <c r="B1" s="70"/>
      <c r="C1" s="71"/>
    </row>
    <row r="2" spans="1:4" x14ac:dyDescent="0.2">
      <c r="A2" s="45"/>
      <c r="B2" t="s">
        <v>296</v>
      </c>
      <c r="C2" s="46" t="s">
        <v>297</v>
      </c>
      <c r="D2" t="s">
        <v>955</v>
      </c>
    </row>
    <row r="3" spans="1:4" x14ac:dyDescent="0.2">
      <c r="A3" s="45" t="s">
        <v>297</v>
      </c>
      <c r="B3">
        <v>0.76690000000000003</v>
      </c>
      <c r="C3" s="46" t="s">
        <v>298</v>
      </c>
    </row>
    <row r="4" spans="1:4" x14ac:dyDescent="0.2">
      <c r="A4" s="47" t="s">
        <v>299</v>
      </c>
      <c r="B4" s="48">
        <v>6.3E-3</v>
      </c>
      <c r="C4" s="49">
        <v>1.5699999999999999E-2</v>
      </c>
    </row>
    <row r="7" spans="1:4" ht="68" customHeight="1" x14ac:dyDescent="0.2">
      <c r="A7" s="69" t="s">
        <v>1023</v>
      </c>
      <c r="B7" s="70"/>
      <c r="C7" s="71"/>
    </row>
    <row r="8" spans="1:4" x14ac:dyDescent="0.2">
      <c r="A8" s="45"/>
      <c r="B8" t="s">
        <v>300</v>
      </c>
      <c r="C8" s="46" t="s">
        <v>301</v>
      </c>
    </row>
    <row r="9" spans="1:4" x14ac:dyDescent="0.2">
      <c r="A9" s="45" t="s">
        <v>296</v>
      </c>
      <c r="B9">
        <v>14</v>
      </c>
      <c r="C9" s="46">
        <v>17</v>
      </c>
    </row>
    <row r="10" spans="1:4" x14ac:dyDescent="0.2">
      <c r="A10" s="45" t="s">
        <v>297</v>
      </c>
      <c r="B10">
        <v>1</v>
      </c>
      <c r="C10" s="46">
        <v>9</v>
      </c>
    </row>
    <row r="11" spans="1:4" x14ac:dyDescent="0.2">
      <c r="A11" s="47" t="s">
        <v>299</v>
      </c>
      <c r="B11" s="48">
        <v>9</v>
      </c>
      <c r="C11" s="49">
        <v>36</v>
      </c>
    </row>
    <row r="15" spans="1:4" ht="76" customHeight="1" x14ac:dyDescent="0.2">
      <c r="A15" s="69" t="s">
        <v>1024</v>
      </c>
      <c r="B15" s="70"/>
      <c r="C15" s="71"/>
      <c r="D15" t="s">
        <v>955</v>
      </c>
    </row>
    <row r="16" spans="1:4" x14ac:dyDescent="0.2">
      <c r="A16" s="45"/>
      <c r="B16" t="s">
        <v>302</v>
      </c>
      <c r="C16" s="50" t="s">
        <v>303</v>
      </c>
    </row>
    <row r="17" spans="1:5" x14ac:dyDescent="0.2">
      <c r="A17" s="51" t="s">
        <v>304</v>
      </c>
      <c r="B17">
        <v>0.99299999999999999</v>
      </c>
      <c r="C17" s="46" t="s">
        <v>298</v>
      </c>
    </row>
    <row r="18" spans="1:5" x14ac:dyDescent="0.2">
      <c r="A18" s="47" t="s">
        <v>305</v>
      </c>
      <c r="B18" s="48">
        <v>5.3999999999999999E-2</v>
      </c>
      <c r="C18" s="49">
        <v>0.03</v>
      </c>
    </row>
    <row r="21" spans="1:5" ht="81" customHeight="1" x14ac:dyDescent="0.2">
      <c r="A21" s="69" t="s">
        <v>1025</v>
      </c>
      <c r="B21" s="70"/>
      <c r="C21" s="71"/>
    </row>
    <row r="22" spans="1:5" x14ac:dyDescent="0.2">
      <c r="A22" s="45"/>
      <c r="B22" t="s">
        <v>300</v>
      </c>
      <c r="C22" s="46" t="s">
        <v>301</v>
      </c>
    </row>
    <row r="23" spans="1:5" x14ac:dyDescent="0.2">
      <c r="A23" s="45" t="s">
        <v>306</v>
      </c>
      <c r="B23">
        <v>0</v>
      </c>
      <c r="C23" s="46">
        <v>24</v>
      </c>
    </row>
    <row r="24" spans="1:5" x14ac:dyDescent="0.2">
      <c r="A24" s="45" t="s">
        <v>307</v>
      </c>
      <c r="B24">
        <v>3</v>
      </c>
      <c r="C24" s="46">
        <v>35</v>
      </c>
      <c r="D24">
        <f>SUM(B23:C24)</f>
        <v>62</v>
      </c>
    </row>
    <row r="25" spans="1:5" x14ac:dyDescent="0.2">
      <c r="A25" s="47" t="s">
        <v>308</v>
      </c>
      <c r="B25" s="48">
        <v>20</v>
      </c>
      <c r="C25" s="49">
        <v>32</v>
      </c>
    </row>
    <row r="26" spans="1:5" x14ac:dyDescent="0.2">
      <c r="D26">
        <f>SUM(B23:C25)</f>
        <v>114</v>
      </c>
      <c r="E26" t="s">
        <v>958</v>
      </c>
    </row>
    <row r="28" spans="1:5" ht="61" customHeight="1" x14ac:dyDescent="0.2">
      <c r="A28" s="72"/>
      <c r="B28" s="72"/>
      <c r="C28" s="72"/>
    </row>
    <row r="31" spans="1:5" x14ac:dyDescent="0.2">
      <c r="A31" s="2"/>
    </row>
    <row r="33" spans="1:1" x14ac:dyDescent="0.2">
      <c r="A33" s="2"/>
    </row>
  </sheetData>
  <mergeCells count="5">
    <mergeCell ref="A1:C1"/>
    <mergeCell ref="A7:C7"/>
    <mergeCell ref="A15:C15"/>
    <mergeCell ref="A21:C21"/>
    <mergeCell ref="A28:C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6267-B46A-124D-80A6-88CE3DB6C6E4}">
  <dimension ref="A1:K281"/>
  <sheetViews>
    <sheetView tabSelected="1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C232" sqref="C232"/>
    </sheetView>
  </sheetViews>
  <sheetFormatPr baseColWidth="10" defaultRowHeight="16" x14ac:dyDescent="0.2"/>
  <cols>
    <col min="1" max="1" width="25" customWidth="1"/>
  </cols>
  <sheetData>
    <row r="1" spans="1:11" x14ac:dyDescent="0.2">
      <c r="A1" t="s">
        <v>1057</v>
      </c>
    </row>
    <row r="2" spans="1:11" x14ac:dyDescent="0.2">
      <c r="A2" t="s">
        <v>1071</v>
      </c>
      <c r="B2" t="s">
        <v>27</v>
      </c>
      <c r="C2" t="s">
        <v>1026</v>
      </c>
      <c r="D2" t="s">
        <v>1027</v>
      </c>
      <c r="E2" t="s">
        <v>1028</v>
      </c>
      <c r="F2" t="s">
        <v>1029</v>
      </c>
      <c r="G2" t="s">
        <v>1030</v>
      </c>
      <c r="H2" t="s">
        <v>1031</v>
      </c>
      <c r="I2" t="s">
        <v>1032</v>
      </c>
      <c r="J2" t="s">
        <v>1033</v>
      </c>
      <c r="K2" t="s">
        <v>1034</v>
      </c>
    </row>
    <row r="3" spans="1:11" x14ac:dyDescent="0.2">
      <c r="A3" t="s">
        <v>940</v>
      </c>
      <c r="B3" t="s">
        <v>941</v>
      </c>
      <c r="C3" t="s">
        <v>319</v>
      </c>
      <c r="D3" t="s">
        <v>319</v>
      </c>
      <c r="E3" t="s">
        <v>319</v>
      </c>
      <c r="F3" t="s">
        <v>319</v>
      </c>
      <c r="G3" t="s">
        <v>319</v>
      </c>
      <c r="H3" t="s">
        <v>319</v>
      </c>
      <c r="I3" t="s">
        <v>319</v>
      </c>
      <c r="J3" t="s">
        <v>319</v>
      </c>
      <c r="K3" t="s">
        <v>25</v>
      </c>
    </row>
    <row r="4" spans="1:11" x14ac:dyDescent="0.2">
      <c r="A4" t="s">
        <v>0</v>
      </c>
      <c r="B4" t="s">
        <v>12</v>
      </c>
      <c r="C4" t="s">
        <v>319</v>
      </c>
      <c r="D4" t="s">
        <v>319</v>
      </c>
      <c r="E4" t="s">
        <v>319</v>
      </c>
      <c r="F4" t="s">
        <v>319</v>
      </c>
      <c r="G4" t="s">
        <v>319</v>
      </c>
      <c r="H4" t="s">
        <v>319</v>
      </c>
      <c r="I4" t="s">
        <v>319</v>
      </c>
      <c r="J4" t="s">
        <v>319</v>
      </c>
      <c r="K4" t="s">
        <v>25</v>
      </c>
    </row>
    <row r="5" spans="1:11" x14ac:dyDescent="0.2">
      <c r="A5" t="s">
        <v>10</v>
      </c>
      <c r="B5" t="s">
        <v>20</v>
      </c>
      <c r="C5" t="s">
        <v>319</v>
      </c>
      <c r="D5" t="s">
        <v>319</v>
      </c>
      <c r="E5" t="s">
        <v>319</v>
      </c>
      <c r="F5" t="s">
        <v>319</v>
      </c>
      <c r="G5" t="s">
        <v>319</v>
      </c>
      <c r="H5" t="s">
        <v>319</v>
      </c>
      <c r="I5" t="s">
        <v>319</v>
      </c>
      <c r="J5" t="s">
        <v>319</v>
      </c>
      <c r="K5" t="s">
        <v>25</v>
      </c>
    </row>
    <row r="6" spans="1:11" x14ac:dyDescent="0.2">
      <c r="A6" t="s">
        <v>1</v>
      </c>
      <c r="B6" t="s">
        <v>13</v>
      </c>
      <c r="C6" t="s">
        <v>319</v>
      </c>
      <c r="D6" t="s">
        <v>319</v>
      </c>
      <c r="E6" t="s">
        <v>319</v>
      </c>
      <c r="F6" t="s">
        <v>319</v>
      </c>
      <c r="G6" t="s">
        <v>319</v>
      </c>
      <c r="H6" t="s">
        <v>319</v>
      </c>
      <c r="I6" t="s">
        <v>319</v>
      </c>
      <c r="J6" t="s">
        <v>319</v>
      </c>
      <c r="K6" t="s">
        <v>25</v>
      </c>
    </row>
    <row r="7" spans="1:11" x14ac:dyDescent="0.2">
      <c r="A7" t="s">
        <v>2</v>
      </c>
      <c r="B7" t="s">
        <v>14</v>
      </c>
      <c r="C7" t="s">
        <v>1035</v>
      </c>
      <c r="D7" t="s">
        <v>1036</v>
      </c>
      <c r="E7" t="s">
        <v>1037</v>
      </c>
      <c r="F7" t="s">
        <v>1037</v>
      </c>
      <c r="G7" t="s">
        <v>1037</v>
      </c>
      <c r="H7" t="s">
        <v>1037</v>
      </c>
      <c r="I7" t="s">
        <v>1037</v>
      </c>
      <c r="J7" t="s">
        <v>1037</v>
      </c>
      <c r="K7" t="s">
        <v>23</v>
      </c>
    </row>
    <row r="8" spans="1:11" x14ac:dyDescent="0.2">
      <c r="A8" t="s">
        <v>3</v>
      </c>
      <c r="B8" t="s">
        <v>15</v>
      </c>
      <c r="C8" t="s">
        <v>319</v>
      </c>
      <c r="D8" t="s">
        <v>319</v>
      </c>
      <c r="E8" t="s">
        <v>319</v>
      </c>
      <c r="F8" t="s">
        <v>319</v>
      </c>
      <c r="G8" t="s">
        <v>319</v>
      </c>
      <c r="H8" t="s">
        <v>319</v>
      </c>
      <c r="I8" t="s">
        <v>319</v>
      </c>
      <c r="J8" t="s">
        <v>319</v>
      </c>
      <c r="K8" t="s">
        <v>25</v>
      </c>
    </row>
    <row r="9" spans="1:11" x14ac:dyDescent="0.2">
      <c r="A9" t="s">
        <v>4</v>
      </c>
      <c r="B9" t="s">
        <v>16</v>
      </c>
      <c r="C9" t="s">
        <v>1038</v>
      </c>
      <c r="D9" t="s">
        <v>1036</v>
      </c>
      <c r="E9" t="s">
        <v>1037</v>
      </c>
      <c r="F9" t="s">
        <v>1037</v>
      </c>
      <c r="G9" t="s">
        <v>1037</v>
      </c>
      <c r="H9" t="s">
        <v>1037</v>
      </c>
      <c r="I9" t="s">
        <v>1037</v>
      </c>
      <c r="J9" t="s">
        <v>1037</v>
      </c>
      <c r="K9" t="s">
        <v>25</v>
      </c>
    </row>
    <row r="10" spans="1:11" x14ac:dyDescent="0.2">
      <c r="A10" t="s">
        <v>11</v>
      </c>
      <c r="B10" t="s">
        <v>21</v>
      </c>
      <c r="C10" t="s">
        <v>319</v>
      </c>
      <c r="D10" t="s">
        <v>319</v>
      </c>
      <c r="E10" t="s">
        <v>319</v>
      </c>
      <c r="F10" t="s">
        <v>319</v>
      </c>
      <c r="G10" t="s">
        <v>319</v>
      </c>
      <c r="H10" t="s">
        <v>319</v>
      </c>
      <c r="I10" t="s">
        <v>319</v>
      </c>
      <c r="J10" t="s">
        <v>319</v>
      </c>
      <c r="K10" t="s">
        <v>25</v>
      </c>
    </row>
    <row r="11" spans="1:11" x14ac:dyDescent="0.2">
      <c r="A11" t="s">
        <v>5</v>
      </c>
      <c r="B11" t="s">
        <v>17</v>
      </c>
      <c r="C11" t="s">
        <v>319</v>
      </c>
      <c r="D11" t="s">
        <v>319</v>
      </c>
      <c r="E11" t="s">
        <v>319</v>
      </c>
      <c r="F11" t="s">
        <v>319</v>
      </c>
      <c r="G11" t="s">
        <v>319</v>
      </c>
      <c r="H11" t="s">
        <v>319</v>
      </c>
      <c r="I11" t="s">
        <v>319</v>
      </c>
      <c r="J11" t="s">
        <v>319</v>
      </c>
      <c r="K11" t="s">
        <v>25</v>
      </c>
    </row>
    <row r="12" spans="1:11" x14ac:dyDescent="0.2">
      <c r="A12" t="s">
        <v>6</v>
      </c>
      <c r="B12" t="s">
        <v>13</v>
      </c>
      <c r="C12" t="s">
        <v>319</v>
      </c>
      <c r="D12" t="s">
        <v>319</v>
      </c>
      <c r="E12" t="s">
        <v>319</v>
      </c>
      <c r="F12" t="s">
        <v>319</v>
      </c>
      <c r="G12" t="s">
        <v>319</v>
      </c>
      <c r="H12" t="s">
        <v>319</v>
      </c>
      <c r="I12" t="s">
        <v>319</v>
      </c>
      <c r="J12" t="s">
        <v>319</v>
      </c>
      <c r="K12" t="s">
        <v>25</v>
      </c>
    </row>
    <row r="13" spans="1:11" x14ac:dyDescent="0.2">
      <c r="A13" t="s">
        <v>335</v>
      </c>
      <c r="B13" t="s">
        <v>15</v>
      </c>
      <c r="C13" t="s">
        <v>376</v>
      </c>
      <c r="D13" t="s">
        <v>1039</v>
      </c>
      <c r="E13" t="s">
        <v>319</v>
      </c>
      <c r="F13" t="s">
        <v>319</v>
      </c>
      <c r="G13" t="s">
        <v>319</v>
      </c>
      <c r="H13" t="s">
        <v>319</v>
      </c>
      <c r="I13" t="s">
        <v>319</v>
      </c>
      <c r="J13" t="s">
        <v>319</v>
      </c>
      <c r="K13" t="s">
        <v>25</v>
      </c>
    </row>
    <row r="14" spans="1:11" x14ac:dyDescent="0.2">
      <c r="A14" t="s">
        <v>320</v>
      </c>
      <c r="B14" t="s">
        <v>19</v>
      </c>
      <c r="C14" t="s">
        <v>376</v>
      </c>
      <c r="D14" t="s">
        <v>1039</v>
      </c>
      <c r="E14" t="s">
        <v>319</v>
      </c>
      <c r="F14" t="s">
        <v>319</v>
      </c>
      <c r="G14" t="s">
        <v>319</v>
      </c>
      <c r="H14" t="s">
        <v>319</v>
      </c>
      <c r="I14" t="s">
        <v>319</v>
      </c>
      <c r="J14" t="s">
        <v>319</v>
      </c>
      <c r="K14" t="s">
        <v>23</v>
      </c>
    </row>
    <row r="15" spans="1:11" x14ac:dyDescent="0.2">
      <c r="A15" t="s">
        <v>321</v>
      </c>
      <c r="B15" t="s">
        <v>12</v>
      </c>
      <c r="C15" t="s">
        <v>376</v>
      </c>
      <c r="D15" t="s">
        <v>1039</v>
      </c>
      <c r="E15" t="s">
        <v>319</v>
      </c>
      <c r="F15" t="s">
        <v>319</v>
      </c>
      <c r="G15" t="s">
        <v>319</v>
      </c>
      <c r="H15" t="s">
        <v>319</v>
      </c>
      <c r="I15" t="s">
        <v>319</v>
      </c>
      <c r="J15" t="s">
        <v>319</v>
      </c>
      <c r="K15" t="s">
        <v>23</v>
      </c>
    </row>
    <row r="16" spans="1:11" x14ac:dyDescent="0.2">
      <c r="A16" t="s">
        <v>7</v>
      </c>
      <c r="B16" t="s">
        <v>18</v>
      </c>
      <c r="C16" t="s">
        <v>319</v>
      </c>
      <c r="D16" t="s">
        <v>319</v>
      </c>
      <c r="E16" t="s">
        <v>319</v>
      </c>
      <c r="F16" t="s">
        <v>319</v>
      </c>
      <c r="G16" t="s">
        <v>319</v>
      </c>
      <c r="H16" t="s">
        <v>319</v>
      </c>
      <c r="I16" t="s">
        <v>319</v>
      </c>
      <c r="J16" t="s">
        <v>319</v>
      </c>
      <c r="K16" t="s">
        <v>25</v>
      </c>
    </row>
    <row r="17" spans="1:11" x14ac:dyDescent="0.2">
      <c r="A17" t="s">
        <v>8</v>
      </c>
      <c r="B17" t="s">
        <v>19</v>
      </c>
      <c r="C17" t="s">
        <v>319</v>
      </c>
      <c r="D17" t="s">
        <v>319</v>
      </c>
      <c r="E17" t="s">
        <v>319</v>
      </c>
      <c r="F17" t="s">
        <v>319</v>
      </c>
      <c r="G17" t="s">
        <v>319</v>
      </c>
      <c r="H17" t="s">
        <v>319</v>
      </c>
      <c r="I17" t="s">
        <v>319</v>
      </c>
      <c r="J17" t="s">
        <v>319</v>
      </c>
      <c r="K17" t="s">
        <v>25</v>
      </c>
    </row>
    <row r="18" spans="1:11" x14ac:dyDescent="0.2">
      <c r="A18" t="s">
        <v>9</v>
      </c>
      <c r="B18" t="s">
        <v>17</v>
      </c>
      <c r="C18" t="s">
        <v>319</v>
      </c>
      <c r="D18" t="s">
        <v>319</v>
      </c>
      <c r="E18" t="s">
        <v>319</v>
      </c>
      <c r="F18" t="s">
        <v>319</v>
      </c>
      <c r="G18" t="s">
        <v>319</v>
      </c>
      <c r="H18" t="s">
        <v>319</v>
      </c>
      <c r="I18" t="s">
        <v>319</v>
      </c>
      <c r="J18" t="s">
        <v>319</v>
      </c>
      <c r="K18" t="s">
        <v>25</v>
      </c>
    </row>
    <row r="19" spans="1:11" x14ac:dyDescent="0.2">
      <c r="A19" t="s">
        <v>795</v>
      </c>
      <c r="B19" t="s">
        <v>77</v>
      </c>
      <c r="C19" t="s">
        <v>1058</v>
      </c>
      <c r="D19" t="s">
        <v>1036</v>
      </c>
      <c r="E19" t="s">
        <v>1037</v>
      </c>
      <c r="F19" t="s">
        <v>1037</v>
      </c>
      <c r="G19" t="s">
        <v>1040</v>
      </c>
      <c r="H19" t="s">
        <v>1040</v>
      </c>
      <c r="I19" t="s">
        <v>1040</v>
      </c>
      <c r="J19" t="s">
        <v>1040</v>
      </c>
      <c r="K19" t="s">
        <v>25</v>
      </c>
    </row>
    <row r="20" spans="1:11" x14ac:dyDescent="0.2">
      <c r="A20" t="s">
        <v>76</v>
      </c>
      <c r="B20" t="s">
        <v>77</v>
      </c>
      <c r="C20" t="s">
        <v>1058</v>
      </c>
      <c r="D20" t="s">
        <v>1036</v>
      </c>
      <c r="E20" t="s">
        <v>1037</v>
      </c>
      <c r="F20" t="s">
        <v>1037</v>
      </c>
      <c r="G20" t="s">
        <v>1040</v>
      </c>
      <c r="H20" t="s">
        <v>1040</v>
      </c>
      <c r="I20" t="s">
        <v>1040</v>
      </c>
      <c r="J20" t="s">
        <v>1040</v>
      </c>
      <c r="K20" t="s">
        <v>25</v>
      </c>
    </row>
    <row r="21" spans="1:11" x14ac:dyDescent="0.2">
      <c r="A21" t="s">
        <v>701</v>
      </c>
      <c r="B21" t="s">
        <v>835</v>
      </c>
      <c r="C21" t="s">
        <v>1058</v>
      </c>
      <c r="D21" t="s">
        <v>1036</v>
      </c>
      <c r="E21" t="s">
        <v>1037</v>
      </c>
      <c r="F21" t="s">
        <v>1037</v>
      </c>
      <c r="G21" t="s">
        <v>1040</v>
      </c>
      <c r="H21" t="s">
        <v>1040</v>
      </c>
      <c r="I21" t="s">
        <v>1040</v>
      </c>
      <c r="J21" t="s">
        <v>1040</v>
      </c>
      <c r="K21" t="s">
        <v>25</v>
      </c>
    </row>
    <row r="22" spans="1:11" x14ac:dyDescent="0.2">
      <c r="A22" t="s">
        <v>903</v>
      </c>
      <c r="B22" t="s">
        <v>904</v>
      </c>
      <c r="C22" t="s">
        <v>319</v>
      </c>
      <c r="D22" t="s">
        <v>319</v>
      </c>
      <c r="E22" t="s">
        <v>319</v>
      </c>
      <c r="F22" t="s">
        <v>319</v>
      </c>
      <c r="G22" t="s">
        <v>319</v>
      </c>
      <c r="H22" t="s">
        <v>319</v>
      </c>
      <c r="I22" t="s">
        <v>319</v>
      </c>
      <c r="J22" t="s">
        <v>319</v>
      </c>
      <c r="K22" t="s">
        <v>25</v>
      </c>
    </row>
    <row r="23" spans="1:11" x14ac:dyDescent="0.2">
      <c r="A23" t="s">
        <v>78</v>
      </c>
      <c r="B23" t="s">
        <v>79</v>
      </c>
      <c r="C23" t="s">
        <v>319</v>
      </c>
      <c r="D23" t="s">
        <v>319</v>
      </c>
      <c r="E23" t="s">
        <v>319</v>
      </c>
      <c r="F23" t="s">
        <v>319</v>
      </c>
      <c r="G23" t="s">
        <v>319</v>
      </c>
      <c r="H23" t="s">
        <v>319</v>
      </c>
      <c r="I23" t="s">
        <v>319</v>
      </c>
      <c r="J23" t="s">
        <v>319</v>
      </c>
      <c r="K23" t="s">
        <v>25</v>
      </c>
    </row>
    <row r="24" spans="1:11" x14ac:dyDescent="0.2">
      <c r="A24" t="s">
        <v>80</v>
      </c>
      <c r="B24" t="s">
        <v>81</v>
      </c>
      <c r="C24" t="s">
        <v>1059</v>
      </c>
      <c r="D24" t="s">
        <v>1036</v>
      </c>
      <c r="E24" t="s">
        <v>1037</v>
      </c>
      <c r="F24" t="s">
        <v>1037</v>
      </c>
      <c r="G24" t="s">
        <v>1037</v>
      </c>
      <c r="H24" t="s">
        <v>1040</v>
      </c>
      <c r="I24" t="s">
        <v>1040</v>
      </c>
      <c r="J24" t="s">
        <v>1040</v>
      </c>
      <c r="K24" t="s">
        <v>25</v>
      </c>
    </row>
    <row r="25" spans="1:11" x14ac:dyDescent="0.2">
      <c r="A25" t="s">
        <v>82</v>
      </c>
      <c r="B25" t="s">
        <v>81</v>
      </c>
      <c r="C25" t="s">
        <v>1059</v>
      </c>
      <c r="D25" t="s">
        <v>1036</v>
      </c>
      <c r="E25" t="s">
        <v>1037</v>
      </c>
      <c r="F25" t="s">
        <v>1037</v>
      </c>
      <c r="G25" t="s">
        <v>1037</v>
      </c>
      <c r="H25" t="s">
        <v>1040</v>
      </c>
      <c r="I25" t="s">
        <v>1040</v>
      </c>
      <c r="J25" t="s">
        <v>1040</v>
      </c>
      <c r="K25" t="s">
        <v>25</v>
      </c>
    </row>
    <row r="26" spans="1:11" x14ac:dyDescent="0.2">
      <c r="A26" t="s">
        <v>727</v>
      </c>
      <c r="B26" t="s">
        <v>728</v>
      </c>
      <c r="C26" t="s">
        <v>1060</v>
      </c>
      <c r="D26" t="s">
        <v>1036</v>
      </c>
      <c r="E26" t="s">
        <v>1040</v>
      </c>
      <c r="F26" t="s">
        <v>1040</v>
      </c>
      <c r="G26" t="s">
        <v>1040</v>
      </c>
      <c r="H26" t="s">
        <v>1040</v>
      </c>
      <c r="I26" t="s">
        <v>1040</v>
      </c>
      <c r="J26" t="s">
        <v>1040</v>
      </c>
      <c r="K26" t="s">
        <v>25</v>
      </c>
    </row>
    <row r="27" spans="1:11" x14ac:dyDescent="0.2">
      <c r="A27" t="s">
        <v>875</v>
      </c>
      <c r="B27" t="s">
        <v>84</v>
      </c>
      <c r="C27" t="s">
        <v>319</v>
      </c>
      <c r="D27" t="s">
        <v>319</v>
      </c>
      <c r="E27" t="s">
        <v>319</v>
      </c>
      <c r="F27" t="s">
        <v>319</v>
      </c>
      <c r="G27" t="s">
        <v>319</v>
      </c>
      <c r="H27" t="s">
        <v>319</v>
      </c>
      <c r="I27" t="s">
        <v>319</v>
      </c>
      <c r="J27" t="s">
        <v>319</v>
      </c>
      <c r="K27" t="s">
        <v>25</v>
      </c>
    </row>
    <row r="28" spans="1:11" x14ac:dyDescent="0.2">
      <c r="A28" t="s">
        <v>83</v>
      </c>
      <c r="B28" t="s">
        <v>84</v>
      </c>
      <c r="C28" t="s">
        <v>1060</v>
      </c>
      <c r="D28" t="s">
        <v>1036</v>
      </c>
      <c r="E28" t="s">
        <v>1037</v>
      </c>
      <c r="F28" t="s">
        <v>1040</v>
      </c>
      <c r="G28" t="s">
        <v>1040</v>
      </c>
      <c r="H28" t="s">
        <v>1040</v>
      </c>
      <c r="I28" t="s">
        <v>1040</v>
      </c>
      <c r="J28" t="s">
        <v>1040</v>
      </c>
      <c r="K28" t="s">
        <v>25</v>
      </c>
    </row>
    <row r="29" spans="1:11" x14ac:dyDescent="0.2">
      <c r="A29" t="s">
        <v>757</v>
      </c>
      <c r="B29" t="s">
        <v>758</v>
      </c>
      <c r="C29" t="s">
        <v>1060</v>
      </c>
      <c r="D29" t="s">
        <v>1036</v>
      </c>
      <c r="E29" t="s">
        <v>1037</v>
      </c>
      <c r="F29" t="s">
        <v>1040</v>
      </c>
      <c r="G29" t="s">
        <v>1040</v>
      </c>
      <c r="H29" t="s">
        <v>1040</v>
      </c>
      <c r="I29" t="s">
        <v>1040</v>
      </c>
      <c r="J29" t="s">
        <v>1040</v>
      </c>
      <c r="K29" t="s">
        <v>25</v>
      </c>
    </row>
    <row r="30" spans="1:11" x14ac:dyDescent="0.2">
      <c r="A30" t="s">
        <v>759</v>
      </c>
      <c r="B30" t="s">
        <v>760</v>
      </c>
      <c r="C30" t="s">
        <v>319</v>
      </c>
      <c r="D30" t="s">
        <v>319</v>
      </c>
      <c r="E30" t="s">
        <v>319</v>
      </c>
      <c r="F30" t="s">
        <v>319</v>
      </c>
      <c r="G30" t="s">
        <v>319</v>
      </c>
      <c r="H30" t="s">
        <v>319</v>
      </c>
      <c r="I30" t="s">
        <v>319</v>
      </c>
      <c r="J30" t="s">
        <v>319</v>
      </c>
      <c r="K30" t="s">
        <v>25</v>
      </c>
    </row>
    <row r="31" spans="1:11" x14ac:dyDescent="0.2">
      <c r="A31" t="s">
        <v>771</v>
      </c>
      <c r="B31" t="s">
        <v>772</v>
      </c>
      <c r="C31" t="s">
        <v>1061</v>
      </c>
      <c r="D31" t="s">
        <v>1036</v>
      </c>
      <c r="E31" t="s">
        <v>1040</v>
      </c>
      <c r="F31" t="s">
        <v>1040</v>
      </c>
      <c r="G31" t="s">
        <v>1040</v>
      </c>
      <c r="H31" t="s">
        <v>1040</v>
      </c>
      <c r="I31" t="s">
        <v>1040</v>
      </c>
      <c r="J31" t="s">
        <v>1040</v>
      </c>
      <c r="K31" t="s">
        <v>25</v>
      </c>
    </row>
    <row r="32" spans="1:11" x14ac:dyDescent="0.2">
      <c r="A32" t="s">
        <v>775</v>
      </c>
      <c r="B32" t="s">
        <v>776</v>
      </c>
      <c r="C32" t="s">
        <v>1062</v>
      </c>
      <c r="D32" t="s">
        <v>1036</v>
      </c>
      <c r="E32" t="s">
        <v>1037</v>
      </c>
      <c r="F32" t="s">
        <v>1040</v>
      </c>
      <c r="G32" t="s">
        <v>1040</v>
      </c>
      <c r="H32" t="s">
        <v>1040</v>
      </c>
      <c r="I32" t="s">
        <v>1040</v>
      </c>
      <c r="J32" t="s">
        <v>1040</v>
      </c>
      <c r="K32" t="s">
        <v>25</v>
      </c>
    </row>
    <row r="33" spans="1:11" x14ac:dyDescent="0.2">
      <c r="A33" t="s">
        <v>739</v>
      </c>
      <c r="B33" t="s">
        <v>740</v>
      </c>
      <c r="C33" t="s">
        <v>1062</v>
      </c>
      <c r="D33" t="s">
        <v>1036</v>
      </c>
      <c r="E33" t="s">
        <v>1037</v>
      </c>
      <c r="F33" t="s">
        <v>1040</v>
      </c>
      <c r="G33" t="s">
        <v>1040</v>
      </c>
      <c r="H33" t="s">
        <v>1040</v>
      </c>
      <c r="I33" t="s">
        <v>1040</v>
      </c>
      <c r="J33" t="s">
        <v>1040</v>
      </c>
      <c r="K33" t="s">
        <v>25</v>
      </c>
    </row>
    <row r="34" spans="1:11" x14ac:dyDescent="0.2">
      <c r="A34" t="s">
        <v>38</v>
      </c>
      <c r="B34" t="s">
        <v>39</v>
      </c>
      <c r="C34" t="s">
        <v>319</v>
      </c>
      <c r="D34" t="s">
        <v>319</v>
      </c>
      <c r="E34" t="s">
        <v>319</v>
      </c>
      <c r="F34" t="s">
        <v>319</v>
      </c>
      <c r="G34" t="s">
        <v>319</v>
      </c>
      <c r="H34" t="s">
        <v>319</v>
      </c>
      <c r="I34" t="s">
        <v>319</v>
      </c>
      <c r="J34" t="s">
        <v>319</v>
      </c>
      <c r="K34" t="s">
        <v>25</v>
      </c>
    </row>
    <row r="35" spans="1:11" x14ac:dyDescent="0.2">
      <c r="A35" t="s">
        <v>85</v>
      </c>
      <c r="B35" t="s">
        <v>86</v>
      </c>
      <c r="C35" t="s">
        <v>1063</v>
      </c>
      <c r="D35" t="s">
        <v>1036</v>
      </c>
      <c r="E35" t="s">
        <v>1037</v>
      </c>
      <c r="F35" t="s">
        <v>1040</v>
      </c>
      <c r="G35" t="s">
        <v>1040</v>
      </c>
      <c r="H35" t="s">
        <v>1040</v>
      </c>
      <c r="I35" t="s">
        <v>1040</v>
      </c>
      <c r="J35" t="s">
        <v>1040</v>
      </c>
      <c r="K35" t="s">
        <v>25</v>
      </c>
    </row>
    <row r="36" spans="1:11" x14ac:dyDescent="0.2">
      <c r="A36" t="s">
        <v>327</v>
      </c>
      <c r="B36" t="s">
        <v>86</v>
      </c>
      <c r="C36" t="s">
        <v>1063</v>
      </c>
      <c r="D36" t="s">
        <v>1036</v>
      </c>
      <c r="E36" t="s">
        <v>1037</v>
      </c>
      <c r="F36" t="s">
        <v>1040</v>
      </c>
      <c r="G36" t="s">
        <v>1040</v>
      </c>
      <c r="H36" t="s">
        <v>1040</v>
      </c>
      <c r="I36" t="s">
        <v>1040</v>
      </c>
      <c r="J36" t="s">
        <v>1040</v>
      </c>
      <c r="K36" t="s">
        <v>25</v>
      </c>
    </row>
    <row r="37" spans="1:11" x14ac:dyDescent="0.2">
      <c r="A37" t="s">
        <v>331</v>
      </c>
      <c r="B37" t="s">
        <v>87</v>
      </c>
      <c r="C37" t="s">
        <v>1064</v>
      </c>
      <c r="D37" t="s">
        <v>1040</v>
      </c>
      <c r="E37" t="s">
        <v>319</v>
      </c>
      <c r="F37" t="s">
        <v>319</v>
      </c>
      <c r="G37" t="s">
        <v>319</v>
      </c>
      <c r="H37" t="s">
        <v>319</v>
      </c>
      <c r="I37" t="s">
        <v>319</v>
      </c>
      <c r="J37" t="s">
        <v>319</v>
      </c>
      <c r="K37" t="s">
        <v>25</v>
      </c>
    </row>
    <row r="38" spans="1:11" x14ac:dyDescent="0.2">
      <c r="A38" t="s">
        <v>325</v>
      </c>
      <c r="B38" t="s">
        <v>249</v>
      </c>
      <c r="C38" t="s">
        <v>1065</v>
      </c>
      <c r="D38" t="s">
        <v>1040</v>
      </c>
      <c r="E38" t="s">
        <v>319</v>
      </c>
      <c r="F38" t="s">
        <v>319</v>
      </c>
      <c r="G38" t="s">
        <v>319</v>
      </c>
      <c r="H38" t="s">
        <v>319</v>
      </c>
      <c r="I38" t="s">
        <v>319</v>
      </c>
      <c r="J38" t="s">
        <v>319</v>
      </c>
      <c r="K38" t="s">
        <v>25</v>
      </c>
    </row>
    <row r="39" spans="1:11" x14ac:dyDescent="0.2">
      <c r="A39" t="s">
        <v>801</v>
      </c>
      <c r="B39" t="s">
        <v>802</v>
      </c>
      <c r="C39" t="s">
        <v>319</v>
      </c>
      <c r="D39" t="s">
        <v>319</v>
      </c>
      <c r="E39" t="s">
        <v>319</v>
      </c>
      <c r="F39" t="s">
        <v>319</v>
      </c>
      <c r="G39" t="s">
        <v>319</v>
      </c>
      <c r="H39" t="s">
        <v>319</v>
      </c>
      <c r="I39" t="s">
        <v>319</v>
      </c>
      <c r="J39" t="s">
        <v>319</v>
      </c>
      <c r="K39" t="s">
        <v>25</v>
      </c>
    </row>
    <row r="40" spans="1:11" x14ac:dyDescent="0.2">
      <c r="A40" t="s">
        <v>809</v>
      </c>
      <c r="B40" t="s">
        <v>810</v>
      </c>
      <c r="C40" t="s">
        <v>1061</v>
      </c>
      <c r="D40" t="s">
        <v>1036</v>
      </c>
      <c r="E40" t="s">
        <v>1040</v>
      </c>
      <c r="F40" t="s">
        <v>1040</v>
      </c>
      <c r="G40" t="s">
        <v>1040</v>
      </c>
      <c r="H40" t="s">
        <v>1040</v>
      </c>
      <c r="I40" t="s">
        <v>1040</v>
      </c>
      <c r="J40" t="s">
        <v>1040</v>
      </c>
      <c r="K40" t="s">
        <v>25</v>
      </c>
    </row>
    <row r="41" spans="1:11" x14ac:dyDescent="0.2">
      <c r="A41" t="s">
        <v>730</v>
      </c>
      <c r="B41" t="s">
        <v>89</v>
      </c>
      <c r="C41" t="s">
        <v>319</v>
      </c>
      <c r="D41" t="s">
        <v>319</v>
      </c>
      <c r="E41" t="s">
        <v>319</v>
      </c>
      <c r="F41" t="s">
        <v>319</v>
      </c>
      <c r="G41" t="s">
        <v>319</v>
      </c>
      <c r="H41" t="s">
        <v>319</v>
      </c>
      <c r="I41" t="s">
        <v>319</v>
      </c>
      <c r="J41" t="s">
        <v>319</v>
      </c>
      <c r="K41" t="s">
        <v>25</v>
      </c>
    </row>
    <row r="42" spans="1:11" x14ac:dyDescent="0.2">
      <c r="A42" t="s">
        <v>88</v>
      </c>
      <c r="B42" t="s">
        <v>89</v>
      </c>
      <c r="C42" t="s">
        <v>1062</v>
      </c>
      <c r="D42" t="s">
        <v>1036</v>
      </c>
      <c r="E42" t="s">
        <v>1037</v>
      </c>
      <c r="F42" t="s">
        <v>1040</v>
      </c>
      <c r="G42" t="s">
        <v>1040</v>
      </c>
      <c r="H42" t="s">
        <v>1040</v>
      </c>
      <c r="I42" t="s">
        <v>1040</v>
      </c>
      <c r="J42" t="s">
        <v>1040</v>
      </c>
      <c r="K42" t="s">
        <v>25</v>
      </c>
    </row>
    <row r="43" spans="1:11" x14ac:dyDescent="0.2">
      <c r="A43" t="s">
        <v>781</v>
      </c>
      <c r="B43" t="s">
        <v>782</v>
      </c>
      <c r="C43" t="s">
        <v>1066</v>
      </c>
      <c r="D43" t="s">
        <v>1040</v>
      </c>
      <c r="E43" t="s">
        <v>319</v>
      </c>
      <c r="F43" t="s">
        <v>319</v>
      </c>
      <c r="G43" t="s">
        <v>319</v>
      </c>
      <c r="H43" t="s">
        <v>319</v>
      </c>
      <c r="I43" t="s">
        <v>319</v>
      </c>
      <c r="J43" t="s">
        <v>319</v>
      </c>
      <c r="K43" t="s">
        <v>25</v>
      </c>
    </row>
    <row r="44" spans="1:11" x14ac:dyDescent="0.2">
      <c r="A44" t="s">
        <v>805</v>
      </c>
      <c r="B44" t="s">
        <v>806</v>
      </c>
      <c r="C44" t="s">
        <v>1067</v>
      </c>
      <c r="D44" t="s">
        <v>1036</v>
      </c>
      <c r="E44" t="s">
        <v>1040</v>
      </c>
      <c r="F44" t="s">
        <v>1040</v>
      </c>
      <c r="G44" t="s">
        <v>1040</v>
      </c>
      <c r="H44" t="s">
        <v>1040</v>
      </c>
      <c r="I44" t="s">
        <v>1040</v>
      </c>
      <c r="J44" t="s">
        <v>1040</v>
      </c>
      <c r="K44" t="s">
        <v>25</v>
      </c>
    </row>
    <row r="45" spans="1:11" x14ac:dyDescent="0.2">
      <c r="A45" t="s">
        <v>851</v>
      </c>
      <c r="B45" t="s">
        <v>852</v>
      </c>
      <c r="C45" t="s">
        <v>376</v>
      </c>
      <c r="D45" t="s">
        <v>1039</v>
      </c>
      <c r="E45" t="s">
        <v>319</v>
      </c>
      <c r="F45" t="s">
        <v>319</v>
      </c>
      <c r="G45" t="s">
        <v>319</v>
      </c>
      <c r="H45" t="s">
        <v>319</v>
      </c>
      <c r="I45" t="s">
        <v>319</v>
      </c>
      <c r="J45" t="s">
        <v>319</v>
      </c>
      <c r="K45" t="s">
        <v>25</v>
      </c>
    </row>
    <row r="46" spans="1:11" x14ac:dyDescent="0.2">
      <c r="A46" t="s">
        <v>721</v>
      </c>
      <c r="B46" t="s">
        <v>91</v>
      </c>
      <c r="C46" t="s">
        <v>319</v>
      </c>
      <c r="D46" t="s">
        <v>319</v>
      </c>
      <c r="E46" t="s">
        <v>319</v>
      </c>
      <c r="F46" t="s">
        <v>319</v>
      </c>
      <c r="G46" t="s">
        <v>319</v>
      </c>
      <c r="H46" t="s">
        <v>319</v>
      </c>
      <c r="I46" t="s">
        <v>319</v>
      </c>
      <c r="J46" t="s">
        <v>319</v>
      </c>
      <c r="K46" t="s">
        <v>25</v>
      </c>
    </row>
    <row r="47" spans="1:11" x14ac:dyDescent="0.2">
      <c r="A47" t="s">
        <v>90</v>
      </c>
      <c r="B47" t="s">
        <v>91</v>
      </c>
      <c r="C47" t="s">
        <v>1041</v>
      </c>
      <c r="D47" t="s">
        <v>1036</v>
      </c>
      <c r="E47" t="s">
        <v>1037</v>
      </c>
      <c r="F47" t="s">
        <v>1037</v>
      </c>
      <c r="G47" t="s">
        <v>1037</v>
      </c>
      <c r="H47" t="s">
        <v>1037</v>
      </c>
      <c r="I47" t="s">
        <v>1037</v>
      </c>
      <c r="J47" t="s">
        <v>1037</v>
      </c>
      <c r="K47" t="s">
        <v>23</v>
      </c>
    </row>
    <row r="48" spans="1:11" x14ac:dyDescent="0.2">
      <c r="A48" t="s">
        <v>92</v>
      </c>
      <c r="B48" t="s">
        <v>91</v>
      </c>
      <c r="C48" t="s">
        <v>319</v>
      </c>
      <c r="D48" t="s">
        <v>319</v>
      </c>
      <c r="E48" t="s">
        <v>319</v>
      </c>
      <c r="F48" t="s">
        <v>319</v>
      </c>
      <c r="G48" t="s">
        <v>319</v>
      </c>
      <c r="H48" t="s">
        <v>319</v>
      </c>
      <c r="I48" t="s">
        <v>319</v>
      </c>
      <c r="J48" t="s">
        <v>319</v>
      </c>
      <c r="K48" t="s">
        <v>25</v>
      </c>
    </row>
    <row r="49" spans="1:11" x14ac:dyDescent="0.2">
      <c r="A49" t="s">
        <v>93</v>
      </c>
      <c r="B49" t="s">
        <v>91</v>
      </c>
      <c r="C49" t="s">
        <v>1041</v>
      </c>
      <c r="D49" t="s">
        <v>1036</v>
      </c>
      <c r="E49" t="s">
        <v>1037</v>
      </c>
      <c r="F49" t="s">
        <v>1037</v>
      </c>
      <c r="G49" t="s">
        <v>1037</v>
      </c>
      <c r="H49" t="s">
        <v>1037</v>
      </c>
      <c r="I49" t="s">
        <v>1037</v>
      </c>
      <c r="J49" t="s">
        <v>1037</v>
      </c>
      <c r="K49" t="s">
        <v>25</v>
      </c>
    </row>
    <row r="50" spans="1:11" x14ac:dyDescent="0.2">
      <c r="A50" t="s">
        <v>803</v>
      </c>
      <c r="B50" t="s">
        <v>804</v>
      </c>
      <c r="C50" t="s">
        <v>319</v>
      </c>
      <c r="D50" t="s">
        <v>319</v>
      </c>
      <c r="E50" t="s">
        <v>319</v>
      </c>
      <c r="F50" t="s">
        <v>319</v>
      </c>
      <c r="G50" t="s">
        <v>319</v>
      </c>
      <c r="H50" t="s">
        <v>319</v>
      </c>
      <c r="I50" t="s">
        <v>319</v>
      </c>
      <c r="J50" t="s">
        <v>319</v>
      </c>
      <c r="K50" t="s">
        <v>25</v>
      </c>
    </row>
    <row r="51" spans="1:11" x14ac:dyDescent="0.2">
      <c r="A51" t="s">
        <v>811</v>
      </c>
      <c r="B51" t="s">
        <v>812</v>
      </c>
      <c r="C51" t="s">
        <v>376</v>
      </c>
      <c r="D51" t="s">
        <v>1039</v>
      </c>
      <c r="E51" t="s">
        <v>319</v>
      </c>
      <c r="F51" t="s">
        <v>319</v>
      </c>
      <c r="G51" t="s">
        <v>319</v>
      </c>
      <c r="H51" t="s">
        <v>319</v>
      </c>
      <c r="I51" t="s">
        <v>319</v>
      </c>
      <c r="J51" t="s">
        <v>319</v>
      </c>
      <c r="K51" t="s">
        <v>25</v>
      </c>
    </row>
    <row r="52" spans="1:11" x14ac:dyDescent="0.2">
      <c r="A52" t="s">
        <v>807</v>
      </c>
      <c r="B52" t="s">
        <v>569</v>
      </c>
      <c r="C52" t="s">
        <v>319</v>
      </c>
      <c r="D52" t="s">
        <v>319</v>
      </c>
      <c r="E52" t="s">
        <v>319</v>
      </c>
      <c r="F52" t="s">
        <v>319</v>
      </c>
      <c r="G52" t="s">
        <v>319</v>
      </c>
      <c r="H52" t="s">
        <v>319</v>
      </c>
      <c r="I52" t="s">
        <v>319</v>
      </c>
      <c r="J52" t="s">
        <v>319</v>
      </c>
      <c r="K52" t="s">
        <v>25</v>
      </c>
    </row>
    <row r="53" spans="1:11" x14ac:dyDescent="0.2">
      <c r="A53" t="s">
        <v>769</v>
      </c>
      <c r="B53" t="s">
        <v>95</v>
      </c>
      <c r="C53" t="s">
        <v>319</v>
      </c>
      <c r="D53" t="s">
        <v>319</v>
      </c>
      <c r="E53" t="s">
        <v>319</v>
      </c>
      <c r="F53" t="s">
        <v>319</v>
      </c>
      <c r="G53" t="s">
        <v>319</v>
      </c>
      <c r="H53" t="s">
        <v>319</v>
      </c>
      <c r="I53" t="s">
        <v>319</v>
      </c>
      <c r="J53" t="s">
        <v>319</v>
      </c>
      <c r="K53" t="s">
        <v>25</v>
      </c>
    </row>
    <row r="54" spans="1:11" x14ac:dyDescent="0.2">
      <c r="A54" t="s">
        <v>94</v>
      </c>
      <c r="B54" t="s">
        <v>95</v>
      </c>
      <c r="C54" t="s">
        <v>1042</v>
      </c>
      <c r="D54" t="s">
        <v>1036</v>
      </c>
      <c r="E54" t="s">
        <v>1040</v>
      </c>
      <c r="F54" t="s">
        <v>1040</v>
      </c>
      <c r="G54" t="s">
        <v>1040</v>
      </c>
      <c r="H54" t="s">
        <v>1040</v>
      </c>
      <c r="I54" t="s">
        <v>1040</v>
      </c>
      <c r="J54" t="s">
        <v>1040</v>
      </c>
      <c r="K54" t="s">
        <v>25</v>
      </c>
    </row>
    <row r="55" spans="1:11" x14ac:dyDescent="0.2">
      <c r="A55" t="s">
        <v>96</v>
      </c>
      <c r="B55" t="s">
        <v>95</v>
      </c>
      <c r="C55" t="s">
        <v>1042</v>
      </c>
      <c r="D55" t="s">
        <v>1036</v>
      </c>
      <c r="E55" t="s">
        <v>1040</v>
      </c>
      <c r="F55" t="s">
        <v>1040</v>
      </c>
      <c r="G55" t="s">
        <v>1040</v>
      </c>
      <c r="H55" t="s">
        <v>1040</v>
      </c>
      <c r="I55" t="s">
        <v>1040</v>
      </c>
      <c r="J55" t="s">
        <v>1040</v>
      </c>
      <c r="K55" t="s">
        <v>23</v>
      </c>
    </row>
    <row r="56" spans="1:11" x14ac:dyDescent="0.2">
      <c r="A56" t="s">
        <v>715</v>
      </c>
      <c r="B56" t="s">
        <v>925</v>
      </c>
      <c r="C56" t="s">
        <v>376</v>
      </c>
      <c r="D56" t="s">
        <v>1039</v>
      </c>
      <c r="E56" t="s">
        <v>319</v>
      </c>
      <c r="F56" t="s">
        <v>319</v>
      </c>
      <c r="G56" t="s">
        <v>319</v>
      </c>
      <c r="H56" t="s">
        <v>319</v>
      </c>
      <c r="I56" t="s">
        <v>319</v>
      </c>
      <c r="J56" t="s">
        <v>319</v>
      </c>
      <c r="K56" t="s">
        <v>25</v>
      </c>
    </row>
    <row r="57" spans="1:11" x14ac:dyDescent="0.2">
      <c r="A57" t="s">
        <v>853</v>
      </c>
      <c r="B57" t="s">
        <v>854</v>
      </c>
      <c r="C57" t="s">
        <v>376</v>
      </c>
      <c r="D57" t="s">
        <v>1039</v>
      </c>
      <c r="E57" t="s">
        <v>319</v>
      </c>
      <c r="F57" t="s">
        <v>319</v>
      </c>
      <c r="G57" t="s">
        <v>319</v>
      </c>
      <c r="H57" t="s">
        <v>319</v>
      </c>
      <c r="I57" t="s">
        <v>319</v>
      </c>
      <c r="J57" t="s">
        <v>319</v>
      </c>
      <c r="K57" t="s">
        <v>25</v>
      </c>
    </row>
    <row r="58" spans="1:11" x14ac:dyDescent="0.2">
      <c r="A58" t="s">
        <v>97</v>
      </c>
      <c r="B58" t="s">
        <v>98</v>
      </c>
      <c r="C58" t="s">
        <v>376</v>
      </c>
      <c r="D58" t="s">
        <v>1039</v>
      </c>
      <c r="E58" t="s">
        <v>319</v>
      </c>
      <c r="F58" t="s">
        <v>319</v>
      </c>
      <c r="G58" t="s">
        <v>319</v>
      </c>
      <c r="H58" t="s">
        <v>319</v>
      </c>
      <c r="I58" t="s">
        <v>319</v>
      </c>
      <c r="J58" t="s">
        <v>319</v>
      </c>
      <c r="K58" t="s">
        <v>25</v>
      </c>
    </row>
    <row r="59" spans="1:11" x14ac:dyDescent="0.2">
      <c r="A59" t="s">
        <v>752</v>
      </c>
      <c r="B59" t="s">
        <v>753</v>
      </c>
      <c r="C59" t="s">
        <v>319</v>
      </c>
      <c r="D59" t="s">
        <v>319</v>
      </c>
      <c r="E59" t="s">
        <v>319</v>
      </c>
      <c r="F59" t="s">
        <v>319</v>
      </c>
      <c r="G59" t="s">
        <v>319</v>
      </c>
      <c r="H59" t="s">
        <v>319</v>
      </c>
      <c r="I59" t="s">
        <v>319</v>
      </c>
      <c r="J59" t="s">
        <v>319</v>
      </c>
      <c r="K59" t="s">
        <v>25</v>
      </c>
    </row>
    <row r="60" spans="1:11" x14ac:dyDescent="0.2">
      <c r="A60" t="s">
        <v>868</v>
      </c>
      <c r="B60" t="s">
        <v>869</v>
      </c>
      <c r="C60" t="s">
        <v>319</v>
      </c>
      <c r="D60" t="s">
        <v>319</v>
      </c>
      <c r="E60" t="s">
        <v>319</v>
      </c>
      <c r="F60" t="s">
        <v>319</v>
      </c>
      <c r="G60" t="s">
        <v>319</v>
      </c>
      <c r="H60" t="s">
        <v>319</v>
      </c>
      <c r="I60" t="s">
        <v>319</v>
      </c>
      <c r="J60" t="s">
        <v>319</v>
      </c>
      <c r="K60" t="s">
        <v>25</v>
      </c>
    </row>
    <row r="61" spans="1:11" x14ac:dyDescent="0.2">
      <c r="A61" t="s">
        <v>799</v>
      </c>
      <c r="B61" t="s">
        <v>800</v>
      </c>
      <c r="C61" t="s">
        <v>319</v>
      </c>
      <c r="D61" t="s">
        <v>319</v>
      </c>
      <c r="E61" t="s">
        <v>319</v>
      </c>
      <c r="F61" t="s">
        <v>319</v>
      </c>
      <c r="G61" t="s">
        <v>319</v>
      </c>
      <c r="H61" t="s">
        <v>319</v>
      </c>
      <c r="I61" t="s">
        <v>319</v>
      </c>
      <c r="J61" t="s">
        <v>319</v>
      </c>
      <c r="K61" t="s">
        <v>25</v>
      </c>
    </row>
    <row r="62" spans="1:11" x14ac:dyDescent="0.2">
      <c r="A62" t="s">
        <v>790</v>
      </c>
      <c r="B62" t="s">
        <v>791</v>
      </c>
      <c r="C62" t="s">
        <v>319</v>
      </c>
      <c r="D62" t="s">
        <v>319</v>
      </c>
      <c r="E62" t="s">
        <v>319</v>
      </c>
      <c r="F62" t="s">
        <v>319</v>
      </c>
      <c r="G62" t="s">
        <v>319</v>
      </c>
      <c r="H62" t="s">
        <v>319</v>
      </c>
      <c r="I62" t="s">
        <v>319</v>
      </c>
      <c r="J62" t="s">
        <v>319</v>
      </c>
      <c r="K62" t="s">
        <v>25</v>
      </c>
    </row>
    <row r="63" spans="1:11" x14ac:dyDescent="0.2">
      <c r="A63" t="s">
        <v>741</v>
      </c>
      <c r="B63" t="s">
        <v>742</v>
      </c>
      <c r="C63" t="s">
        <v>319</v>
      </c>
      <c r="D63" t="s">
        <v>319</v>
      </c>
      <c r="E63" t="s">
        <v>319</v>
      </c>
      <c r="F63" t="s">
        <v>319</v>
      </c>
      <c r="G63" t="s">
        <v>319</v>
      </c>
      <c r="H63" t="s">
        <v>319</v>
      </c>
      <c r="I63" t="s">
        <v>319</v>
      </c>
      <c r="J63" t="s">
        <v>319</v>
      </c>
      <c r="K63" t="s">
        <v>25</v>
      </c>
    </row>
    <row r="64" spans="1:11" x14ac:dyDescent="0.2">
      <c r="A64" t="s">
        <v>725</v>
      </c>
      <c r="B64" t="s">
        <v>726</v>
      </c>
      <c r="C64" t="s">
        <v>319</v>
      </c>
      <c r="D64" t="s">
        <v>319</v>
      </c>
      <c r="E64" t="s">
        <v>319</v>
      </c>
      <c r="F64" t="s">
        <v>319</v>
      </c>
      <c r="G64" t="s">
        <v>319</v>
      </c>
      <c r="H64" t="s">
        <v>319</v>
      </c>
      <c r="I64" t="s">
        <v>319</v>
      </c>
      <c r="J64" t="s">
        <v>319</v>
      </c>
      <c r="K64" t="s">
        <v>25</v>
      </c>
    </row>
    <row r="65" spans="1:11" x14ac:dyDescent="0.2">
      <c r="A65" t="s">
        <v>794</v>
      </c>
      <c r="B65" t="s">
        <v>446</v>
      </c>
      <c r="C65" t="s">
        <v>319</v>
      </c>
      <c r="D65" t="s">
        <v>319</v>
      </c>
      <c r="E65" t="s">
        <v>319</v>
      </c>
      <c r="F65" t="s">
        <v>319</v>
      </c>
      <c r="G65" t="s">
        <v>319</v>
      </c>
      <c r="H65" t="s">
        <v>319</v>
      </c>
      <c r="I65" t="s">
        <v>319</v>
      </c>
      <c r="J65" t="s">
        <v>319</v>
      </c>
      <c r="K65" t="s">
        <v>25</v>
      </c>
    </row>
    <row r="66" spans="1:11" x14ac:dyDescent="0.2">
      <c r="A66" t="s">
        <v>1013</v>
      </c>
      <c r="B66" t="s">
        <v>446</v>
      </c>
      <c r="C66" t="s">
        <v>319</v>
      </c>
      <c r="D66" t="s">
        <v>319</v>
      </c>
      <c r="E66" t="s">
        <v>319</v>
      </c>
      <c r="F66" t="s">
        <v>319</v>
      </c>
      <c r="G66" t="s">
        <v>319</v>
      </c>
      <c r="H66" t="s">
        <v>319</v>
      </c>
      <c r="I66" t="s">
        <v>319</v>
      </c>
      <c r="J66" t="s">
        <v>319</v>
      </c>
      <c r="K66" t="s">
        <v>25</v>
      </c>
    </row>
    <row r="67" spans="1:11" x14ac:dyDescent="0.2">
      <c r="A67" t="s">
        <v>845</v>
      </c>
      <c r="B67" t="s">
        <v>445</v>
      </c>
      <c r="C67" t="s">
        <v>319</v>
      </c>
      <c r="D67" t="s">
        <v>319</v>
      </c>
      <c r="E67" t="s">
        <v>319</v>
      </c>
      <c r="F67" t="s">
        <v>319</v>
      </c>
      <c r="G67" t="s">
        <v>319</v>
      </c>
      <c r="H67" t="s">
        <v>319</v>
      </c>
      <c r="I67" t="s">
        <v>319</v>
      </c>
      <c r="J67" t="s">
        <v>319</v>
      </c>
      <c r="K67" t="s">
        <v>25</v>
      </c>
    </row>
    <row r="68" spans="1:11" x14ac:dyDescent="0.2">
      <c r="A68" t="s">
        <v>773</v>
      </c>
      <c r="B68" t="s">
        <v>774</v>
      </c>
      <c r="C68" t="s">
        <v>319</v>
      </c>
      <c r="D68" t="s">
        <v>319</v>
      </c>
      <c r="E68" t="s">
        <v>319</v>
      </c>
      <c r="F68" t="s">
        <v>319</v>
      </c>
      <c r="G68" t="s">
        <v>319</v>
      </c>
      <c r="H68" t="s">
        <v>319</v>
      </c>
      <c r="I68" t="s">
        <v>319</v>
      </c>
      <c r="J68" t="s">
        <v>319</v>
      </c>
      <c r="K68" t="s">
        <v>25</v>
      </c>
    </row>
    <row r="69" spans="1:11" x14ac:dyDescent="0.2">
      <c r="A69" t="s">
        <v>892</v>
      </c>
      <c r="B69" t="s">
        <v>893</v>
      </c>
      <c r="C69" t="s">
        <v>319</v>
      </c>
      <c r="D69" t="s">
        <v>319</v>
      </c>
      <c r="E69" t="s">
        <v>319</v>
      </c>
      <c r="F69" t="s">
        <v>319</v>
      </c>
      <c r="G69" t="s">
        <v>319</v>
      </c>
      <c r="H69" t="s">
        <v>319</v>
      </c>
      <c r="I69" t="s">
        <v>319</v>
      </c>
      <c r="J69" t="s">
        <v>319</v>
      </c>
      <c r="K69" t="s">
        <v>25</v>
      </c>
    </row>
    <row r="70" spans="1:11" x14ac:dyDescent="0.2">
      <c r="A70" t="s">
        <v>767</v>
      </c>
      <c r="B70" t="s">
        <v>768</v>
      </c>
      <c r="C70" t="s">
        <v>319</v>
      </c>
      <c r="D70" t="s">
        <v>319</v>
      </c>
      <c r="E70" t="s">
        <v>319</v>
      </c>
      <c r="F70" t="s">
        <v>319</v>
      </c>
      <c r="G70" t="s">
        <v>319</v>
      </c>
      <c r="H70" t="s">
        <v>319</v>
      </c>
      <c r="I70" t="s">
        <v>319</v>
      </c>
      <c r="J70" t="s">
        <v>319</v>
      </c>
      <c r="K70" t="s">
        <v>25</v>
      </c>
    </row>
    <row r="71" spans="1:11" x14ac:dyDescent="0.2">
      <c r="A71" t="s">
        <v>743</v>
      </c>
      <c r="B71" t="s">
        <v>744</v>
      </c>
      <c r="C71" t="s">
        <v>319</v>
      </c>
      <c r="D71" t="s">
        <v>319</v>
      </c>
      <c r="E71" t="s">
        <v>319</v>
      </c>
      <c r="F71" t="s">
        <v>319</v>
      </c>
      <c r="G71" t="s">
        <v>319</v>
      </c>
      <c r="H71" t="s">
        <v>319</v>
      </c>
      <c r="I71" t="s">
        <v>319</v>
      </c>
      <c r="J71" t="s">
        <v>319</v>
      </c>
      <c r="K71" t="s">
        <v>25</v>
      </c>
    </row>
    <row r="72" spans="1:11" x14ac:dyDescent="0.2">
      <c r="A72" t="s">
        <v>808</v>
      </c>
      <c r="B72" t="s">
        <v>100</v>
      </c>
      <c r="C72" t="s">
        <v>319</v>
      </c>
      <c r="D72" t="s">
        <v>319</v>
      </c>
      <c r="E72" t="s">
        <v>319</v>
      </c>
      <c r="F72" t="s">
        <v>319</v>
      </c>
      <c r="G72" t="s">
        <v>319</v>
      </c>
      <c r="H72" t="s">
        <v>319</v>
      </c>
      <c r="I72" t="s">
        <v>319</v>
      </c>
      <c r="J72" t="s">
        <v>319</v>
      </c>
      <c r="K72" t="s">
        <v>25</v>
      </c>
    </row>
    <row r="73" spans="1:11" x14ac:dyDescent="0.2">
      <c r="A73" t="s">
        <v>99</v>
      </c>
      <c r="B73" t="s">
        <v>100</v>
      </c>
      <c r="C73" t="s">
        <v>1068</v>
      </c>
      <c r="D73" t="s">
        <v>1036</v>
      </c>
      <c r="E73" t="s">
        <v>1040</v>
      </c>
      <c r="F73" t="s">
        <v>1040</v>
      </c>
      <c r="G73" t="s">
        <v>1040</v>
      </c>
      <c r="H73" t="s">
        <v>1040</v>
      </c>
      <c r="I73" t="s">
        <v>1040</v>
      </c>
      <c r="J73" t="s">
        <v>1040</v>
      </c>
      <c r="K73" t="s">
        <v>23</v>
      </c>
    </row>
    <row r="74" spans="1:11" x14ac:dyDescent="0.2">
      <c r="A74" t="s">
        <v>746</v>
      </c>
      <c r="B74" t="s">
        <v>102</v>
      </c>
      <c r="C74" t="s">
        <v>319</v>
      </c>
      <c r="D74" t="s">
        <v>319</v>
      </c>
      <c r="E74" t="s">
        <v>319</v>
      </c>
      <c r="F74" t="s">
        <v>319</v>
      </c>
      <c r="G74" t="s">
        <v>319</v>
      </c>
      <c r="H74" t="s">
        <v>319</v>
      </c>
      <c r="I74" t="s">
        <v>319</v>
      </c>
      <c r="J74" t="s">
        <v>319</v>
      </c>
      <c r="K74" t="s">
        <v>25</v>
      </c>
    </row>
    <row r="75" spans="1:11" x14ac:dyDescent="0.2">
      <c r="A75" t="s">
        <v>101</v>
      </c>
      <c r="B75" t="s">
        <v>102</v>
      </c>
      <c r="C75" t="s">
        <v>319</v>
      </c>
      <c r="D75" t="s">
        <v>319</v>
      </c>
      <c r="E75" t="s">
        <v>319</v>
      </c>
      <c r="F75" t="s">
        <v>319</v>
      </c>
      <c r="G75" t="s">
        <v>319</v>
      </c>
      <c r="H75" t="s">
        <v>319</v>
      </c>
      <c r="I75" t="s">
        <v>319</v>
      </c>
      <c r="J75" t="s">
        <v>319</v>
      </c>
      <c r="K75" t="s">
        <v>25</v>
      </c>
    </row>
    <row r="76" spans="1:11" x14ac:dyDescent="0.2">
      <c r="A76" t="s">
        <v>103</v>
      </c>
      <c r="B76" t="s">
        <v>104</v>
      </c>
      <c r="C76" t="s">
        <v>1069</v>
      </c>
      <c r="D76" t="s">
        <v>1036</v>
      </c>
      <c r="E76" t="s">
        <v>1040</v>
      </c>
      <c r="F76" t="s">
        <v>1040</v>
      </c>
      <c r="G76" t="s">
        <v>1040</v>
      </c>
      <c r="H76" t="s">
        <v>1040</v>
      </c>
      <c r="I76" t="s">
        <v>1040</v>
      </c>
      <c r="J76" t="s">
        <v>1040</v>
      </c>
      <c r="K76" t="s">
        <v>23</v>
      </c>
    </row>
    <row r="77" spans="1:11" x14ac:dyDescent="0.2">
      <c r="A77" t="s">
        <v>733</v>
      </c>
      <c r="B77" t="s">
        <v>734</v>
      </c>
      <c r="C77" t="s">
        <v>319</v>
      </c>
      <c r="D77" t="s">
        <v>319</v>
      </c>
      <c r="E77" t="s">
        <v>319</v>
      </c>
      <c r="F77" t="s">
        <v>319</v>
      </c>
      <c r="G77" t="s">
        <v>319</v>
      </c>
      <c r="H77" t="s">
        <v>319</v>
      </c>
      <c r="I77" t="s">
        <v>319</v>
      </c>
      <c r="J77" t="s">
        <v>319</v>
      </c>
      <c r="K77" t="s">
        <v>25</v>
      </c>
    </row>
    <row r="78" spans="1:11" x14ac:dyDescent="0.2">
      <c r="A78" t="s">
        <v>40</v>
      </c>
      <c r="B78" t="s">
        <v>41</v>
      </c>
      <c r="C78" t="s">
        <v>319</v>
      </c>
      <c r="D78" t="s">
        <v>319</v>
      </c>
      <c r="E78" t="s">
        <v>319</v>
      </c>
      <c r="F78" t="s">
        <v>319</v>
      </c>
      <c r="G78" t="s">
        <v>319</v>
      </c>
      <c r="H78" t="s">
        <v>319</v>
      </c>
      <c r="I78" t="s">
        <v>319</v>
      </c>
      <c r="J78" t="s">
        <v>319</v>
      </c>
      <c r="K78" t="s">
        <v>25</v>
      </c>
    </row>
    <row r="79" spans="1:11" x14ac:dyDescent="0.2">
      <c r="A79" t="s">
        <v>820</v>
      </c>
      <c r="B79" t="s">
        <v>106</v>
      </c>
      <c r="C79" t="s">
        <v>319</v>
      </c>
      <c r="D79" t="s">
        <v>319</v>
      </c>
      <c r="E79" t="s">
        <v>319</v>
      </c>
      <c r="F79" t="s">
        <v>319</v>
      </c>
      <c r="G79" t="s">
        <v>319</v>
      </c>
      <c r="H79" t="s">
        <v>319</v>
      </c>
      <c r="I79" t="s">
        <v>319</v>
      </c>
      <c r="J79" t="s">
        <v>319</v>
      </c>
      <c r="K79" t="s">
        <v>25</v>
      </c>
    </row>
    <row r="80" spans="1:11" x14ac:dyDescent="0.2">
      <c r="A80" t="s">
        <v>105</v>
      </c>
      <c r="B80" t="s">
        <v>106</v>
      </c>
      <c r="C80" t="s">
        <v>1070</v>
      </c>
      <c r="D80" t="s">
        <v>1040</v>
      </c>
      <c r="E80" t="s">
        <v>319</v>
      </c>
      <c r="F80" t="s">
        <v>319</v>
      </c>
      <c r="G80" t="s">
        <v>319</v>
      </c>
      <c r="H80" t="s">
        <v>319</v>
      </c>
      <c r="I80" t="s">
        <v>319</v>
      </c>
      <c r="J80" t="s">
        <v>319</v>
      </c>
      <c r="K80" t="s">
        <v>23</v>
      </c>
    </row>
    <row r="81" spans="1:11" x14ac:dyDescent="0.2">
      <c r="A81" t="s">
        <v>745</v>
      </c>
      <c r="B81" t="s">
        <v>570</v>
      </c>
      <c r="C81" t="s">
        <v>319</v>
      </c>
      <c r="D81" t="s">
        <v>319</v>
      </c>
      <c r="E81" t="s">
        <v>319</v>
      </c>
      <c r="F81" t="s">
        <v>319</v>
      </c>
      <c r="G81" t="s">
        <v>319</v>
      </c>
      <c r="H81" t="s">
        <v>319</v>
      </c>
      <c r="I81" t="s">
        <v>319</v>
      </c>
      <c r="J81" t="s">
        <v>319</v>
      </c>
      <c r="K81" t="s">
        <v>25</v>
      </c>
    </row>
    <row r="82" spans="1:11" x14ac:dyDescent="0.2">
      <c r="A82" t="s">
        <v>1014</v>
      </c>
      <c r="B82" t="s">
        <v>367</v>
      </c>
      <c r="C82" t="s">
        <v>319</v>
      </c>
      <c r="D82" t="s">
        <v>319</v>
      </c>
      <c r="E82" t="s">
        <v>319</v>
      </c>
      <c r="F82" t="s">
        <v>319</v>
      </c>
      <c r="G82" t="s">
        <v>319</v>
      </c>
      <c r="H82" t="s">
        <v>319</v>
      </c>
      <c r="I82" t="s">
        <v>319</v>
      </c>
      <c r="J82" t="s">
        <v>319</v>
      </c>
      <c r="K82" t="s">
        <v>25</v>
      </c>
    </row>
    <row r="83" spans="1:11" x14ac:dyDescent="0.2">
      <c r="A83" t="s">
        <v>107</v>
      </c>
      <c r="B83" t="s">
        <v>108</v>
      </c>
      <c r="C83" t="s">
        <v>319</v>
      </c>
      <c r="D83" t="s">
        <v>319</v>
      </c>
      <c r="E83" t="s">
        <v>319</v>
      </c>
      <c r="F83" t="s">
        <v>319</v>
      </c>
      <c r="G83" t="s">
        <v>319</v>
      </c>
      <c r="H83" t="s">
        <v>319</v>
      </c>
      <c r="I83" t="s">
        <v>319</v>
      </c>
      <c r="J83" t="s">
        <v>319</v>
      </c>
      <c r="K83" t="s">
        <v>25</v>
      </c>
    </row>
    <row r="84" spans="1:11" x14ac:dyDescent="0.2">
      <c r="A84" t="s">
        <v>867</v>
      </c>
      <c r="B84" t="s">
        <v>111</v>
      </c>
      <c r="C84" t="s">
        <v>319</v>
      </c>
      <c r="D84" t="s">
        <v>319</v>
      </c>
      <c r="E84" t="s">
        <v>319</v>
      </c>
      <c r="F84" t="s">
        <v>319</v>
      </c>
      <c r="G84" t="s">
        <v>319</v>
      </c>
      <c r="H84" t="s">
        <v>319</v>
      </c>
      <c r="I84" t="s">
        <v>319</v>
      </c>
      <c r="J84" t="s">
        <v>319</v>
      </c>
      <c r="K84" t="s">
        <v>25</v>
      </c>
    </row>
    <row r="85" spans="1:11" x14ac:dyDescent="0.2">
      <c r="A85" t="s">
        <v>110</v>
      </c>
      <c r="B85" t="s">
        <v>111</v>
      </c>
      <c r="C85" t="s">
        <v>319</v>
      </c>
      <c r="D85" t="s">
        <v>319</v>
      </c>
      <c r="E85" t="s">
        <v>319</v>
      </c>
      <c r="F85" t="s">
        <v>319</v>
      </c>
      <c r="G85" t="s">
        <v>319</v>
      </c>
      <c r="H85" t="s">
        <v>319</v>
      </c>
      <c r="I85" t="s">
        <v>319</v>
      </c>
      <c r="J85" t="s">
        <v>319</v>
      </c>
      <c r="K85" t="s">
        <v>25</v>
      </c>
    </row>
    <row r="86" spans="1:11" x14ac:dyDescent="0.2">
      <c r="A86" t="s">
        <v>949</v>
      </c>
      <c r="B86" t="s">
        <v>111</v>
      </c>
      <c r="C86" t="s">
        <v>319</v>
      </c>
      <c r="D86" t="s">
        <v>319</v>
      </c>
      <c r="E86" t="s">
        <v>319</v>
      </c>
      <c r="F86" t="s">
        <v>319</v>
      </c>
      <c r="G86" t="s">
        <v>319</v>
      </c>
      <c r="H86" t="s">
        <v>319</v>
      </c>
      <c r="I86" t="s">
        <v>319</v>
      </c>
      <c r="J86" t="s">
        <v>319</v>
      </c>
      <c r="K86" t="s">
        <v>25</v>
      </c>
    </row>
    <row r="87" spans="1:11" x14ac:dyDescent="0.2">
      <c r="A87" t="s">
        <v>112</v>
      </c>
      <c r="B87" t="s">
        <v>111</v>
      </c>
      <c r="C87" t="s">
        <v>319</v>
      </c>
      <c r="D87" t="s">
        <v>319</v>
      </c>
      <c r="E87" t="s">
        <v>319</v>
      </c>
      <c r="F87" t="s">
        <v>319</v>
      </c>
      <c r="G87" t="s">
        <v>319</v>
      </c>
      <c r="H87" t="s">
        <v>319</v>
      </c>
      <c r="I87" t="s">
        <v>319</v>
      </c>
      <c r="J87" t="s">
        <v>319</v>
      </c>
      <c r="K87" t="s">
        <v>25</v>
      </c>
    </row>
    <row r="88" spans="1:11" x14ac:dyDescent="0.2">
      <c r="A88" t="s">
        <v>113</v>
      </c>
      <c r="B88" t="s">
        <v>111</v>
      </c>
      <c r="C88" t="s">
        <v>319</v>
      </c>
      <c r="D88" t="s">
        <v>319</v>
      </c>
      <c r="E88" t="s">
        <v>319</v>
      </c>
      <c r="F88" t="s">
        <v>319</v>
      </c>
      <c r="G88" t="s">
        <v>319</v>
      </c>
      <c r="H88" t="s">
        <v>319</v>
      </c>
      <c r="I88" t="s">
        <v>319</v>
      </c>
      <c r="J88" t="s">
        <v>319</v>
      </c>
      <c r="K88" t="s">
        <v>25</v>
      </c>
    </row>
    <row r="89" spans="1:11" x14ac:dyDescent="0.2">
      <c r="A89" t="s">
        <v>114</v>
      </c>
      <c r="B89" t="s">
        <v>111</v>
      </c>
      <c r="C89" t="s">
        <v>319</v>
      </c>
      <c r="D89" t="s">
        <v>319</v>
      </c>
      <c r="E89" t="s">
        <v>319</v>
      </c>
      <c r="F89" t="s">
        <v>319</v>
      </c>
      <c r="G89" t="s">
        <v>319</v>
      </c>
      <c r="H89" t="s">
        <v>319</v>
      </c>
      <c r="I89" t="s">
        <v>319</v>
      </c>
      <c r="J89" t="s">
        <v>319</v>
      </c>
      <c r="K89" t="s">
        <v>25</v>
      </c>
    </row>
    <row r="90" spans="1:11" x14ac:dyDescent="0.2">
      <c r="A90" t="s">
        <v>815</v>
      </c>
      <c r="B90" t="s">
        <v>816</v>
      </c>
      <c r="C90" t="s">
        <v>319</v>
      </c>
      <c r="D90" t="s">
        <v>319</v>
      </c>
      <c r="E90" t="s">
        <v>319</v>
      </c>
      <c r="F90" t="s">
        <v>319</v>
      </c>
      <c r="G90" t="s">
        <v>319</v>
      </c>
      <c r="H90" t="s">
        <v>319</v>
      </c>
      <c r="I90" t="s">
        <v>319</v>
      </c>
      <c r="J90" t="s">
        <v>319</v>
      </c>
      <c r="K90" t="s">
        <v>25</v>
      </c>
    </row>
    <row r="91" spans="1:11" x14ac:dyDescent="0.2">
      <c r="A91" t="s">
        <v>115</v>
      </c>
      <c r="B91" t="s">
        <v>116</v>
      </c>
      <c r="C91" t="s">
        <v>1043</v>
      </c>
      <c r="D91" t="s">
        <v>1036</v>
      </c>
      <c r="E91" t="s">
        <v>1037</v>
      </c>
      <c r="F91" t="s">
        <v>1037</v>
      </c>
      <c r="G91" t="s">
        <v>1037</v>
      </c>
      <c r="H91" t="s">
        <v>1037</v>
      </c>
      <c r="I91" t="s">
        <v>1037</v>
      </c>
      <c r="J91" t="s">
        <v>1037</v>
      </c>
      <c r="K91" t="s">
        <v>25</v>
      </c>
    </row>
    <row r="92" spans="1:11" x14ac:dyDescent="0.2">
      <c r="A92" t="s">
        <v>117</v>
      </c>
      <c r="B92" t="s">
        <v>116</v>
      </c>
      <c r="C92" t="s">
        <v>1043</v>
      </c>
      <c r="D92" t="s">
        <v>1036</v>
      </c>
      <c r="E92" t="s">
        <v>1037</v>
      </c>
      <c r="F92" t="s">
        <v>1037</v>
      </c>
      <c r="G92" t="s">
        <v>1037</v>
      </c>
      <c r="H92" t="s">
        <v>1037</v>
      </c>
      <c r="I92" t="s">
        <v>1037</v>
      </c>
      <c r="J92" t="s">
        <v>1037</v>
      </c>
      <c r="K92" t="s">
        <v>23</v>
      </c>
    </row>
    <row r="93" spans="1:11" x14ac:dyDescent="0.2">
      <c r="A93" t="s">
        <v>723</v>
      </c>
      <c r="B93" t="s">
        <v>724</v>
      </c>
      <c r="C93" t="s">
        <v>319</v>
      </c>
      <c r="D93" t="s">
        <v>319</v>
      </c>
      <c r="E93" t="s">
        <v>319</v>
      </c>
      <c r="F93" t="s">
        <v>319</v>
      </c>
      <c r="G93" t="s">
        <v>319</v>
      </c>
      <c r="H93" t="s">
        <v>319</v>
      </c>
      <c r="I93" t="s">
        <v>319</v>
      </c>
      <c r="J93" t="s">
        <v>319</v>
      </c>
      <c r="K93" t="s">
        <v>25</v>
      </c>
    </row>
    <row r="94" spans="1:11" x14ac:dyDescent="0.2">
      <c r="A94" t="s">
        <v>702</v>
      </c>
      <c r="B94" t="s">
        <v>703</v>
      </c>
      <c r="C94" t="s">
        <v>319</v>
      </c>
      <c r="D94" t="s">
        <v>319</v>
      </c>
      <c r="E94" t="s">
        <v>319</v>
      </c>
      <c r="F94" t="s">
        <v>319</v>
      </c>
      <c r="G94" t="s">
        <v>319</v>
      </c>
      <c r="H94" t="s">
        <v>319</v>
      </c>
      <c r="I94" t="s">
        <v>319</v>
      </c>
      <c r="J94" t="s">
        <v>319</v>
      </c>
      <c r="K94" t="s">
        <v>25</v>
      </c>
    </row>
    <row r="95" spans="1:11" x14ac:dyDescent="0.2">
      <c r="A95" t="s">
        <v>737</v>
      </c>
      <c r="B95" t="s">
        <v>738</v>
      </c>
      <c r="C95" t="s">
        <v>319</v>
      </c>
      <c r="D95" t="s">
        <v>319</v>
      </c>
      <c r="E95" t="s">
        <v>319</v>
      </c>
      <c r="F95" t="s">
        <v>319</v>
      </c>
      <c r="G95" t="s">
        <v>319</v>
      </c>
      <c r="H95" t="s">
        <v>319</v>
      </c>
      <c r="I95" t="s">
        <v>319</v>
      </c>
      <c r="J95" t="s">
        <v>319</v>
      </c>
      <c r="K95" t="s">
        <v>25</v>
      </c>
    </row>
    <row r="96" spans="1:11" x14ac:dyDescent="0.2">
      <c r="A96" t="s">
        <v>777</v>
      </c>
      <c r="B96" t="s">
        <v>778</v>
      </c>
      <c r="C96" t="s">
        <v>319</v>
      </c>
      <c r="D96" t="s">
        <v>319</v>
      </c>
      <c r="E96" t="s">
        <v>319</v>
      </c>
      <c r="F96" t="s">
        <v>319</v>
      </c>
      <c r="G96" t="s">
        <v>319</v>
      </c>
      <c r="H96" t="s">
        <v>319</v>
      </c>
      <c r="I96" t="s">
        <v>319</v>
      </c>
      <c r="J96" t="s">
        <v>319</v>
      </c>
      <c r="K96" t="s">
        <v>25</v>
      </c>
    </row>
    <row r="97" spans="1:11" x14ac:dyDescent="0.2">
      <c r="A97" t="s">
        <v>731</v>
      </c>
      <c r="B97" t="s">
        <v>732</v>
      </c>
      <c r="C97" t="s">
        <v>319</v>
      </c>
      <c r="D97" t="s">
        <v>319</v>
      </c>
      <c r="E97" t="s">
        <v>319</v>
      </c>
      <c r="F97" t="s">
        <v>319</v>
      </c>
      <c r="G97" t="s">
        <v>319</v>
      </c>
      <c r="H97" t="s">
        <v>319</v>
      </c>
      <c r="I97" t="s">
        <v>319</v>
      </c>
      <c r="J97" t="s">
        <v>319</v>
      </c>
      <c r="K97" t="s">
        <v>25</v>
      </c>
    </row>
    <row r="98" spans="1:11" x14ac:dyDescent="0.2">
      <c r="A98" t="s">
        <v>735</v>
      </c>
      <c r="B98" t="s">
        <v>736</v>
      </c>
      <c r="C98" t="s">
        <v>319</v>
      </c>
      <c r="D98" t="s">
        <v>319</v>
      </c>
      <c r="E98" t="s">
        <v>319</v>
      </c>
      <c r="F98" t="s">
        <v>319</v>
      </c>
      <c r="G98" t="s">
        <v>319</v>
      </c>
      <c r="H98" t="s">
        <v>319</v>
      </c>
      <c r="I98" t="s">
        <v>319</v>
      </c>
      <c r="J98" t="s">
        <v>319</v>
      </c>
      <c r="K98" t="s">
        <v>25</v>
      </c>
    </row>
    <row r="99" spans="1:11" x14ac:dyDescent="0.2">
      <c r="A99" t="s">
        <v>833</v>
      </c>
      <c r="B99" t="s">
        <v>834</v>
      </c>
      <c r="C99" t="s">
        <v>376</v>
      </c>
      <c r="D99" t="s">
        <v>1039</v>
      </c>
      <c r="E99" t="s">
        <v>319</v>
      </c>
      <c r="F99" t="s">
        <v>319</v>
      </c>
      <c r="G99" t="s">
        <v>319</v>
      </c>
      <c r="H99" t="s">
        <v>319</v>
      </c>
      <c r="I99" t="s">
        <v>319</v>
      </c>
      <c r="J99" t="s">
        <v>319</v>
      </c>
      <c r="K99" t="s">
        <v>25</v>
      </c>
    </row>
    <row r="100" spans="1:11" x14ac:dyDescent="0.2">
      <c r="A100" t="s">
        <v>357</v>
      </c>
      <c r="B100" t="s">
        <v>108</v>
      </c>
      <c r="C100" t="s">
        <v>319</v>
      </c>
      <c r="D100" t="s">
        <v>319</v>
      </c>
      <c r="E100" t="s">
        <v>319</v>
      </c>
      <c r="F100" t="s">
        <v>319</v>
      </c>
      <c r="G100" t="s">
        <v>319</v>
      </c>
      <c r="H100" t="s">
        <v>319</v>
      </c>
      <c r="I100" t="s">
        <v>319</v>
      </c>
      <c r="J100" t="s">
        <v>319</v>
      </c>
      <c r="K100" t="s">
        <v>25</v>
      </c>
    </row>
    <row r="101" spans="1:11" x14ac:dyDescent="0.2">
      <c r="A101" t="s">
        <v>346</v>
      </c>
      <c r="B101" t="s">
        <v>108</v>
      </c>
      <c r="C101" t="s">
        <v>319</v>
      </c>
      <c r="D101" t="s">
        <v>319</v>
      </c>
      <c r="E101" t="s">
        <v>319</v>
      </c>
      <c r="F101" t="s">
        <v>319</v>
      </c>
      <c r="G101" t="s">
        <v>319</v>
      </c>
      <c r="H101" t="s">
        <v>319</v>
      </c>
      <c r="I101" t="s">
        <v>319</v>
      </c>
      <c r="J101" t="s">
        <v>319</v>
      </c>
      <c r="K101" t="s">
        <v>25</v>
      </c>
    </row>
    <row r="102" spans="1:11" x14ac:dyDescent="0.2">
      <c r="A102" t="s">
        <v>118</v>
      </c>
      <c r="B102" t="s">
        <v>119</v>
      </c>
      <c r="C102" t="s">
        <v>319</v>
      </c>
      <c r="D102" t="s">
        <v>319</v>
      </c>
      <c r="E102" t="s">
        <v>319</v>
      </c>
      <c r="F102" t="s">
        <v>319</v>
      </c>
      <c r="G102" t="s">
        <v>319</v>
      </c>
      <c r="H102" t="s">
        <v>319</v>
      </c>
      <c r="I102" t="s">
        <v>319</v>
      </c>
      <c r="J102" t="s">
        <v>319</v>
      </c>
      <c r="K102" t="s">
        <v>25</v>
      </c>
    </row>
    <row r="103" spans="1:11" x14ac:dyDescent="0.2">
      <c r="A103" t="s">
        <v>788</v>
      </c>
      <c r="B103" t="s">
        <v>789</v>
      </c>
      <c r="C103" t="s">
        <v>319</v>
      </c>
      <c r="D103" t="s">
        <v>319</v>
      </c>
      <c r="E103" t="s">
        <v>319</v>
      </c>
      <c r="F103" t="s">
        <v>319</v>
      </c>
      <c r="G103" t="s">
        <v>319</v>
      </c>
      <c r="H103" t="s">
        <v>319</v>
      </c>
      <c r="I103" t="s">
        <v>319</v>
      </c>
      <c r="J103" t="s">
        <v>319</v>
      </c>
      <c r="K103" t="s">
        <v>25</v>
      </c>
    </row>
    <row r="104" spans="1:11" x14ac:dyDescent="0.2">
      <c r="A104" t="s">
        <v>120</v>
      </c>
      <c r="B104" t="s">
        <v>121</v>
      </c>
      <c r="C104" t="s">
        <v>376</v>
      </c>
      <c r="D104" t="s">
        <v>1039</v>
      </c>
      <c r="E104" t="s">
        <v>319</v>
      </c>
      <c r="F104" t="s">
        <v>319</v>
      </c>
      <c r="G104" t="s">
        <v>319</v>
      </c>
      <c r="H104" t="s">
        <v>319</v>
      </c>
      <c r="I104" t="s">
        <v>319</v>
      </c>
      <c r="J104" t="s">
        <v>319</v>
      </c>
      <c r="K104" t="s">
        <v>25</v>
      </c>
    </row>
    <row r="105" spans="1:11" x14ac:dyDescent="0.2">
      <c r="A105" t="s">
        <v>779</v>
      </c>
      <c r="B105" t="s">
        <v>780</v>
      </c>
      <c r="C105" t="s">
        <v>319</v>
      </c>
      <c r="D105" t="s">
        <v>319</v>
      </c>
      <c r="E105" t="s">
        <v>319</v>
      </c>
      <c r="F105" t="s">
        <v>319</v>
      </c>
      <c r="G105" t="s">
        <v>319</v>
      </c>
      <c r="H105" t="s">
        <v>319</v>
      </c>
      <c r="I105" t="s">
        <v>319</v>
      </c>
      <c r="J105" t="s">
        <v>319</v>
      </c>
      <c r="K105" t="s">
        <v>25</v>
      </c>
    </row>
    <row r="106" spans="1:11" x14ac:dyDescent="0.2">
      <c r="A106" t="s">
        <v>755</v>
      </c>
      <c r="B106" t="s">
        <v>756</v>
      </c>
      <c r="C106" t="s">
        <v>319</v>
      </c>
      <c r="D106" t="s">
        <v>319</v>
      </c>
      <c r="E106" t="s">
        <v>319</v>
      </c>
      <c r="F106" t="s">
        <v>319</v>
      </c>
      <c r="G106" t="s">
        <v>319</v>
      </c>
      <c r="H106" t="s">
        <v>319</v>
      </c>
      <c r="I106" t="s">
        <v>319</v>
      </c>
      <c r="J106" t="s">
        <v>319</v>
      </c>
      <c r="K106" t="s">
        <v>25</v>
      </c>
    </row>
    <row r="107" spans="1:11" x14ac:dyDescent="0.2">
      <c r="A107" t="s">
        <v>373</v>
      </c>
      <c r="B107" t="s">
        <v>280</v>
      </c>
      <c r="C107" t="s">
        <v>319</v>
      </c>
      <c r="D107" t="s">
        <v>319</v>
      </c>
      <c r="E107" t="s">
        <v>319</v>
      </c>
      <c r="F107" t="s">
        <v>319</v>
      </c>
      <c r="G107" t="s">
        <v>319</v>
      </c>
      <c r="H107" t="s">
        <v>319</v>
      </c>
      <c r="I107" t="s">
        <v>319</v>
      </c>
      <c r="J107" t="s">
        <v>319</v>
      </c>
      <c r="K107" t="s">
        <v>25</v>
      </c>
    </row>
    <row r="108" spans="1:11" x14ac:dyDescent="0.2">
      <c r="A108" t="s">
        <v>910</v>
      </c>
      <c r="B108" t="s">
        <v>280</v>
      </c>
      <c r="C108" t="s">
        <v>376</v>
      </c>
      <c r="D108" t="s">
        <v>1039</v>
      </c>
      <c r="E108" t="s">
        <v>319</v>
      </c>
      <c r="F108" t="s">
        <v>319</v>
      </c>
      <c r="G108" t="s">
        <v>319</v>
      </c>
      <c r="H108" t="s">
        <v>319</v>
      </c>
      <c r="I108" t="s">
        <v>319</v>
      </c>
      <c r="J108" t="s">
        <v>319</v>
      </c>
      <c r="K108" t="s">
        <v>25</v>
      </c>
    </row>
    <row r="109" spans="1:11" x14ac:dyDescent="0.2">
      <c r="A109" t="s">
        <v>858</v>
      </c>
      <c r="B109" t="s">
        <v>859</v>
      </c>
      <c r="C109" t="s">
        <v>319</v>
      </c>
      <c r="D109" t="s">
        <v>319</v>
      </c>
      <c r="E109" t="s">
        <v>319</v>
      </c>
      <c r="F109" t="s">
        <v>319</v>
      </c>
      <c r="G109" t="s">
        <v>319</v>
      </c>
      <c r="H109" t="s">
        <v>319</v>
      </c>
      <c r="I109" t="s">
        <v>319</v>
      </c>
      <c r="J109" t="s">
        <v>319</v>
      </c>
      <c r="K109" t="s">
        <v>25</v>
      </c>
    </row>
    <row r="110" spans="1:11" x14ac:dyDescent="0.2">
      <c r="A110" t="s">
        <v>706</v>
      </c>
      <c r="B110" t="s">
        <v>915</v>
      </c>
      <c r="C110" t="s">
        <v>376</v>
      </c>
      <c r="D110" t="s">
        <v>1039</v>
      </c>
      <c r="E110" t="s">
        <v>319</v>
      </c>
      <c r="F110" t="s">
        <v>319</v>
      </c>
      <c r="G110" t="s">
        <v>319</v>
      </c>
      <c r="H110" t="s">
        <v>319</v>
      </c>
      <c r="I110" t="s">
        <v>319</v>
      </c>
      <c r="J110" t="s">
        <v>319</v>
      </c>
      <c r="K110" t="s">
        <v>25</v>
      </c>
    </row>
    <row r="111" spans="1:11" x14ac:dyDescent="0.2">
      <c r="A111" t="s">
        <v>708</v>
      </c>
      <c r="B111" t="s">
        <v>916</v>
      </c>
      <c r="C111" t="s">
        <v>1067</v>
      </c>
      <c r="D111" t="s">
        <v>1036</v>
      </c>
      <c r="E111" t="s">
        <v>1040</v>
      </c>
      <c r="F111" t="s">
        <v>1040</v>
      </c>
      <c r="G111" t="s">
        <v>1040</v>
      </c>
      <c r="H111" t="s">
        <v>1040</v>
      </c>
      <c r="I111" t="s">
        <v>1040</v>
      </c>
      <c r="J111" t="s">
        <v>1040</v>
      </c>
      <c r="K111" t="s">
        <v>25</v>
      </c>
    </row>
    <row r="112" spans="1:11" x14ac:dyDescent="0.2">
      <c r="A112" t="s">
        <v>887</v>
      </c>
      <c r="B112" t="s">
        <v>888</v>
      </c>
      <c r="C112" t="s">
        <v>376</v>
      </c>
      <c r="D112" t="s">
        <v>1039</v>
      </c>
      <c r="E112" t="s">
        <v>319</v>
      </c>
      <c r="F112" t="s">
        <v>319</v>
      </c>
      <c r="G112" t="s">
        <v>319</v>
      </c>
      <c r="H112" t="s">
        <v>319</v>
      </c>
      <c r="I112" t="s">
        <v>319</v>
      </c>
      <c r="J112" t="s">
        <v>319</v>
      </c>
      <c r="K112" t="s">
        <v>25</v>
      </c>
    </row>
    <row r="113" spans="1:11" x14ac:dyDescent="0.2">
      <c r="A113" t="s">
        <v>913</v>
      </c>
      <c r="B113" t="s">
        <v>282</v>
      </c>
      <c r="C113" t="s">
        <v>376</v>
      </c>
      <c r="D113" t="s">
        <v>1039</v>
      </c>
      <c r="E113" t="s">
        <v>319</v>
      </c>
      <c r="F113" t="s">
        <v>319</v>
      </c>
      <c r="G113" t="s">
        <v>319</v>
      </c>
      <c r="H113" t="s">
        <v>319</v>
      </c>
      <c r="I113" t="s">
        <v>319</v>
      </c>
      <c r="J113" t="s">
        <v>319</v>
      </c>
      <c r="K113" t="s">
        <v>25</v>
      </c>
    </row>
    <row r="114" spans="1:11" x14ac:dyDescent="0.2">
      <c r="A114" t="s">
        <v>330</v>
      </c>
      <c r="B114" t="s">
        <v>43</v>
      </c>
      <c r="C114" t="s">
        <v>1044</v>
      </c>
      <c r="D114" t="s">
        <v>1036</v>
      </c>
      <c r="E114" t="s">
        <v>1037</v>
      </c>
      <c r="F114" t="s">
        <v>1037</v>
      </c>
      <c r="G114" t="s">
        <v>1037</v>
      </c>
      <c r="H114" t="s">
        <v>1040</v>
      </c>
      <c r="I114" t="s">
        <v>1037</v>
      </c>
      <c r="J114" t="s">
        <v>1040</v>
      </c>
      <c r="K114" t="s">
        <v>25</v>
      </c>
    </row>
    <row r="115" spans="1:11" x14ac:dyDescent="0.2">
      <c r="A115" t="s">
        <v>44</v>
      </c>
      <c r="B115" t="s">
        <v>43</v>
      </c>
      <c r="C115" t="s">
        <v>319</v>
      </c>
      <c r="D115" t="s">
        <v>319</v>
      </c>
      <c r="E115" t="s">
        <v>319</v>
      </c>
      <c r="F115" t="s">
        <v>319</v>
      </c>
      <c r="G115" t="s">
        <v>319</v>
      </c>
      <c r="H115" t="s">
        <v>319</v>
      </c>
      <c r="I115" t="s">
        <v>319</v>
      </c>
      <c r="J115" t="s">
        <v>319</v>
      </c>
      <c r="K115" t="s">
        <v>25</v>
      </c>
    </row>
    <row r="116" spans="1:11" x14ac:dyDescent="0.2">
      <c r="A116" t="s">
        <v>950</v>
      </c>
      <c r="B116" t="s">
        <v>43</v>
      </c>
      <c r="C116" t="s">
        <v>1044</v>
      </c>
      <c r="D116" t="s">
        <v>1036</v>
      </c>
      <c r="E116" t="s">
        <v>1037</v>
      </c>
      <c r="F116" t="s">
        <v>1037</v>
      </c>
      <c r="G116" t="s">
        <v>1037</v>
      </c>
      <c r="H116" t="s">
        <v>1040</v>
      </c>
      <c r="I116" t="s">
        <v>1037</v>
      </c>
      <c r="J116" t="s">
        <v>1040</v>
      </c>
      <c r="K116" t="s">
        <v>25</v>
      </c>
    </row>
    <row r="117" spans="1:11" x14ac:dyDescent="0.2">
      <c r="A117" t="s">
        <v>340</v>
      </c>
      <c r="B117" t="s">
        <v>46</v>
      </c>
      <c r="C117" t="s">
        <v>1045</v>
      </c>
      <c r="D117" t="s">
        <v>1040</v>
      </c>
      <c r="E117" t="s">
        <v>319</v>
      </c>
      <c r="F117" t="s">
        <v>319</v>
      </c>
      <c r="G117" t="s">
        <v>319</v>
      </c>
      <c r="H117" t="s">
        <v>319</v>
      </c>
      <c r="I117" t="s">
        <v>319</v>
      </c>
      <c r="J117" t="s">
        <v>319</v>
      </c>
      <c r="K117" t="s">
        <v>25</v>
      </c>
    </row>
    <row r="118" spans="1:11" x14ac:dyDescent="0.2">
      <c r="A118" t="s">
        <v>45</v>
      </c>
      <c r="B118" t="s">
        <v>46</v>
      </c>
      <c r="C118" t="s">
        <v>319</v>
      </c>
      <c r="D118" t="s">
        <v>319</v>
      </c>
      <c r="E118" t="s">
        <v>319</v>
      </c>
      <c r="F118" t="s">
        <v>319</v>
      </c>
      <c r="G118" t="s">
        <v>319</v>
      </c>
      <c r="H118" t="s">
        <v>319</v>
      </c>
      <c r="I118" t="s">
        <v>319</v>
      </c>
      <c r="J118" t="s">
        <v>319</v>
      </c>
      <c r="K118" t="s">
        <v>25</v>
      </c>
    </row>
    <row r="119" spans="1:11" x14ac:dyDescent="0.2">
      <c r="A119" t="s">
        <v>47</v>
      </c>
      <c r="B119" t="s">
        <v>46</v>
      </c>
      <c r="C119" t="s">
        <v>319</v>
      </c>
      <c r="D119" t="s">
        <v>319</v>
      </c>
      <c r="E119" t="s">
        <v>319</v>
      </c>
      <c r="F119" t="s">
        <v>319</v>
      </c>
      <c r="G119" t="s">
        <v>319</v>
      </c>
      <c r="H119" t="s">
        <v>319</v>
      </c>
      <c r="I119" t="s">
        <v>319</v>
      </c>
      <c r="J119" t="s">
        <v>319</v>
      </c>
      <c r="K119" t="s">
        <v>25</v>
      </c>
    </row>
    <row r="120" spans="1:11" x14ac:dyDescent="0.2">
      <c r="A120" t="s">
        <v>48</v>
      </c>
      <c r="B120" t="s">
        <v>46</v>
      </c>
      <c r="C120" t="s">
        <v>319</v>
      </c>
      <c r="D120" t="s">
        <v>319</v>
      </c>
      <c r="E120" t="s">
        <v>319</v>
      </c>
      <c r="F120" t="s">
        <v>319</v>
      </c>
      <c r="G120" t="s">
        <v>319</v>
      </c>
      <c r="H120" t="s">
        <v>319</v>
      </c>
      <c r="I120" t="s">
        <v>319</v>
      </c>
      <c r="J120" t="s">
        <v>319</v>
      </c>
      <c r="K120" t="s">
        <v>25</v>
      </c>
    </row>
    <row r="121" spans="1:11" x14ac:dyDescent="0.2">
      <c r="A121" t="s">
        <v>49</v>
      </c>
      <c r="B121" t="s">
        <v>46</v>
      </c>
      <c r="C121" t="s">
        <v>319</v>
      </c>
      <c r="D121" t="s">
        <v>319</v>
      </c>
      <c r="E121" t="s">
        <v>319</v>
      </c>
      <c r="F121" t="s">
        <v>319</v>
      </c>
      <c r="G121" t="s">
        <v>319</v>
      </c>
      <c r="H121" t="s">
        <v>319</v>
      </c>
      <c r="I121" t="s">
        <v>319</v>
      </c>
      <c r="J121" t="s">
        <v>319</v>
      </c>
      <c r="K121" t="s">
        <v>25</v>
      </c>
    </row>
    <row r="122" spans="1:11" x14ac:dyDescent="0.2">
      <c r="A122" t="s">
        <v>938</v>
      </c>
      <c r="B122" t="s">
        <v>123</v>
      </c>
      <c r="C122" t="s">
        <v>1046</v>
      </c>
      <c r="D122" t="s">
        <v>1036</v>
      </c>
      <c r="E122" t="s">
        <v>1037</v>
      </c>
      <c r="F122" t="s">
        <v>1037</v>
      </c>
      <c r="G122" t="s">
        <v>1040</v>
      </c>
      <c r="H122" t="s">
        <v>1040</v>
      </c>
      <c r="I122" t="s">
        <v>1040</v>
      </c>
      <c r="J122" t="s">
        <v>1040</v>
      </c>
      <c r="K122" t="s">
        <v>25</v>
      </c>
    </row>
    <row r="123" spans="1:11" x14ac:dyDescent="0.2">
      <c r="A123" t="s">
        <v>122</v>
      </c>
      <c r="B123" t="s">
        <v>123</v>
      </c>
      <c r="C123" t="s">
        <v>1046</v>
      </c>
      <c r="D123" t="s">
        <v>1036</v>
      </c>
      <c r="E123" t="s">
        <v>1040</v>
      </c>
      <c r="F123" t="s">
        <v>1037</v>
      </c>
      <c r="G123" t="s">
        <v>1040</v>
      </c>
      <c r="H123" t="s">
        <v>1037</v>
      </c>
      <c r="I123" t="s">
        <v>1040</v>
      </c>
      <c r="J123" t="s">
        <v>1037</v>
      </c>
      <c r="K123" t="s">
        <v>25</v>
      </c>
    </row>
    <row r="124" spans="1:11" x14ac:dyDescent="0.2">
      <c r="A124" t="s">
        <v>185</v>
      </c>
      <c r="B124" t="s">
        <v>123</v>
      </c>
      <c r="C124" t="s">
        <v>319</v>
      </c>
      <c r="D124" t="s">
        <v>319</v>
      </c>
      <c r="E124" t="s">
        <v>319</v>
      </c>
      <c r="F124" t="s">
        <v>319</v>
      </c>
      <c r="G124" t="s">
        <v>319</v>
      </c>
      <c r="H124" t="s">
        <v>319</v>
      </c>
      <c r="I124" t="s">
        <v>319</v>
      </c>
      <c r="J124" t="s">
        <v>319</v>
      </c>
      <c r="K124" t="s">
        <v>25</v>
      </c>
    </row>
    <row r="125" spans="1:11" x14ac:dyDescent="0.2">
      <c r="A125" t="s">
        <v>348</v>
      </c>
      <c r="B125" t="s">
        <v>123</v>
      </c>
      <c r="C125" t="s">
        <v>1046</v>
      </c>
      <c r="D125" t="s">
        <v>1036</v>
      </c>
      <c r="E125" t="s">
        <v>1037</v>
      </c>
      <c r="F125" t="s">
        <v>1037</v>
      </c>
      <c r="G125" t="s">
        <v>1040</v>
      </c>
      <c r="H125" t="s">
        <v>1040</v>
      </c>
      <c r="I125" t="s">
        <v>1040</v>
      </c>
      <c r="J125" t="s">
        <v>1040</v>
      </c>
      <c r="K125" t="s">
        <v>25</v>
      </c>
    </row>
    <row r="126" spans="1:11" x14ac:dyDescent="0.2">
      <c r="A126" t="s">
        <v>186</v>
      </c>
      <c r="B126" t="s">
        <v>123</v>
      </c>
      <c r="C126" t="s">
        <v>1046</v>
      </c>
      <c r="D126" t="s">
        <v>1036</v>
      </c>
      <c r="E126" t="s">
        <v>1040</v>
      </c>
      <c r="F126" t="s">
        <v>1040</v>
      </c>
      <c r="G126" t="s">
        <v>1040</v>
      </c>
      <c r="H126" t="s">
        <v>1040</v>
      </c>
      <c r="I126" t="s">
        <v>1040</v>
      </c>
      <c r="J126" t="s">
        <v>1040</v>
      </c>
      <c r="K126" t="s">
        <v>25</v>
      </c>
    </row>
    <row r="127" spans="1:11" x14ac:dyDescent="0.2">
      <c r="A127" t="s">
        <v>188</v>
      </c>
      <c r="B127" t="s">
        <v>123</v>
      </c>
      <c r="C127" t="s">
        <v>1046</v>
      </c>
      <c r="D127" t="s">
        <v>1036</v>
      </c>
      <c r="E127" t="s">
        <v>1040</v>
      </c>
      <c r="F127" t="s">
        <v>1037</v>
      </c>
      <c r="G127" t="s">
        <v>1040</v>
      </c>
      <c r="H127" t="s">
        <v>1040</v>
      </c>
      <c r="I127" t="s">
        <v>1040</v>
      </c>
      <c r="J127" t="s">
        <v>1040</v>
      </c>
      <c r="K127" t="s">
        <v>25</v>
      </c>
    </row>
    <row r="128" spans="1:11" x14ac:dyDescent="0.2">
      <c r="A128" t="s">
        <v>189</v>
      </c>
      <c r="B128" t="s">
        <v>123</v>
      </c>
      <c r="C128" t="s">
        <v>1046</v>
      </c>
      <c r="D128" t="s">
        <v>1036</v>
      </c>
      <c r="E128" t="s">
        <v>1040</v>
      </c>
      <c r="F128" t="s">
        <v>1040</v>
      </c>
      <c r="G128" t="s">
        <v>1040</v>
      </c>
      <c r="H128" t="s">
        <v>1040</v>
      </c>
      <c r="I128" t="s">
        <v>1040</v>
      </c>
      <c r="J128" t="s">
        <v>1040</v>
      </c>
      <c r="K128" t="s">
        <v>25</v>
      </c>
    </row>
    <row r="129" spans="1:11" x14ac:dyDescent="0.2">
      <c r="A129" t="s">
        <v>894</v>
      </c>
      <c r="B129" t="s">
        <v>567</v>
      </c>
      <c r="C129" t="s">
        <v>1047</v>
      </c>
      <c r="D129" t="s">
        <v>1040</v>
      </c>
      <c r="E129" t="s">
        <v>319</v>
      </c>
      <c r="F129" t="s">
        <v>319</v>
      </c>
      <c r="G129" t="s">
        <v>319</v>
      </c>
      <c r="H129" t="s">
        <v>319</v>
      </c>
      <c r="I129" t="s">
        <v>319</v>
      </c>
      <c r="J129" t="s">
        <v>319</v>
      </c>
      <c r="K129" t="s">
        <v>25</v>
      </c>
    </row>
    <row r="130" spans="1:11" x14ac:dyDescent="0.2">
      <c r="A130" t="s">
        <v>50</v>
      </c>
      <c r="B130" t="s">
        <v>51</v>
      </c>
      <c r="C130" t="s">
        <v>319</v>
      </c>
      <c r="D130" t="s">
        <v>319</v>
      </c>
      <c r="E130" t="s">
        <v>319</v>
      </c>
      <c r="F130" t="s">
        <v>319</v>
      </c>
      <c r="G130" t="s">
        <v>319</v>
      </c>
      <c r="H130" t="s">
        <v>319</v>
      </c>
      <c r="I130" t="s">
        <v>319</v>
      </c>
      <c r="J130" t="s">
        <v>319</v>
      </c>
      <c r="K130" t="s">
        <v>25</v>
      </c>
    </row>
    <row r="131" spans="1:11" x14ac:dyDescent="0.2">
      <c r="A131" t="s">
        <v>124</v>
      </c>
      <c r="B131" t="s">
        <v>125</v>
      </c>
      <c r="C131" t="s">
        <v>319</v>
      </c>
      <c r="D131" t="s">
        <v>319</v>
      </c>
      <c r="E131" t="s">
        <v>319</v>
      </c>
      <c r="F131" t="s">
        <v>319</v>
      </c>
      <c r="G131" t="s">
        <v>319</v>
      </c>
      <c r="H131" t="s">
        <v>319</v>
      </c>
      <c r="I131" t="s">
        <v>319</v>
      </c>
      <c r="J131" t="s">
        <v>319</v>
      </c>
      <c r="K131" t="s">
        <v>25</v>
      </c>
    </row>
    <row r="132" spans="1:11" x14ac:dyDescent="0.2">
      <c r="A132" t="s">
        <v>190</v>
      </c>
      <c r="B132" t="s">
        <v>125</v>
      </c>
      <c r="C132" t="s">
        <v>319</v>
      </c>
      <c r="D132" t="s">
        <v>319</v>
      </c>
      <c r="E132" t="s">
        <v>319</v>
      </c>
      <c r="F132" t="s">
        <v>319</v>
      </c>
      <c r="G132" t="s">
        <v>319</v>
      </c>
      <c r="H132" t="s">
        <v>319</v>
      </c>
      <c r="I132" t="s">
        <v>319</v>
      </c>
      <c r="J132" t="s">
        <v>319</v>
      </c>
      <c r="K132" t="s">
        <v>25</v>
      </c>
    </row>
    <row r="133" spans="1:11" x14ac:dyDescent="0.2">
      <c r="A133" t="s">
        <v>897</v>
      </c>
      <c r="B133" t="s">
        <v>53</v>
      </c>
      <c r="C133" t="s">
        <v>319</v>
      </c>
      <c r="D133" t="s">
        <v>319</v>
      </c>
      <c r="E133" t="s">
        <v>319</v>
      </c>
      <c r="F133" t="s">
        <v>319</v>
      </c>
      <c r="G133" t="s">
        <v>319</v>
      </c>
      <c r="H133" t="s">
        <v>319</v>
      </c>
      <c r="I133" t="s">
        <v>319</v>
      </c>
      <c r="J133" t="s">
        <v>319</v>
      </c>
      <c r="K133" t="s">
        <v>25</v>
      </c>
    </row>
    <row r="134" spans="1:11" x14ac:dyDescent="0.2">
      <c r="A134" t="s">
        <v>52</v>
      </c>
      <c r="B134" t="s">
        <v>53</v>
      </c>
      <c r="C134" t="s">
        <v>319</v>
      </c>
      <c r="D134" t="s">
        <v>319</v>
      </c>
      <c r="E134" t="s">
        <v>319</v>
      </c>
      <c r="F134" t="s">
        <v>319</v>
      </c>
      <c r="G134" t="s">
        <v>319</v>
      </c>
      <c r="H134" t="s">
        <v>319</v>
      </c>
      <c r="I134" t="s">
        <v>319</v>
      </c>
      <c r="J134" t="s">
        <v>319</v>
      </c>
      <c r="K134" t="s">
        <v>25</v>
      </c>
    </row>
    <row r="135" spans="1:11" x14ac:dyDescent="0.2">
      <c r="A135" t="s">
        <v>126</v>
      </c>
      <c r="B135" t="s">
        <v>53</v>
      </c>
      <c r="C135" t="s">
        <v>798</v>
      </c>
      <c r="D135" t="s">
        <v>1040</v>
      </c>
      <c r="E135" t="s">
        <v>319</v>
      </c>
      <c r="F135" t="s">
        <v>319</v>
      </c>
      <c r="G135" t="s">
        <v>319</v>
      </c>
      <c r="H135" t="s">
        <v>319</v>
      </c>
      <c r="I135" t="s">
        <v>319</v>
      </c>
      <c r="J135" t="s">
        <v>319</v>
      </c>
      <c r="K135" t="s">
        <v>25</v>
      </c>
    </row>
    <row r="136" spans="1:11" x14ac:dyDescent="0.2">
      <c r="A136" t="s">
        <v>54</v>
      </c>
      <c r="B136" t="s">
        <v>53</v>
      </c>
      <c r="C136" t="s">
        <v>319</v>
      </c>
      <c r="D136" t="s">
        <v>319</v>
      </c>
      <c r="E136" t="s">
        <v>319</v>
      </c>
      <c r="F136" t="s">
        <v>319</v>
      </c>
      <c r="G136" t="s">
        <v>319</v>
      </c>
      <c r="H136" t="s">
        <v>319</v>
      </c>
      <c r="I136" t="s">
        <v>319</v>
      </c>
      <c r="J136" t="s">
        <v>319</v>
      </c>
      <c r="K136" t="s">
        <v>25</v>
      </c>
    </row>
    <row r="137" spans="1:11" x14ac:dyDescent="0.2">
      <c r="A137" t="s">
        <v>191</v>
      </c>
      <c r="B137" t="s">
        <v>192</v>
      </c>
      <c r="C137" t="s">
        <v>883</v>
      </c>
      <c r="D137" t="s">
        <v>1040</v>
      </c>
      <c r="E137" t="s">
        <v>319</v>
      </c>
      <c r="F137" t="s">
        <v>319</v>
      </c>
      <c r="G137" t="s">
        <v>319</v>
      </c>
      <c r="H137" t="s">
        <v>319</v>
      </c>
      <c r="I137" t="s">
        <v>319</v>
      </c>
      <c r="J137" t="s">
        <v>319</v>
      </c>
      <c r="K137" t="s">
        <v>25</v>
      </c>
    </row>
    <row r="138" spans="1:11" x14ac:dyDescent="0.2">
      <c r="A138" t="s">
        <v>193</v>
      </c>
      <c r="B138" t="s">
        <v>192</v>
      </c>
      <c r="C138" t="s">
        <v>319</v>
      </c>
      <c r="D138" t="s">
        <v>319</v>
      </c>
      <c r="E138" t="s">
        <v>319</v>
      </c>
      <c r="F138" t="s">
        <v>319</v>
      </c>
      <c r="G138" t="s">
        <v>319</v>
      </c>
      <c r="H138" t="s">
        <v>319</v>
      </c>
      <c r="I138" t="s">
        <v>319</v>
      </c>
      <c r="J138" t="s">
        <v>319</v>
      </c>
      <c r="K138" t="s">
        <v>25</v>
      </c>
    </row>
    <row r="139" spans="1:11" x14ac:dyDescent="0.2">
      <c r="A139" t="s">
        <v>695</v>
      </c>
      <c r="B139" t="s">
        <v>939</v>
      </c>
      <c r="C139" t="s">
        <v>319</v>
      </c>
      <c r="D139" t="s">
        <v>319</v>
      </c>
      <c r="E139" t="s">
        <v>319</v>
      </c>
      <c r="F139" t="s">
        <v>319</v>
      </c>
      <c r="G139" t="s">
        <v>319</v>
      </c>
      <c r="H139" t="s">
        <v>319</v>
      </c>
      <c r="I139" t="s">
        <v>319</v>
      </c>
      <c r="J139" t="s">
        <v>319</v>
      </c>
      <c r="K139" t="s">
        <v>25</v>
      </c>
    </row>
    <row r="140" spans="1:11" x14ac:dyDescent="0.2">
      <c r="A140" t="s">
        <v>946</v>
      </c>
      <c r="B140" t="s">
        <v>128</v>
      </c>
      <c r="C140" t="s">
        <v>1048</v>
      </c>
      <c r="D140" t="s">
        <v>1040</v>
      </c>
      <c r="E140" t="s">
        <v>319</v>
      </c>
      <c r="F140" t="s">
        <v>319</v>
      </c>
      <c r="G140" t="s">
        <v>319</v>
      </c>
      <c r="H140" t="s">
        <v>319</v>
      </c>
      <c r="I140" t="s">
        <v>319</v>
      </c>
      <c r="J140" t="s">
        <v>319</v>
      </c>
      <c r="K140" t="s">
        <v>25</v>
      </c>
    </row>
    <row r="141" spans="1:11" x14ac:dyDescent="0.2">
      <c r="A141" t="s">
        <v>127</v>
      </c>
      <c r="B141" t="s">
        <v>128</v>
      </c>
      <c r="C141" t="s">
        <v>319</v>
      </c>
      <c r="D141" t="s">
        <v>319</v>
      </c>
      <c r="E141" t="s">
        <v>319</v>
      </c>
      <c r="F141" t="s">
        <v>319</v>
      </c>
      <c r="G141" t="s">
        <v>319</v>
      </c>
      <c r="H141" t="s">
        <v>319</v>
      </c>
      <c r="I141" t="s">
        <v>319</v>
      </c>
      <c r="J141" t="s">
        <v>319</v>
      </c>
      <c r="K141" t="s">
        <v>25</v>
      </c>
    </row>
    <row r="142" spans="1:11" x14ac:dyDescent="0.2">
      <c r="A142" t="s">
        <v>286</v>
      </c>
      <c r="B142" t="s">
        <v>375</v>
      </c>
      <c r="C142" t="s">
        <v>1049</v>
      </c>
      <c r="D142" t="s">
        <v>1036</v>
      </c>
      <c r="E142" t="s">
        <v>1040</v>
      </c>
      <c r="F142" t="s">
        <v>1040</v>
      </c>
      <c r="G142" t="s">
        <v>1040</v>
      </c>
      <c r="H142" t="s">
        <v>1040</v>
      </c>
      <c r="I142" t="s">
        <v>1040</v>
      </c>
      <c r="J142" t="s">
        <v>1040</v>
      </c>
      <c r="K142" t="s">
        <v>25</v>
      </c>
    </row>
    <row r="143" spans="1:11" x14ac:dyDescent="0.2">
      <c r="A143" t="s">
        <v>763</v>
      </c>
      <c r="B143" t="s">
        <v>764</v>
      </c>
      <c r="C143" t="s">
        <v>319</v>
      </c>
      <c r="D143" t="s">
        <v>319</v>
      </c>
      <c r="E143" t="s">
        <v>319</v>
      </c>
      <c r="F143" t="s">
        <v>319</v>
      </c>
      <c r="G143" t="s">
        <v>319</v>
      </c>
      <c r="H143" t="s">
        <v>319</v>
      </c>
      <c r="I143" t="s">
        <v>319</v>
      </c>
      <c r="J143" t="s">
        <v>319</v>
      </c>
      <c r="K143" t="s">
        <v>25</v>
      </c>
    </row>
    <row r="144" spans="1:11" x14ac:dyDescent="0.2">
      <c r="A144" t="s">
        <v>129</v>
      </c>
      <c r="B144" t="s">
        <v>130</v>
      </c>
      <c r="C144" t="s">
        <v>319</v>
      </c>
      <c r="D144" t="s">
        <v>319</v>
      </c>
      <c r="E144" t="s">
        <v>319</v>
      </c>
      <c r="F144" t="s">
        <v>319</v>
      </c>
      <c r="G144" t="s">
        <v>319</v>
      </c>
      <c r="H144" t="s">
        <v>319</v>
      </c>
      <c r="I144" t="s">
        <v>319</v>
      </c>
      <c r="J144" t="s">
        <v>319</v>
      </c>
      <c r="K144" t="s">
        <v>25</v>
      </c>
    </row>
    <row r="145" spans="1:11" x14ac:dyDescent="0.2">
      <c r="A145" t="s">
        <v>817</v>
      </c>
      <c r="B145" t="s">
        <v>818</v>
      </c>
      <c r="C145" t="s">
        <v>319</v>
      </c>
      <c r="D145" t="s">
        <v>319</v>
      </c>
      <c r="E145" t="s">
        <v>319</v>
      </c>
      <c r="F145" t="s">
        <v>319</v>
      </c>
      <c r="G145" t="s">
        <v>319</v>
      </c>
      <c r="H145" t="s">
        <v>319</v>
      </c>
      <c r="I145" t="s">
        <v>319</v>
      </c>
      <c r="J145" t="s">
        <v>319</v>
      </c>
      <c r="K145" t="s">
        <v>25</v>
      </c>
    </row>
    <row r="146" spans="1:11" x14ac:dyDescent="0.2">
      <c r="A146" t="s">
        <v>372</v>
      </c>
      <c r="B146" t="s">
        <v>56</v>
      </c>
      <c r="C146" t="s">
        <v>319</v>
      </c>
      <c r="D146" t="s">
        <v>319</v>
      </c>
      <c r="E146" t="s">
        <v>319</v>
      </c>
      <c r="F146" t="s">
        <v>319</v>
      </c>
      <c r="G146" t="s">
        <v>319</v>
      </c>
      <c r="H146" t="s">
        <v>319</v>
      </c>
      <c r="I146" t="s">
        <v>319</v>
      </c>
      <c r="J146" t="s">
        <v>319</v>
      </c>
      <c r="K146" t="s">
        <v>25</v>
      </c>
    </row>
    <row r="147" spans="1:11" x14ac:dyDescent="0.2">
      <c r="A147" t="s">
        <v>287</v>
      </c>
      <c r="B147" t="s">
        <v>56</v>
      </c>
      <c r="C147" t="s">
        <v>319</v>
      </c>
      <c r="D147" t="s">
        <v>319</v>
      </c>
      <c r="E147" t="s">
        <v>319</v>
      </c>
      <c r="F147" t="s">
        <v>319</v>
      </c>
      <c r="G147" t="s">
        <v>319</v>
      </c>
      <c r="H147" t="s">
        <v>319</v>
      </c>
      <c r="I147" t="s">
        <v>319</v>
      </c>
      <c r="J147" t="s">
        <v>319</v>
      </c>
      <c r="K147" t="s">
        <v>25</v>
      </c>
    </row>
    <row r="148" spans="1:11" x14ac:dyDescent="0.2">
      <c r="A148" t="s">
        <v>57</v>
      </c>
      <c r="B148" t="s">
        <v>56</v>
      </c>
      <c r="C148" t="s">
        <v>319</v>
      </c>
      <c r="D148" t="s">
        <v>319</v>
      </c>
      <c r="E148" t="s">
        <v>319</v>
      </c>
      <c r="F148" t="s">
        <v>319</v>
      </c>
      <c r="G148" t="s">
        <v>319</v>
      </c>
      <c r="H148" t="s">
        <v>319</v>
      </c>
      <c r="I148" t="s">
        <v>319</v>
      </c>
      <c r="J148" t="s">
        <v>319</v>
      </c>
      <c r="K148" t="s">
        <v>25</v>
      </c>
    </row>
    <row r="149" spans="1:11" x14ac:dyDescent="0.2">
      <c r="A149" t="s">
        <v>943</v>
      </c>
      <c r="B149" t="s">
        <v>944</v>
      </c>
      <c r="C149" t="s">
        <v>319</v>
      </c>
      <c r="D149" t="s">
        <v>319</v>
      </c>
      <c r="E149" t="s">
        <v>319</v>
      </c>
      <c r="F149" t="s">
        <v>319</v>
      </c>
      <c r="G149" t="s">
        <v>319</v>
      </c>
      <c r="H149" t="s">
        <v>319</v>
      </c>
      <c r="I149" t="s">
        <v>319</v>
      </c>
      <c r="J149" t="s">
        <v>319</v>
      </c>
      <c r="K149" t="s">
        <v>25</v>
      </c>
    </row>
    <row r="150" spans="1:11" x14ac:dyDescent="0.2">
      <c r="A150" t="s">
        <v>900</v>
      </c>
      <c r="B150" t="s">
        <v>901</v>
      </c>
      <c r="C150" t="s">
        <v>902</v>
      </c>
      <c r="D150" t="s">
        <v>1040</v>
      </c>
      <c r="E150" t="s">
        <v>319</v>
      </c>
      <c r="F150" t="s">
        <v>319</v>
      </c>
      <c r="G150" t="s">
        <v>319</v>
      </c>
      <c r="H150" t="s">
        <v>319</v>
      </c>
      <c r="I150" t="s">
        <v>319</v>
      </c>
      <c r="J150" t="s">
        <v>319</v>
      </c>
      <c r="K150" t="s">
        <v>25</v>
      </c>
    </row>
    <row r="151" spans="1:11" x14ac:dyDescent="0.2">
      <c r="A151" t="s">
        <v>921</v>
      </c>
      <c r="B151" t="s">
        <v>922</v>
      </c>
      <c r="C151" t="s">
        <v>678</v>
      </c>
      <c r="D151" t="s">
        <v>1036</v>
      </c>
      <c r="E151" t="s">
        <v>1040</v>
      </c>
      <c r="F151" t="s">
        <v>1040</v>
      </c>
      <c r="G151" t="s">
        <v>1040</v>
      </c>
      <c r="H151" t="s">
        <v>1040</v>
      </c>
      <c r="I151" t="s">
        <v>1040</v>
      </c>
      <c r="J151" t="s">
        <v>1040</v>
      </c>
      <c r="K151" t="s">
        <v>25</v>
      </c>
    </row>
    <row r="152" spans="1:11" x14ac:dyDescent="0.2">
      <c r="A152" t="s">
        <v>914</v>
      </c>
      <c r="B152" t="s">
        <v>58</v>
      </c>
      <c r="C152" t="s">
        <v>678</v>
      </c>
      <c r="D152" t="s">
        <v>1036</v>
      </c>
      <c r="E152" t="s">
        <v>1037</v>
      </c>
      <c r="F152" t="s">
        <v>1040</v>
      </c>
      <c r="G152" t="s">
        <v>1040</v>
      </c>
      <c r="H152" t="s">
        <v>1040</v>
      </c>
      <c r="I152" t="s">
        <v>1040</v>
      </c>
      <c r="J152" t="s">
        <v>1040</v>
      </c>
      <c r="K152" t="s">
        <v>25</v>
      </c>
    </row>
    <row r="153" spans="1:11" x14ac:dyDescent="0.2">
      <c r="A153" t="s">
        <v>1050</v>
      </c>
      <c r="B153" t="s">
        <v>58</v>
      </c>
      <c r="C153" t="s">
        <v>319</v>
      </c>
      <c r="D153" t="s">
        <v>319</v>
      </c>
      <c r="E153" t="s">
        <v>319</v>
      </c>
      <c r="F153" t="s">
        <v>319</v>
      </c>
      <c r="G153" t="s">
        <v>319</v>
      </c>
      <c r="H153" t="s">
        <v>319</v>
      </c>
      <c r="I153" t="s">
        <v>319</v>
      </c>
      <c r="J153" t="s">
        <v>319</v>
      </c>
      <c r="K153" t="s">
        <v>25</v>
      </c>
    </row>
    <row r="154" spans="1:11" x14ac:dyDescent="0.2">
      <c r="A154" t="s">
        <v>371</v>
      </c>
      <c r="B154" t="s">
        <v>58</v>
      </c>
      <c r="C154" t="s">
        <v>319</v>
      </c>
      <c r="D154" t="s">
        <v>319</v>
      </c>
      <c r="E154" t="s">
        <v>319</v>
      </c>
      <c r="F154" t="s">
        <v>319</v>
      </c>
      <c r="G154" t="s">
        <v>319</v>
      </c>
      <c r="H154" t="s">
        <v>319</v>
      </c>
      <c r="I154" t="s">
        <v>319</v>
      </c>
      <c r="J154" t="s">
        <v>319</v>
      </c>
      <c r="K154" t="s">
        <v>25</v>
      </c>
    </row>
    <row r="155" spans="1:11" x14ac:dyDescent="0.2">
      <c r="A155" t="s">
        <v>131</v>
      </c>
      <c r="B155" t="s">
        <v>58</v>
      </c>
      <c r="C155" t="s">
        <v>678</v>
      </c>
      <c r="D155" t="s">
        <v>1036</v>
      </c>
      <c r="E155" t="s">
        <v>1040</v>
      </c>
      <c r="F155" t="s">
        <v>1037</v>
      </c>
      <c r="G155" t="s">
        <v>1040</v>
      </c>
      <c r="H155" t="s">
        <v>1037</v>
      </c>
      <c r="I155" t="s">
        <v>1040</v>
      </c>
      <c r="J155" t="s">
        <v>1040</v>
      </c>
      <c r="K155" t="s">
        <v>25</v>
      </c>
    </row>
    <row r="156" spans="1:11" x14ac:dyDescent="0.2">
      <c r="A156" t="s">
        <v>132</v>
      </c>
      <c r="B156" t="s">
        <v>58</v>
      </c>
      <c r="C156" t="s">
        <v>678</v>
      </c>
      <c r="D156" t="s">
        <v>1036</v>
      </c>
      <c r="E156" t="s">
        <v>1040</v>
      </c>
      <c r="F156" t="s">
        <v>1037</v>
      </c>
      <c r="G156" t="s">
        <v>1040</v>
      </c>
      <c r="H156" t="s">
        <v>1040</v>
      </c>
      <c r="I156" t="s">
        <v>1040</v>
      </c>
      <c r="J156" t="s">
        <v>1040</v>
      </c>
      <c r="K156" t="s">
        <v>25</v>
      </c>
    </row>
    <row r="157" spans="1:11" x14ac:dyDescent="0.2">
      <c r="A157" t="s">
        <v>133</v>
      </c>
      <c r="B157" t="s">
        <v>58</v>
      </c>
      <c r="C157" t="s">
        <v>678</v>
      </c>
      <c r="D157" t="s">
        <v>1036</v>
      </c>
      <c r="E157" t="s">
        <v>1040</v>
      </c>
      <c r="F157" t="s">
        <v>1040</v>
      </c>
      <c r="G157" t="s">
        <v>1040</v>
      </c>
      <c r="H157" t="s">
        <v>1040</v>
      </c>
      <c r="I157" t="s">
        <v>1040</v>
      </c>
      <c r="J157" t="s">
        <v>1040</v>
      </c>
      <c r="K157" t="s">
        <v>25</v>
      </c>
    </row>
    <row r="158" spans="1:11" x14ac:dyDescent="0.2">
      <c r="A158" t="s">
        <v>688</v>
      </c>
      <c r="B158" t="s">
        <v>942</v>
      </c>
      <c r="C158" t="s">
        <v>319</v>
      </c>
      <c r="D158" t="s">
        <v>319</v>
      </c>
      <c r="E158" t="s">
        <v>319</v>
      </c>
      <c r="F158" t="s">
        <v>319</v>
      </c>
      <c r="G158" t="s">
        <v>319</v>
      </c>
      <c r="H158" t="s">
        <v>319</v>
      </c>
      <c r="I158" t="s">
        <v>319</v>
      </c>
      <c r="J158" t="s">
        <v>319</v>
      </c>
      <c r="K158" t="s">
        <v>25</v>
      </c>
    </row>
    <row r="159" spans="1:11" x14ac:dyDescent="0.2">
      <c r="A159" t="s">
        <v>905</v>
      </c>
      <c r="B159" t="s">
        <v>906</v>
      </c>
      <c r="C159" t="s">
        <v>319</v>
      </c>
      <c r="D159" t="s">
        <v>319</v>
      </c>
      <c r="E159" t="s">
        <v>319</v>
      </c>
      <c r="F159" t="s">
        <v>319</v>
      </c>
      <c r="G159" t="s">
        <v>319</v>
      </c>
      <c r="H159" t="s">
        <v>319</v>
      </c>
      <c r="I159" t="s">
        <v>319</v>
      </c>
      <c r="J159" t="s">
        <v>319</v>
      </c>
      <c r="K159" t="s">
        <v>25</v>
      </c>
    </row>
    <row r="160" spans="1:11" x14ac:dyDescent="0.2">
      <c r="A160" t="s">
        <v>326</v>
      </c>
      <c r="B160" t="s">
        <v>251</v>
      </c>
      <c r="C160" t="s">
        <v>819</v>
      </c>
      <c r="D160" t="s">
        <v>1040</v>
      </c>
      <c r="E160" t="s">
        <v>319</v>
      </c>
      <c r="F160" t="s">
        <v>319</v>
      </c>
      <c r="G160" t="s">
        <v>319</v>
      </c>
      <c r="H160" t="s">
        <v>319</v>
      </c>
      <c r="I160" t="s">
        <v>319</v>
      </c>
      <c r="J160" t="s">
        <v>319</v>
      </c>
      <c r="K160" t="s">
        <v>25</v>
      </c>
    </row>
    <row r="161" spans="1:11" x14ac:dyDescent="0.2">
      <c r="A161" t="s">
        <v>936</v>
      </c>
      <c r="B161" t="s">
        <v>937</v>
      </c>
      <c r="C161" t="s">
        <v>1049</v>
      </c>
      <c r="D161" t="s">
        <v>1036</v>
      </c>
      <c r="E161" t="s">
        <v>1040</v>
      </c>
      <c r="F161" t="s">
        <v>1040</v>
      </c>
      <c r="G161" t="s">
        <v>1040</v>
      </c>
      <c r="H161" t="s">
        <v>1040</v>
      </c>
      <c r="I161" t="s">
        <v>1040</v>
      </c>
      <c r="J161" t="s">
        <v>1040</v>
      </c>
      <c r="K161" t="s">
        <v>25</v>
      </c>
    </row>
    <row r="162" spans="1:11" x14ac:dyDescent="0.2">
      <c r="A162" t="s">
        <v>836</v>
      </c>
      <c r="B162" t="s">
        <v>837</v>
      </c>
      <c r="C162" t="s">
        <v>319</v>
      </c>
      <c r="D162" t="s">
        <v>319</v>
      </c>
      <c r="E162" t="s">
        <v>319</v>
      </c>
      <c r="F162" t="s">
        <v>319</v>
      </c>
      <c r="G162" t="s">
        <v>319</v>
      </c>
      <c r="H162" t="s">
        <v>319</v>
      </c>
      <c r="I162" t="s">
        <v>319</v>
      </c>
      <c r="J162" t="s">
        <v>319</v>
      </c>
      <c r="K162" t="s">
        <v>25</v>
      </c>
    </row>
    <row r="163" spans="1:11" x14ac:dyDescent="0.2">
      <c r="A163" t="s">
        <v>134</v>
      </c>
      <c r="B163" t="s">
        <v>135</v>
      </c>
      <c r="C163" t="s">
        <v>1051</v>
      </c>
      <c r="D163" t="s">
        <v>1036</v>
      </c>
      <c r="E163" t="s">
        <v>1040</v>
      </c>
      <c r="F163" t="s">
        <v>1040</v>
      </c>
      <c r="G163" t="s">
        <v>1040</v>
      </c>
      <c r="H163" t="s">
        <v>1040</v>
      </c>
      <c r="I163" t="s">
        <v>1040</v>
      </c>
      <c r="J163" t="s">
        <v>1040</v>
      </c>
      <c r="K163" t="s">
        <v>25</v>
      </c>
    </row>
    <row r="164" spans="1:11" x14ac:dyDescent="0.2">
      <c r="A164" t="s">
        <v>136</v>
      </c>
      <c r="B164" t="s">
        <v>135</v>
      </c>
      <c r="C164" t="s">
        <v>1051</v>
      </c>
      <c r="D164" t="s">
        <v>1036</v>
      </c>
      <c r="E164" t="s">
        <v>1040</v>
      </c>
      <c r="F164" t="s">
        <v>1040</v>
      </c>
      <c r="G164" t="s">
        <v>1040</v>
      </c>
      <c r="H164" t="s">
        <v>1040</v>
      </c>
      <c r="I164" t="s">
        <v>1040</v>
      </c>
      <c r="J164" t="s">
        <v>1040</v>
      </c>
      <c r="K164" t="s">
        <v>25</v>
      </c>
    </row>
    <row r="165" spans="1:11" x14ac:dyDescent="0.2">
      <c r="A165" t="s">
        <v>137</v>
      </c>
      <c r="B165" t="s">
        <v>138</v>
      </c>
      <c r="C165" t="s">
        <v>1046</v>
      </c>
      <c r="D165" t="s">
        <v>1036</v>
      </c>
      <c r="E165" t="s">
        <v>1037</v>
      </c>
      <c r="F165" t="s">
        <v>1037</v>
      </c>
      <c r="G165" t="s">
        <v>1037</v>
      </c>
      <c r="H165" t="s">
        <v>1037</v>
      </c>
      <c r="I165" t="s">
        <v>1037</v>
      </c>
      <c r="J165" t="s">
        <v>1037</v>
      </c>
      <c r="K165" t="s">
        <v>25</v>
      </c>
    </row>
    <row r="166" spans="1:11" x14ac:dyDescent="0.2">
      <c r="A166" t="s">
        <v>139</v>
      </c>
      <c r="B166" t="s">
        <v>138</v>
      </c>
      <c r="C166" t="s">
        <v>1046</v>
      </c>
      <c r="D166" t="s">
        <v>1036</v>
      </c>
      <c r="E166" t="s">
        <v>1037</v>
      </c>
      <c r="F166" t="s">
        <v>1037</v>
      </c>
      <c r="G166" t="s">
        <v>1037</v>
      </c>
      <c r="H166" t="s">
        <v>1037</v>
      </c>
      <c r="I166" t="s">
        <v>1037</v>
      </c>
      <c r="J166" t="s">
        <v>1037</v>
      </c>
      <c r="K166" t="s">
        <v>25</v>
      </c>
    </row>
    <row r="167" spans="1:11" x14ac:dyDescent="0.2">
      <c r="A167" t="s">
        <v>140</v>
      </c>
      <c r="B167" t="s">
        <v>138</v>
      </c>
      <c r="C167" t="s">
        <v>1046</v>
      </c>
      <c r="D167" t="s">
        <v>1036</v>
      </c>
      <c r="E167" t="s">
        <v>1037</v>
      </c>
      <c r="F167" t="s">
        <v>1037</v>
      </c>
      <c r="G167" t="s">
        <v>1037</v>
      </c>
      <c r="H167" t="s">
        <v>1037</v>
      </c>
      <c r="I167" t="s">
        <v>1037</v>
      </c>
      <c r="J167" t="s">
        <v>1037</v>
      </c>
      <c r="K167" t="s">
        <v>25</v>
      </c>
    </row>
    <row r="168" spans="1:11" x14ac:dyDescent="0.2">
      <c r="A168" t="s">
        <v>142</v>
      </c>
      <c r="B168" t="s">
        <v>143</v>
      </c>
      <c r="C168" t="s">
        <v>319</v>
      </c>
      <c r="D168" t="s">
        <v>319</v>
      </c>
      <c r="E168" t="s">
        <v>319</v>
      </c>
      <c r="F168" t="s">
        <v>319</v>
      </c>
      <c r="G168" t="s">
        <v>319</v>
      </c>
      <c r="H168" t="s">
        <v>319</v>
      </c>
      <c r="I168" t="s">
        <v>319</v>
      </c>
      <c r="J168" t="s">
        <v>319</v>
      </c>
      <c r="K168" t="s">
        <v>25</v>
      </c>
    </row>
    <row r="169" spans="1:11" x14ac:dyDescent="0.2">
      <c r="A169" t="s">
        <v>1052</v>
      </c>
      <c r="B169" t="s">
        <v>1053</v>
      </c>
      <c r="C169" t="s">
        <v>319</v>
      </c>
      <c r="D169" t="s">
        <v>319</v>
      </c>
      <c r="E169" t="s">
        <v>319</v>
      </c>
      <c r="F169" t="s">
        <v>319</v>
      </c>
      <c r="G169" t="s">
        <v>319</v>
      </c>
      <c r="H169" t="s">
        <v>319</v>
      </c>
      <c r="I169" t="s">
        <v>319</v>
      </c>
      <c r="J169" t="s">
        <v>319</v>
      </c>
      <c r="K169" t="s">
        <v>25</v>
      </c>
    </row>
    <row r="170" spans="1:11" x14ac:dyDescent="0.2">
      <c r="A170" t="s">
        <v>848</v>
      </c>
      <c r="B170" t="s">
        <v>849</v>
      </c>
      <c r="C170" t="s">
        <v>319</v>
      </c>
      <c r="D170" t="s">
        <v>319</v>
      </c>
      <c r="E170" t="s">
        <v>319</v>
      </c>
      <c r="F170" t="s">
        <v>319</v>
      </c>
      <c r="G170" t="s">
        <v>319</v>
      </c>
      <c r="H170" t="s">
        <v>319</v>
      </c>
      <c r="I170" t="s">
        <v>319</v>
      </c>
      <c r="J170" t="s">
        <v>319</v>
      </c>
      <c r="K170" t="s">
        <v>25</v>
      </c>
    </row>
    <row r="171" spans="1:11" x14ac:dyDescent="0.2">
      <c r="A171" t="s">
        <v>679</v>
      </c>
      <c r="B171" t="s">
        <v>680</v>
      </c>
      <c r="C171" t="s">
        <v>319</v>
      </c>
      <c r="D171" t="s">
        <v>319</v>
      </c>
      <c r="E171" t="s">
        <v>319</v>
      </c>
      <c r="F171" t="s">
        <v>319</v>
      </c>
      <c r="G171" t="s">
        <v>319</v>
      </c>
      <c r="H171" t="s">
        <v>319</v>
      </c>
      <c r="I171" t="s">
        <v>319</v>
      </c>
      <c r="J171" t="s">
        <v>319</v>
      </c>
      <c r="K171" t="s">
        <v>25</v>
      </c>
    </row>
    <row r="172" spans="1:11" x14ac:dyDescent="0.2">
      <c r="A172" t="s">
        <v>681</v>
      </c>
      <c r="B172" t="s">
        <v>145</v>
      </c>
      <c r="C172" t="s">
        <v>319</v>
      </c>
      <c r="D172" t="s">
        <v>319</v>
      </c>
      <c r="E172" t="s">
        <v>319</v>
      </c>
      <c r="F172" t="s">
        <v>319</v>
      </c>
      <c r="G172" t="s">
        <v>319</v>
      </c>
      <c r="H172" t="s">
        <v>319</v>
      </c>
      <c r="I172" t="s">
        <v>319</v>
      </c>
      <c r="J172" t="s">
        <v>319</v>
      </c>
      <c r="K172" t="s">
        <v>25</v>
      </c>
    </row>
    <row r="173" spans="1:11" x14ac:dyDescent="0.2">
      <c r="A173" t="s">
        <v>144</v>
      </c>
      <c r="B173" t="s">
        <v>145</v>
      </c>
      <c r="C173" t="s">
        <v>319</v>
      </c>
      <c r="D173" t="s">
        <v>319</v>
      </c>
      <c r="E173" t="s">
        <v>319</v>
      </c>
      <c r="F173" t="s">
        <v>319</v>
      </c>
      <c r="G173" t="s">
        <v>319</v>
      </c>
      <c r="H173" t="s">
        <v>319</v>
      </c>
      <c r="I173" t="s">
        <v>319</v>
      </c>
      <c r="J173" t="s">
        <v>319</v>
      </c>
      <c r="K173" t="s">
        <v>25</v>
      </c>
    </row>
    <row r="174" spans="1:11" x14ac:dyDescent="0.2">
      <c r="A174" t="s">
        <v>677</v>
      </c>
      <c r="B174" t="s">
        <v>147</v>
      </c>
      <c r="C174" t="s">
        <v>319</v>
      </c>
      <c r="D174" t="s">
        <v>319</v>
      </c>
      <c r="E174" t="s">
        <v>319</v>
      </c>
      <c r="F174" t="s">
        <v>319</v>
      </c>
      <c r="G174" t="s">
        <v>319</v>
      </c>
      <c r="H174" t="s">
        <v>319</v>
      </c>
      <c r="I174" t="s">
        <v>319</v>
      </c>
      <c r="J174" t="s">
        <v>319</v>
      </c>
      <c r="K174" t="s">
        <v>25</v>
      </c>
    </row>
    <row r="175" spans="1:11" x14ac:dyDescent="0.2">
      <c r="A175" t="s">
        <v>146</v>
      </c>
      <c r="B175" t="s">
        <v>147</v>
      </c>
      <c r="C175" t="s">
        <v>678</v>
      </c>
      <c r="D175" t="s">
        <v>1036</v>
      </c>
      <c r="E175" t="s">
        <v>1037</v>
      </c>
      <c r="F175" t="s">
        <v>1040</v>
      </c>
      <c r="G175" t="s">
        <v>1040</v>
      </c>
      <c r="H175" t="s">
        <v>1037</v>
      </c>
      <c r="I175" t="s">
        <v>1040</v>
      </c>
      <c r="J175" t="s">
        <v>1040</v>
      </c>
      <c r="K175" t="s">
        <v>25</v>
      </c>
    </row>
    <row r="176" spans="1:11" x14ac:dyDescent="0.2">
      <c r="A176" t="s">
        <v>895</v>
      </c>
      <c r="B176" t="s">
        <v>149</v>
      </c>
      <c r="C176" t="s">
        <v>319</v>
      </c>
      <c r="D176" t="s">
        <v>319</v>
      </c>
      <c r="E176" t="s">
        <v>319</v>
      </c>
      <c r="F176" t="s">
        <v>319</v>
      </c>
      <c r="G176" t="s">
        <v>319</v>
      </c>
      <c r="H176" t="s">
        <v>319</v>
      </c>
      <c r="I176" t="s">
        <v>319</v>
      </c>
      <c r="J176" t="s">
        <v>319</v>
      </c>
      <c r="K176" t="s">
        <v>25</v>
      </c>
    </row>
    <row r="177" spans="1:11" x14ac:dyDescent="0.2">
      <c r="A177" t="s">
        <v>148</v>
      </c>
      <c r="B177" t="s">
        <v>149</v>
      </c>
      <c r="C177" t="s">
        <v>879</v>
      </c>
      <c r="D177" t="s">
        <v>1036</v>
      </c>
      <c r="E177" t="s">
        <v>1040</v>
      </c>
      <c r="F177" t="s">
        <v>1037</v>
      </c>
      <c r="G177" t="s">
        <v>1037</v>
      </c>
      <c r="H177" t="s">
        <v>1037</v>
      </c>
      <c r="I177" t="s">
        <v>1037</v>
      </c>
      <c r="J177" t="s">
        <v>1037</v>
      </c>
      <c r="K177" t="s">
        <v>25</v>
      </c>
    </row>
    <row r="178" spans="1:11" x14ac:dyDescent="0.2">
      <c r="A178" t="s">
        <v>150</v>
      </c>
      <c r="B178" t="s">
        <v>149</v>
      </c>
      <c r="C178" t="s">
        <v>319</v>
      </c>
      <c r="D178" t="s">
        <v>319</v>
      </c>
      <c r="E178" t="s">
        <v>319</v>
      </c>
      <c r="F178" t="s">
        <v>319</v>
      </c>
      <c r="G178" t="s">
        <v>319</v>
      </c>
      <c r="H178" t="s">
        <v>319</v>
      </c>
      <c r="I178" t="s">
        <v>319</v>
      </c>
      <c r="J178" t="s">
        <v>319</v>
      </c>
      <c r="K178" t="s">
        <v>25</v>
      </c>
    </row>
    <row r="179" spans="1:11" x14ac:dyDescent="0.2">
      <c r="A179" t="s">
        <v>151</v>
      </c>
      <c r="B179" t="s">
        <v>149</v>
      </c>
      <c r="C179" t="s">
        <v>879</v>
      </c>
      <c r="D179" t="s">
        <v>1036</v>
      </c>
      <c r="E179" t="s">
        <v>1040</v>
      </c>
      <c r="F179" t="s">
        <v>1037</v>
      </c>
      <c r="G179" t="s">
        <v>1037</v>
      </c>
      <c r="H179" t="s">
        <v>1037</v>
      </c>
      <c r="I179" t="s">
        <v>1037</v>
      </c>
      <c r="J179" t="s">
        <v>1037</v>
      </c>
      <c r="K179" t="s">
        <v>25</v>
      </c>
    </row>
    <row r="180" spans="1:11" x14ac:dyDescent="0.2">
      <c r="A180" t="s">
        <v>152</v>
      </c>
      <c r="B180" t="s">
        <v>149</v>
      </c>
      <c r="C180" t="s">
        <v>319</v>
      </c>
      <c r="D180" t="s">
        <v>319</v>
      </c>
      <c r="E180" t="s">
        <v>319</v>
      </c>
      <c r="F180" t="s">
        <v>319</v>
      </c>
      <c r="G180" t="s">
        <v>319</v>
      </c>
      <c r="H180" t="s">
        <v>319</v>
      </c>
      <c r="I180" t="s">
        <v>319</v>
      </c>
      <c r="J180" t="s">
        <v>319</v>
      </c>
      <c r="K180" t="s">
        <v>25</v>
      </c>
    </row>
    <row r="181" spans="1:11" x14ac:dyDescent="0.2">
      <c r="A181" t="s">
        <v>889</v>
      </c>
      <c r="B181" t="s">
        <v>890</v>
      </c>
      <c r="C181" t="s">
        <v>319</v>
      </c>
      <c r="D181" t="s">
        <v>319</v>
      </c>
      <c r="E181" t="s">
        <v>319</v>
      </c>
      <c r="F181" t="s">
        <v>319</v>
      </c>
      <c r="G181" t="s">
        <v>319</v>
      </c>
      <c r="H181" t="s">
        <v>319</v>
      </c>
      <c r="I181" t="s">
        <v>319</v>
      </c>
      <c r="J181" t="s">
        <v>319</v>
      </c>
      <c r="K181" t="s">
        <v>25</v>
      </c>
    </row>
    <row r="182" spans="1:11" x14ac:dyDescent="0.2">
      <c r="A182" t="s">
        <v>672</v>
      </c>
      <c r="B182" t="s">
        <v>673</v>
      </c>
      <c r="C182" t="s">
        <v>319</v>
      </c>
      <c r="D182" t="s">
        <v>319</v>
      </c>
      <c r="E182" t="s">
        <v>319</v>
      </c>
      <c r="F182" t="s">
        <v>319</v>
      </c>
      <c r="G182" t="s">
        <v>319</v>
      </c>
      <c r="H182" t="s">
        <v>319</v>
      </c>
      <c r="I182" t="s">
        <v>319</v>
      </c>
      <c r="J182" t="s">
        <v>319</v>
      </c>
      <c r="K182" t="s">
        <v>25</v>
      </c>
    </row>
    <row r="183" spans="1:11" x14ac:dyDescent="0.2">
      <c r="A183" t="s">
        <v>821</v>
      </c>
      <c r="B183" t="s">
        <v>822</v>
      </c>
      <c r="C183" t="s">
        <v>319</v>
      </c>
      <c r="D183" t="s">
        <v>319</v>
      </c>
      <c r="E183" t="s">
        <v>319</v>
      </c>
      <c r="F183" t="s">
        <v>319</v>
      </c>
      <c r="G183" t="s">
        <v>319</v>
      </c>
      <c r="H183" t="s">
        <v>319</v>
      </c>
      <c r="I183" t="s">
        <v>319</v>
      </c>
      <c r="J183" t="s">
        <v>319</v>
      </c>
      <c r="K183" t="s">
        <v>25</v>
      </c>
    </row>
    <row r="184" spans="1:11" x14ac:dyDescent="0.2">
      <c r="A184" t="s">
        <v>711</v>
      </c>
      <c r="B184" t="s">
        <v>877</v>
      </c>
      <c r="C184" t="s">
        <v>319</v>
      </c>
      <c r="D184" t="s">
        <v>319</v>
      </c>
      <c r="E184" t="s">
        <v>319</v>
      </c>
      <c r="F184" t="s">
        <v>319</v>
      </c>
      <c r="G184" t="s">
        <v>319</v>
      </c>
      <c r="H184" t="s">
        <v>319</v>
      </c>
      <c r="I184" t="s">
        <v>319</v>
      </c>
      <c r="J184" t="s">
        <v>319</v>
      </c>
      <c r="K184" t="s">
        <v>25</v>
      </c>
    </row>
    <row r="185" spans="1:11" x14ac:dyDescent="0.2">
      <c r="A185" t="s">
        <v>830</v>
      </c>
      <c r="B185" t="s">
        <v>831</v>
      </c>
      <c r="C185" t="s">
        <v>319</v>
      </c>
      <c r="D185" t="s">
        <v>319</v>
      </c>
      <c r="E185" t="s">
        <v>319</v>
      </c>
      <c r="F185" t="s">
        <v>319</v>
      </c>
      <c r="G185" t="s">
        <v>319</v>
      </c>
      <c r="H185" t="s">
        <v>319</v>
      </c>
      <c r="I185" t="s">
        <v>319</v>
      </c>
      <c r="J185" t="s">
        <v>319</v>
      </c>
      <c r="K185" t="s">
        <v>25</v>
      </c>
    </row>
    <row r="186" spans="1:11" x14ac:dyDescent="0.2">
      <c r="A186" t="s">
        <v>917</v>
      </c>
      <c r="B186" t="s">
        <v>918</v>
      </c>
      <c r="C186" t="s">
        <v>319</v>
      </c>
      <c r="D186" t="s">
        <v>319</v>
      </c>
      <c r="E186" t="s">
        <v>319</v>
      </c>
      <c r="F186" t="s">
        <v>319</v>
      </c>
      <c r="G186" t="s">
        <v>319</v>
      </c>
      <c r="H186" t="s">
        <v>319</v>
      </c>
      <c r="I186" t="s">
        <v>319</v>
      </c>
      <c r="J186" t="s">
        <v>319</v>
      </c>
      <c r="K186" t="s">
        <v>25</v>
      </c>
    </row>
    <row r="187" spans="1:11" x14ac:dyDescent="0.2">
      <c r="A187" t="s">
        <v>697</v>
      </c>
      <c r="B187" t="s">
        <v>926</v>
      </c>
      <c r="C187" t="s">
        <v>319</v>
      </c>
      <c r="D187" t="s">
        <v>319</v>
      </c>
      <c r="E187" t="s">
        <v>319</v>
      </c>
      <c r="F187" t="s">
        <v>319</v>
      </c>
      <c r="G187" t="s">
        <v>319</v>
      </c>
      <c r="H187" t="s">
        <v>319</v>
      </c>
      <c r="I187" t="s">
        <v>319</v>
      </c>
      <c r="J187" t="s">
        <v>319</v>
      </c>
      <c r="K187" t="s">
        <v>25</v>
      </c>
    </row>
    <row r="188" spans="1:11" x14ac:dyDescent="0.2">
      <c r="A188" t="s">
        <v>896</v>
      </c>
      <c r="B188" t="s">
        <v>61</v>
      </c>
      <c r="C188" t="s">
        <v>319</v>
      </c>
      <c r="D188" t="s">
        <v>319</v>
      </c>
      <c r="E188" t="s">
        <v>319</v>
      </c>
      <c r="F188" t="s">
        <v>319</v>
      </c>
      <c r="G188" t="s">
        <v>319</v>
      </c>
      <c r="H188" t="s">
        <v>319</v>
      </c>
      <c r="I188" t="s">
        <v>319</v>
      </c>
      <c r="J188" t="s">
        <v>319</v>
      </c>
      <c r="K188" t="s">
        <v>25</v>
      </c>
    </row>
    <row r="189" spans="1:11" x14ac:dyDescent="0.2">
      <c r="A189" t="s">
        <v>60</v>
      </c>
      <c r="B189" t="s">
        <v>61</v>
      </c>
      <c r="C189" t="s">
        <v>319</v>
      </c>
      <c r="D189" t="s">
        <v>319</v>
      </c>
      <c r="E189" t="s">
        <v>319</v>
      </c>
      <c r="F189" t="s">
        <v>319</v>
      </c>
      <c r="G189" t="s">
        <v>319</v>
      </c>
      <c r="H189" t="s">
        <v>319</v>
      </c>
      <c r="I189" t="s">
        <v>319</v>
      </c>
      <c r="J189" t="s">
        <v>319</v>
      </c>
      <c r="K189" t="s">
        <v>25</v>
      </c>
    </row>
    <row r="190" spans="1:11" x14ac:dyDescent="0.2">
      <c r="A190" t="s">
        <v>927</v>
      </c>
      <c r="B190" t="s">
        <v>928</v>
      </c>
      <c r="C190" t="s">
        <v>319</v>
      </c>
      <c r="D190" t="s">
        <v>319</v>
      </c>
      <c r="E190" t="s">
        <v>319</v>
      </c>
      <c r="F190" t="s">
        <v>319</v>
      </c>
      <c r="G190" t="s">
        <v>319</v>
      </c>
      <c r="H190" t="s">
        <v>319</v>
      </c>
      <c r="I190" t="s">
        <v>319</v>
      </c>
      <c r="J190" t="s">
        <v>319</v>
      </c>
      <c r="K190" t="s">
        <v>25</v>
      </c>
    </row>
    <row r="191" spans="1:11" x14ac:dyDescent="0.2">
      <c r="A191" t="s">
        <v>923</v>
      </c>
      <c r="B191" t="s">
        <v>924</v>
      </c>
      <c r="C191" t="s">
        <v>319</v>
      </c>
      <c r="D191" t="s">
        <v>319</v>
      </c>
      <c r="E191" t="s">
        <v>319</v>
      </c>
      <c r="F191" t="s">
        <v>319</v>
      </c>
      <c r="G191" t="s">
        <v>319</v>
      </c>
      <c r="H191" t="s">
        <v>319</v>
      </c>
      <c r="I191" t="s">
        <v>319</v>
      </c>
      <c r="J191" t="s">
        <v>319</v>
      </c>
      <c r="K191" t="s">
        <v>25</v>
      </c>
    </row>
    <row r="192" spans="1:11" x14ac:dyDescent="0.2">
      <c r="A192" t="s">
        <v>934</v>
      </c>
      <c r="B192" t="s">
        <v>935</v>
      </c>
      <c r="C192" t="s">
        <v>832</v>
      </c>
      <c r="D192" t="s">
        <v>1040</v>
      </c>
      <c r="E192" t="s">
        <v>1040</v>
      </c>
      <c r="F192" t="s">
        <v>1040</v>
      </c>
      <c r="G192" t="s">
        <v>1040</v>
      </c>
      <c r="H192" t="s">
        <v>1040</v>
      </c>
      <c r="I192" t="s">
        <v>1040</v>
      </c>
      <c r="J192" t="s">
        <v>1040</v>
      </c>
      <c r="K192" t="s">
        <v>25</v>
      </c>
    </row>
    <row r="193" spans="1:11" x14ac:dyDescent="0.2">
      <c r="A193" t="s">
        <v>699</v>
      </c>
      <c r="B193" t="s">
        <v>153</v>
      </c>
      <c r="C193" t="s">
        <v>319</v>
      </c>
      <c r="D193" t="s">
        <v>319</v>
      </c>
      <c r="E193" t="s">
        <v>319</v>
      </c>
      <c r="F193" t="s">
        <v>319</v>
      </c>
      <c r="G193" t="s">
        <v>319</v>
      </c>
      <c r="H193" t="s">
        <v>319</v>
      </c>
      <c r="I193" t="s">
        <v>319</v>
      </c>
      <c r="J193" t="s">
        <v>319</v>
      </c>
      <c r="K193" t="s">
        <v>25</v>
      </c>
    </row>
    <row r="194" spans="1:11" x14ac:dyDescent="0.2">
      <c r="A194" t="s">
        <v>948</v>
      </c>
      <c r="B194" t="s">
        <v>153</v>
      </c>
      <c r="C194" t="s">
        <v>319</v>
      </c>
      <c r="D194" t="s">
        <v>319</v>
      </c>
      <c r="E194" t="s">
        <v>319</v>
      </c>
      <c r="F194" t="s">
        <v>319</v>
      </c>
      <c r="G194" t="s">
        <v>319</v>
      </c>
      <c r="H194" t="s">
        <v>319</v>
      </c>
      <c r="I194" t="s">
        <v>319</v>
      </c>
      <c r="J194" t="s">
        <v>319</v>
      </c>
      <c r="K194" t="s">
        <v>25</v>
      </c>
    </row>
    <row r="195" spans="1:11" x14ac:dyDescent="0.2">
      <c r="A195" t="s">
        <v>154</v>
      </c>
      <c r="B195" t="s">
        <v>153</v>
      </c>
      <c r="C195" t="s">
        <v>823</v>
      </c>
      <c r="D195" t="s">
        <v>1040</v>
      </c>
      <c r="E195" t="s">
        <v>319</v>
      </c>
      <c r="F195" t="s">
        <v>319</v>
      </c>
      <c r="G195" t="s">
        <v>319</v>
      </c>
      <c r="H195" t="s">
        <v>319</v>
      </c>
      <c r="I195" t="s">
        <v>319</v>
      </c>
      <c r="J195" t="s">
        <v>319</v>
      </c>
      <c r="K195" t="s">
        <v>25</v>
      </c>
    </row>
    <row r="196" spans="1:11" x14ac:dyDescent="0.2">
      <c r="A196" t="s">
        <v>842</v>
      </c>
      <c r="B196" t="s">
        <v>843</v>
      </c>
      <c r="C196" t="s">
        <v>319</v>
      </c>
      <c r="D196" t="s">
        <v>319</v>
      </c>
      <c r="E196" t="s">
        <v>319</v>
      </c>
      <c r="F196" t="s">
        <v>319</v>
      </c>
      <c r="G196" t="s">
        <v>319</v>
      </c>
      <c r="H196" t="s">
        <v>319</v>
      </c>
      <c r="I196" t="s">
        <v>319</v>
      </c>
      <c r="J196" t="s">
        <v>319</v>
      </c>
      <c r="K196" t="s">
        <v>25</v>
      </c>
    </row>
    <row r="197" spans="1:11" x14ac:dyDescent="0.2">
      <c r="A197" t="s">
        <v>911</v>
      </c>
      <c r="B197" t="s">
        <v>912</v>
      </c>
      <c r="C197" t="s">
        <v>886</v>
      </c>
      <c r="D197" t="s">
        <v>1040</v>
      </c>
      <c r="E197" t="s">
        <v>319</v>
      </c>
      <c r="F197" t="s">
        <v>319</v>
      </c>
      <c r="G197" t="s">
        <v>319</v>
      </c>
      <c r="H197" t="s">
        <v>319</v>
      </c>
      <c r="I197" t="s">
        <v>319</v>
      </c>
      <c r="J197" t="s">
        <v>319</v>
      </c>
      <c r="K197" t="s">
        <v>25</v>
      </c>
    </row>
    <row r="198" spans="1:11" x14ac:dyDescent="0.2">
      <c r="A198" t="s">
        <v>931</v>
      </c>
      <c r="B198" t="s">
        <v>932</v>
      </c>
      <c r="C198" t="s">
        <v>319</v>
      </c>
      <c r="D198" t="s">
        <v>319</v>
      </c>
      <c r="E198" t="s">
        <v>319</v>
      </c>
      <c r="F198" t="s">
        <v>319</v>
      </c>
      <c r="G198" t="s">
        <v>319</v>
      </c>
      <c r="H198" t="s">
        <v>319</v>
      </c>
      <c r="I198" t="s">
        <v>319</v>
      </c>
      <c r="J198" t="s">
        <v>319</v>
      </c>
      <c r="K198" t="s">
        <v>25</v>
      </c>
    </row>
    <row r="199" spans="1:11" x14ac:dyDescent="0.2">
      <c r="A199" t="s">
        <v>796</v>
      </c>
      <c r="B199" t="s">
        <v>797</v>
      </c>
      <c r="C199" t="s">
        <v>319</v>
      </c>
      <c r="D199" t="s">
        <v>319</v>
      </c>
      <c r="E199" t="s">
        <v>319</v>
      </c>
      <c r="F199" t="s">
        <v>319</v>
      </c>
      <c r="G199" t="s">
        <v>319</v>
      </c>
      <c r="H199" t="s">
        <v>319</v>
      </c>
      <c r="I199" t="s">
        <v>319</v>
      </c>
      <c r="J199" t="s">
        <v>319</v>
      </c>
      <c r="K199" t="s">
        <v>25</v>
      </c>
    </row>
    <row r="200" spans="1:11" x14ac:dyDescent="0.2">
      <c r="A200" t="s">
        <v>826</v>
      </c>
      <c r="B200" t="s">
        <v>827</v>
      </c>
      <c r="C200" t="s">
        <v>319</v>
      </c>
      <c r="D200" t="s">
        <v>319</v>
      </c>
      <c r="E200" t="s">
        <v>319</v>
      </c>
      <c r="F200" t="s">
        <v>319</v>
      </c>
      <c r="G200" t="s">
        <v>319</v>
      </c>
      <c r="H200" t="s">
        <v>319</v>
      </c>
      <c r="I200" t="s">
        <v>319</v>
      </c>
      <c r="J200" t="s">
        <v>319</v>
      </c>
      <c r="K200" t="s">
        <v>25</v>
      </c>
    </row>
    <row r="201" spans="1:11" x14ac:dyDescent="0.2">
      <c r="A201" t="s">
        <v>882</v>
      </c>
      <c r="B201" t="s">
        <v>63</v>
      </c>
      <c r="C201" t="s">
        <v>319</v>
      </c>
      <c r="D201" t="s">
        <v>319</v>
      </c>
      <c r="E201" t="s">
        <v>319</v>
      </c>
      <c r="F201" t="s">
        <v>319</v>
      </c>
      <c r="G201" t="s">
        <v>319</v>
      </c>
      <c r="H201" t="s">
        <v>319</v>
      </c>
      <c r="I201" t="s">
        <v>319</v>
      </c>
      <c r="J201" t="s">
        <v>319</v>
      </c>
      <c r="K201" t="s">
        <v>25</v>
      </c>
    </row>
    <row r="202" spans="1:11" x14ac:dyDescent="0.2">
      <c r="A202" t="s">
        <v>62</v>
      </c>
      <c r="B202" t="s">
        <v>63</v>
      </c>
      <c r="C202" t="s">
        <v>319</v>
      </c>
      <c r="D202" t="s">
        <v>319</v>
      </c>
      <c r="E202" t="s">
        <v>319</v>
      </c>
      <c r="F202" t="s">
        <v>319</v>
      </c>
      <c r="G202" t="s">
        <v>319</v>
      </c>
      <c r="H202" t="s">
        <v>319</v>
      </c>
      <c r="I202" t="s">
        <v>319</v>
      </c>
      <c r="J202" t="s">
        <v>319</v>
      </c>
      <c r="K202" t="s">
        <v>25</v>
      </c>
    </row>
    <row r="203" spans="1:11" x14ac:dyDescent="0.2">
      <c r="A203" t="s">
        <v>155</v>
      </c>
      <c r="B203" t="s">
        <v>63</v>
      </c>
      <c r="C203" t="s">
        <v>319</v>
      </c>
      <c r="D203" t="s">
        <v>319</v>
      </c>
      <c r="E203" t="s">
        <v>319</v>
      </c>
      <c r="F203" t="s">
        <v>319</v>
      </c>
      <c r="G203" t="s">
        <v>319</v>
      </c>
      <c r="H203" t="s">
        <v>319</v>
      </c>
      <c r="I203" t="s">
        <v>319</v>
      </c>
      <c r="J203" t="s">
        <v>319</v>
      </c>
      <c r="K203" t="s">
        <v>25</v>
      </c>
    </row>
    <row r="204" spans="1:11" x14ac:dyDescent="0.2">
      <c r="A204" t="s">
        <v>64</v>
      </c>
      <c r="B204" t="s">
        <v>63</v>
      </c>
      <c r="C204" t="s">
        <v>319</v>
      </c>
      <c r="D204" t="s">
        <v>319</v>
      </c>
      <c r="E204" t="s">
        <v>319</v>
      </c>
      <c r="F204" t="s">
        <v>319</v>
      </c>
      <c r="G204" t="s">
        <v>319</v>
      </c>
      <c r="H204" t="s">
        <v>319</v>
      </c>
      <c r="I204" t="s">
        <v>319</v>
      </c>
      <c r="J204" t="s">
        <v>319</v>
      </c>
      <c r="K204" t="s">
        <v>25</v>
      </c>
    </row>
    <row r="205" spans="1:11" x14ac:dyDescent="0.2">
      <c r="A205" t="s">
        <v>907</v>
      </c>
      <c r="B205" t="s">
        <v>568</v>
      </c>
      <c r="C205" t="s">
        <v>319</v>
      </c>
      <c r="D205" t="s">
        <v>319</v>
      </c>
      <c r="E205" t="s">
        <v>319</v>
      </c>
      <c r="F205" t="s">
        <v>319</v>
      </c>
      <c r="G205" t="s">
        <v>319</v>
      </c>
      <c r="H205" t="s">
        <v>319</v>
      </c>
      <c r="I205" t="s">
        <v>319</v>
      </c>
      <c r="J205" t="s">
        <v>319</v>
      </c>
      <c r="K205" t="s">
        <v>25</v>
      </c>
    </row>
    <row r="206" spans="1:11" x14ac:dyDescent="0.2">
      <c r="A206" t="s">
        <v>919</v>
      </c>
      <c r="B206" t="s">
        <v>157</v>
      </c>
      <c r="C206" t="s">
        <v>319</v>
      </c>
      <c r="D206" t="s">
        <v>319</v>
      </c>
      <c r="E206" t="s">
        <v>319</v>
      </c>
      <c r="F206" t="s">
        <v>319</v>
      </c>
      <c r="G206" t="s">
        <v>319</v>
      </c>
      <c r="H206" t="s">
        <v>319</v>
      </c>
      <c r="I206" t="s">
        <v>319</v>
      </c>
      <c r="J206" t="s">
        <v>319</v>
      </c>
      <c r="K206" t="s">
        <v>25</v>
      </c>
    </row>
    <row r="207" spans="1:11" x14ac:dyDescent="0.2">
      <c r="A207" t="s">
        <v>156</v>
      </c>
      <c r="B207" t="s">
        <v>157</v>
      </c>
      <c r="C207" t="s">
        <v>319</v>
      </c>
      <c r="D207" t="s">
        <v>319</v>
      </c>
      <c r="E207" t="s">
        <v>319</v>
      </c>
      <c r="F207" t="s">
        <v>319</v>
      </c>
      <c r="G207" t="s">
        <v>319</v>
      </c>
      <c r="H207" t="s">
        <v>319</v>
      </c>
      <c r="I207" t="s">
        <v>319</v>
      </c>
      <c r="J207" t="s">
        <v>319</v>
      </c>
      <c r="K207" t="s">
        <v>25</v>
      </c>
    </row>
    <row r="208" spans="1:11" x14ac:dyDescent="0.2">
      <c r="A208" t="s">
        <v>336</v>
      </c>
      <c r="B208" t="s">
        <v>252</v>
      </c>
      <c r="C208" t="s">
        <v>920</v>
      </c>
      <c r="D208" t="s">
        <v>1040</v>
      </c>
      <c r="E208" t="s">
        <v>319</v>
      </c>
      <c r="F208" t="s">
        <v>319</v>
      </c>
      <c r="G208" t="s">
        <v>319</v>
      </c>
      <c r="H208" t="s">
        <v>319</v>
      </c>
      <c r="I208" t="s">
        <v>319</v>
      </c>
      <c r="J208" t="s">
        <v>319</v>
      </c>
      <c r="K208" t="s">
        <v>25</v>
      </c>
    </row>
    <row r="209" spans="1:11" x14ac:dyDescent="0.2">
      <c r="A209" t="s">
        <v>765</v>
      </c>
      <c r="B209" t="s">
        <v>766</v>
      </c>
      <c r="C209" t="s">
        <v>319</v>
      </c>
      <c r="D209" t="s">
        <v>319</v>
      </c>
      <c r="E209" t="s">
        <v>319</v>
      </c>
      <c r="F209" t="s">
        <v>319</v>
      </c>
      <c r="G209" t="s">
        <v>319</v>
      </c>
      <c r="H209" t="s">
        <v>319</v>
      </c>
      <c r="I209" t="s">
        <v>319</v>
      </c>
      <c r="J209" t="s">
        <v>319</v>
      </c>
      <c r="K209" t="s">
        <v>25</v>
      </c>
    </row>
    <row r="210" spans="1:11" x14ac:dyDescent="0.2">
      <c r="A210" t="s">
        <v>337</v>
      </c>
      <c r="B210" t="s">
        <v>159</v>
      </c>
      <c r="C210" t="s">
        <v>319</v>
      </c>
      <c r="D210" t="s">
        <v>319</v>
      </c>
      <c r="E210" t="s">
        <v>319</v>
      </c>
      <c r="F210" t="s">
        <v>319</v>
      </c>
      <c r="G210" t="s">
        <v>319</v>
      </c>
      <c r="H210" t="s">
        <v>319</v>
      </c>
      <c r="I210" t="s">
        <v>319</v>
      </c>
      <c r="J210" t="s">
        <v>319</v>
      </c>
      <c r="K210" t="s">
        <v>25</v>
      </c>
    </row>
    <row r="211" spans="1:11" x14ac:dyDescent="0.2">
      <c r="A211" t="s">
        <v>158</v>
      </c>
      <c r="B211" t="s">
        <v>159</v>
      </c>
      <c r="C211" t="s">
        <v>1054</v>
      </c>
      <c r="D211" t="s">
        <v>1036</v>
      </c>
      <c r="E211" t="s">
        <v>1040</v>
      </c>
      <c r="F211" t="s">
        <v>1037</v>
      </c>
      <c r="G211" t="s">
        <v>1040</v>
      </c>
      <c r="H211" t="s">
        <v>1040</v>
      </c>
      <c r="I211" t="s">
        <v>1040</v>
      </c>
      <c r="J211" t="s">
        <v>1040</v>
      </c>
      <c r="K211" t="s">
        <v>25</v>
      </c>
    </row>
    <row r="212" spans="1:11" x14ac:dyDescent="0.2">
      <c r="A212" t="s">
        <v>160</v>
      </c>
      <c r="B212" t="s">
        <v>159</v>
      </c>
      <c r="C212" t="s">
        <v>1054</v>
      </c>
      <c r="D212" t="s">
        <v>1036</v>
      </c>
      <c r="E212" t="s">
        <v>1037</v>
      </c>
      <c r="F212" t="s">
        <v>1037</v>
      </c>
      <c r="G212" t="s">
        <v>1037</v>
      </c>
      <c r="H212" t="s">
        <v>1037</v>
      </c>
      <c r="I212" t="s">
        <v>1037</v>
      </c>
      <c r="J212" t="s">
        <v>1037</v>
      </c>
      <c r="K212" t="s">
        <v>25</v>
      </c>
    </row>
    <row r="213" spans="1:11" x14ac:dyDescent="0.2">
      <c r="A213" t="s">
        <v>161</v>
      </c>
      <c r="B213" t="s">
        <v>159</v>
      </c>
      <c r="C213" t="s">
        <v>1054</v>
      </c>
      <c r="D213" t="s">
        <v>1036</v>
      </c>
      <c r="E213" t="s">
        <v>1037</v>
      </c>
      <c r="F213" t="s">
        <v>1037</v>
      </c>
      <c r="G213" t="s">
        <v>1040</v>
      </c>
      <c r="H213" t="s">
        <v>1037</v>
      </c>
      <c r="I213" t="s">
        <v>1040</v>
      </c>
      <c r="J213" t="s">
        <v>1037</v>
      </c>
      <c r="K213" t="s">
        <v>25</v>
      </c>
    </row>
    <row r="214" spans="1:11" x14ac:dyDescent="0.2">
      <c r="A214" t="s">
        <v>162</v>
      </c>
      <c r="B214" t="s">
        <v>159</v>
      </c>
      <c r="C214" t="s">
        <v>1054</v>
      </c>
      <c r="D214" t="s">
        <v>1036</v>
      </c>
      <c r="E214" t="s">
        <v>1037</v>
      </c>
      <c r="F214" t="s">
        <v>1037</v>
      </c>
      <c r="G214" t="s">
        <v>1037</v>
      </c>
      <c r="H214" t="s">
        <v>1037</v>
      </c>
      <c r="I214" t="s">
        <v>1037</v>
      </c>
      <c r="J214" t="s">
        <v>1037</v>
      </c>
      <c r="K214" t="s">
        <v>25</v>
      </c>
    </row>
    <row r="215" spans="1:11" x14ac:dyDescent="0.2">
      <c r="A215" t="s">
        <v>872</v>
      </c>
      <c r="B215" t="s">
        <v>873</v>
      </c>
      <c r="C215" t="s">
        <v>319</v>
      </c>
      <c r="D215" t="s">
        <v>319</v>
      </c>
      <c r="E215" t="s">
        <v>319</v>
      </c>
      <c r="F215" t="s">
        <v>319</v>
      </c>
      <c r="G215" t="s">
        <v>319</v>
      </c>
      <c r="H215" t="s">
        <v>319</v>
      </c>
      <c r="I215" t="s">
        <v>319</v>
      </c>
      <c r="J215" t="s">
        <v>319</v>
      </c>
      <c r="K215" t="s">
        <v>25</v>
      </c>
    </row>
    <row r="216" spans="1:11" x14ac:dyDescent="0.2">
      <c r="A216" t="s">
        <v>840</v>
      </c>
      <c r="B216" t="s">
        <v>841</v>
      </c>
      <c r="C216" t="s">
        <v>319</v>
      </c>
      <c r="D216" t="s">
        <v>319</v>
      </c>
      <c r="E216" t="s">
        <v>319</v>
      </c>
      <c r="F216" t="s">
        <v>319</v>
      </c>
      <c r="G216" t="s">
        <v>319</v>
      </c>
      <c r="H216" t="s">
        <v>319</v>
      </c>
      <c r="I216" t="s">
        <v>319</v>
      </c>
      <c r="J216" t="s">
        <v>319</v>
      </c>
      <c r="K216" t="s">
        <v>25</v>
      </c>
    </row>
    <row r="217" spans="1:11" x14ac:dyDescent="0.2">
      <c r="A217" t="s">
        <v>163</v>
      </c>
      <c r="B217" t="s">
        <v>164</v>
      </c>
      <c r="C217" t="s">
        <v>319</v>
      </c>
      <c r="D217" t="s">
        <v>319</v>
      </c>
      <c r="E217" t="s">
        <v>319</v>
      </c>
      <c r="F217" t="s">
        <v>319</v>
      </c>
      <c r="G217" t="s">
        <v>319</v>
      </c>
      <c r="H217" t="s">
        <v>319</v>
      </c>
      <c r="I217" t="s">
        <v>319</v>
      </c>
      <c r="J217" t="s">
        <v>319</v>
      </c>
      <c r="K217" t="s">
        <v>25</v>
      </c>
    </row>
    <row r="218" spans="1:11" x14ac:dyDescent="0.2">
      <c r="A218" t="s">
        <v>165</v>
      </c>
      <c r="B218" t="s">
        <v>164</v>
      </c>
      <c r="C218" t="s">
        <v>319</v>
      </c>
      <c r="D218" t="s">
        <v>319</v>
      </c>
      <c r="E218" t="s">
        <v>319</v>
      </c>
      <c r="F218" t="s">
        <v>319</v>
      </c>
      <c r="G218" t="s">
        <v>319</v>
      </c>
      <c r="H218" t="s">
        <v>319</v>
      </c>
      <c r="I218" t="s">
        <v>319</v>
      </c>
      <c r="J218" t="s">
        <v>319</v>
      </c>
      <c r="K218" t="s">
        <v>25</v>
      </c>
    </row>
    <row r="219" spans="1:11" x14ac:dyDescent="0.2">
      <c r="A219" t="s">
        <v>828</v>
      </c>
      <c r="B219" t="s">
        <v>829</v>
      </c>
      <c r="C219" t="s">
        <v>319</v>
      </c>
      <c r="D219" t="s">
        <v>319</v>
      </c>
      <c r="E219" t="s">
        <v>319</v>
      </c>
      <c r="F219" t="s">
        <v>319</v>
      </c>
      <c r="G219" t="s">
        <v>319</v>
      </c>
      <c r="H219" t="s">
        <v>319</v>
      </c>
      <c r="I219" t="s">
        <v>319</v>
      </c>
      <c r="J219" t="s">
        <v>319</v>
      </c>
      <c r="K219" t="s">
        <v>25</v>
      </c>
    </row>
    <row r="220" spans="1:11" x14ac:dyDescent="0.2">
      <c r="A220" t="s">
        <v>747</v>
      </c>
      <c r="B220" t="s">
        <v>748</v>
      </c>
      <c r="C220" t="s">
        <v>319</v>
      </c>
      <c r="D220" t="s">
        <v>319</v>
      </c>
      <c r="E220" t="s">
        <v>319</v>
      </c>
      <c r="F220" t="s">
        <v>319</v>
      </c>
      <c r="G220" t="s">
        <v>319</v>
      </c>
      <c r="H220" t="s">
        <v>319</v>
      </c>
      <c r="I220" t="s">
        <v>319</v>
      </c>
      <c r="J220" t="s">
        <v>319</v>
      </c>
      <c r="K220" t="s">
        <v>25</v>
      </c>
    </row>
    <row r="221" spans="1:11" x14ac:dyDescent="0.2">
      <c r="A221" t="s">
        <v>898</v>
      </c>
      <c r="B221" t="s">
        <v>899</v>
      </c>
      <c r="C221" t="s">
        <v>319</v>
      </c>
      <c r="D221" t="s">
        <v>319</v>
      </c>
      <c r="E221" t="s">
        <v>319</v>
      </c>
      <c r="F221" t="s">
        <v>319</v>
      </c>
      <c r="G221" t="s">
        <v>319</v>
      </c>
      <c r="H221" t="s">
        <v>319</v>
      </c>
      <c r="I221" t="s">
        <v>319</v>
      </c>
      <c r="J221" t="s">
        <v>319</v>
      </c>
      <c r="K221" t="s">
        <v>25</v>
      </c>
    </row>
    <row r="222" spans="1:11" x14ac:dyDescent="0.2">
      <c r="A222" t="s">
        <v>880</v>
      </c>
      <c r="B222" t="s">
        <v>881</v>
      </c>
      <c r="C222" t="s">
        <v>319</v>
      </c>
      <c r="D222" t="s">
        <v>319</v>
      </c>
      <c r="E222" t="s">
        <v>319</v>
      </c>
      <c r="F222" t="s">
        <v>319</v>
      </c>
      <c r="G222" t="s">
        <v>319</v>
      </c>
      <c r="H222" t="s">
        <v>319</v>
      </c>
      <c r="I222" t="s">
        <v>319</v>
      </c>
      <c r="J222" t="s">
        <v>319</v>
      </c>
      <c r="K222" t="s">
        <v>25</v>
      </c>
    </row>
    <row r="223" spans="1:11" x14ac:dyDescent="0.2">
      <c r="A223" t="s">
        <v>856</v>
      </c>
      <c r="B223" t="s">
        <v>857</v>
      </c>
      <c r="C223" t="s">
        <v>319</v>
      </c>
      <c r="D223" t="s">
        <v>319</v>
      </c>
      <c r="E223" t="s">
        <v>319</v>
      </c>
      <c r="F223" t="s">
        <v>319</v>
      </c>
      <c r="G223" t="s">
        <v>319</v>
      </c>
      <c r="H223" t="s">
        <v>319</v>
      </c>
      <c r="I223" t="s">
        <v>319</v>
      </c>
      <c r="J223" t="s">
        <v>319</v>
      </c>
      <c r="K223" t="s">
        <v>25</v>
      </c>
    </row>
    <row r="224" spans="1:11" x14ac:dyDescent="0.2">
      <c r="A224" t="s">
        <v>860</v>
      </c>
      <c r="B224" t="s">
        <v>566</v>
      </c>
      <c r="C224" t="s">
        <v>319</v>
      </c>
      <c r="D224" t="s">
        <v>319</v>
      </c>
      <c r="E224" t="s">
        <v>319</v>
      </c>
      <c r="F224" t="s">
        <v>319</v>
      </c>
      <c r="G224" t="s">
        <v>319</v>
      </c>
      <c r="H224" t="s">
        <v>319</v>
      </c>
      <c r="I224" t="s">
        <v>319</v>
      </c>
      <c r="J224" t="s">
        <v>319</v>
      </c>
      <c r="K224" t="s">
        <v>25</v>
      </c>
    </row>
    <row r="225" spans="1:11" x14ac:dyDescent="0.2">
      <c r="A225" t="s">
        <v>1055</v>
      </c>
      <c r="B225" t="s">
        <v>566</v>
      </c>
      <c r="C225" t="s">
        <v>319</v>
      </c>
      <c r="D225" t="s">
        <v>319</v>
      </c>
      <c r="E225" t="s">
        <v>319</v>
      </c>
      <c r="F225" t="s">
        <v>319</v>
      </c>
      <c r="G225" t="s">
        <v>319</v>
      </c>
      <c r="H225" t="s">
        <v>319</v>
      </c>
      <c r="I225" t="s">
        <v>319</v>
      </c>
      <c r="J225" t="s">
        <v>319</v>
      </c>
      <c r="K225" t="s">
        <v>25</v>
      </c>
    </row>
    <row r="226" spans="1:11" x14ac:dyDescent="0.2">
      <c r="A226" t="s">
        <v>861</v>
      </c>
      <c r="B226" t="s">
        <v>862</v>
      </c>
      <c r="C226" t="s">
        <v>319</v>
      </c>
      <c r="D226" t="s">
        <v>319</v>
      </c>
      <c r="E226" t="s">
        <v>319</v>
      </c>
      <c r="F226" t="s">
        <v>319</v>
      </c>
      <c r="G226" t="s">
        <v>319</v>
      </c>
      <c r="H226" t="s">
        <v>319</v>
      </c>
      <c r="I226" t="s">
        <v>319</v>
      </c>
      <c r="J226" t="s">
        <v>319</v>
      </c>
      <c r="K226" t="s">
        <v>25</v>
      </c>
    </row>
    <row r="227" spans="1:11" x14ac:dyDescent="0.2">
      <c r="A227" t="s">
        <v>783</v>
      </c>
      <c r="B227" t="s">
        <v>784</v>
      </c>
      <c r="C227" t="s">
        <v>319</v>
      </c>
      <c r="D227" t="s">
        <v>319</v>
      </c>
      <c r="E227" t="s">
        <v>319</v>
      </c>
      <c r="F227" t="s">
        <v>319</v>
      </c>
      <c r="G227" t="s">
        <v>319</v>
      </c>
      <c r="H227" t="s">
        <v>319</v>
      </c>
      <c r="I227" t="s">
        <v>319</v>
      </c>
      <c r="J227" t="s">
        <v>319</v>
      </c>
      <c r="K227" t="s">
        <v>25</v>
      </c>
    </row>
    <row r="228" spans="1:11" x14ac:dyDescent="0.2">
      <c r="A228" t="s">
        <v>338</v>
      </c>
      <c r="B228" t="s">
        <v>253</v>
      </c>
      <c r="C228" t="s">
        <v>319</v>
      </c>
      <c r="D228" t="s">
        <v>319</v>
      </c>
      <c r="E228" t="s">
        <v>319</v>
      </c>
      <c r="F228" t="s">
        <v>319</v>
      </c>
      <c r="G228" t="s">
        <v>319</v>
      </c>
      <c r="H228" t="s">
        <v>319</v>
      </c>
      <c r="I228" t="s">
        <v>319</v>
      </c>
      <c r="J228" t="s">
        <v>319</v>
      </c>
      <c r="K228" t="s">
        <v>25</v>
      </c>
    </row>
    <row r="229" spans="1:11" x14ac:dyDescent="0.2">
      <c r="A229" t="s">
        <v>166</v>
      </c>
      <c r="B229" t="s">
        <v>167</v>
      </c>
      <c r="C229" t="s">
        <v>319</v>
      </c>
      <c r="D229" t="s">
        <v>319</v>
      </c>
      <c r="E229" t="s">
        <v>319</v>
      </c>
      <c r="F229" t="s">
        <v>319</v>
      </c>
      <c r="G229" t="s">
        <v>319</v>
      </c>
      <c r="H229" t="s">
        <v>319</v>
      </c>
      <c r="I229" t="s">
        <v>319</v>
      </c>
      <c r="J229" t="s">
        <v>319</v>
      </c>
      <c r="K229" t="s">
        <v>25</v>
      </c>
    </row>
    <row r="230" spans="1:11" x14ac:dyDescent="0.2">
      <c r="A230" t="s">
        <v>770</v>
      </c>
      <c r="B230" t="s">
        <v>169</v>
      </c>
      <c r="C230" t="s">
        <v>319</v>
      </c>
      <c r="D230" t="s">
        <v>319</v>
      </c>
      <c r="E230" t="s">
        <v>319</v>
      </c>
      <c r="F230" t="s">
        <v>319</v>
      </c>
      <c r="G230" t="s">
        <v>319</v>
      </c>
      <c r="H230" t="s">
        <v>319</v>
      </c>
      <c r="I230" t="s">
        <v>319</v>
      </c>
      <c r="J230" t="s">
        <v>319</v>
      </c>
      <c r="K230" t="s">
        <v>25</v>
      </c>
    </row>
    <row r="231" spans="1:11" x14ac:dyDescent="0.2">
      <c r="A231" t="s">
        <v>168</v>
      </c>
      <c r="B231" t="s">
        <v>169</v>
      </c>
      <c r="C231" t="s">
        <v>319</v>
      </c>
      <c r="D231" t="s">
        <v>319</v>
      </c>
      <c r="E231" t="s">
        <v>319</v>
      </c>
      <c r="F231" t="s">
        <v>319</v>
      </c>
      <c r="G231" t="s">
        <v>319</v>
      </c>
      <c r="H231" t="s">
        <v>319</v>
      </c>
      <c r="I231" t="s">
        <v>319</v>
      </c>
      <c r="J231" t="s">
        <v>319</v>
      </c>
      <c r="K231" t="s">
        <v>25</v>
      </c>
    </row>
    <row r="232" spans="1:11" x14ac:dyDescent="0.2">
      <c r="A232" t="s">
        <v>170</v>
      </c>
      <c r="B232" t="s">
        <v>169</v>
      </c>
      <c r="C232" t="s">
        <v>1056</v>
      </c>
      <c r="D232" t="s">
        <v>1039</v>
      </c>
      <c r="E232" t="s">
        <v>319</v>
      </c>
      <c r="F232" t="s">
        <v>319</v>
      </c>
      <c r="G232" t="s">
        <v>319</v>
      </c>
      <c r="H232" t="s">
        <v>319</v>
      </c>
      <c r="I232" t="s">
        <v>319</v>
      </c>
      <c r="J232" t="s">
        <v>319</v>
      </c>
      <c r="K232" t="s">
        <v>25</v>
      </c>
    </row>
    <row r="233" spans="1:11" x14ac:dyDescent="0.2">
      <c r="A233" t="s">
        <v>761</v>
      </c>
      <c r="B233" t="s">
        <v>762</v>
      </c>
      <c r="C233" t="s">
        <v>319</v>
      </c>
      <c r="D233" t="s">
        <v>319</v>
      </c>
      <c r="E233" t="s">
        <v>319</v>
      </c>
      <c r="F233" t="s">
        <v>319</v>
      </c>
      <c r="G233" t="s">
        <v>319</v>
      </c>
      <c r="H233" t="s">
        <v>319</v>
      </c>
      <c r="I233" t="s">
        <v>319</v>
      </c>
      <c r="J233" t="s">
        <v>319</v>
      </c>
      <c r="K233" t="s">
        <v>25</v>
      </c>
    </row>
    <row r="234" spans="1:11" x14ac:dyDescent="0.2">
      <c r="A234" t="s">
        <v>878</v>
      </c>
      <c r="B234" t="s">
        <v>66</v>
      </c>
      <c r="C234" t="s">
        <v>319</v>
      </c>
      <c r="D234" t="s">
        <v>319</v>
      </c>
      <c r="E234" t="s">
        <v>319</v>
      </c>
      <c r="F234" t="s">
        <v>319</v>
      </c>
      <c r="G234" t="s">
        <v>319</v>
      </c>
      <c r="H234" t="s">
        <v>319</v>
      </c>
      <c r="I234" t="s">
        <v>319</v>
      </c>
      <c r="J234" t="s">
        <v>319</v>
      </c>
      <c r="K234" t="s">
        <v>25</v>
      </c>
    </row>
    <row r="235" spans="1:11" x14ac:dyDescent="0.2">
      <c r="A235" t="s">
        <v>65</v>
      </c>
      <c r="B235" t="s">
        <v>66</v>
      </c>
      <c r="C235" t="s">
        <v>319</v>
      </c>
      <c r="D235" t="s">
        <v>319</v>
      </c>
      <c r="E235" t="s">
        <v>319</v>
      </c>
      <c r="F235" t="s">
        <v>319</v>
      </c>
      <c r="G235" t="s">
        <v>319</v>
      </c>
      <c r="H235" t="s">
        <v>319</v>
      </c>
      <c r="I235" t="s">
        <v>319</v>
      </c>
      <c r="J235" t="s">
        <v>319</v>
      </c>
      <c r="K235" t="s">
        <v>25</v>
      </c>
    </row>
    <row r="236" spans="1:11" x14ac:dyDescent="0.2">
      <c r="A236" t="s">
        <v>67</v>
      </c>
      <c r="B236" t="s">
        <v>66</v>
      </c>
      <c r="C236" t="s">
        <v>319</v>
      </c>
      <c r="D236" t="s">
        <v>319</v>
      </c>
      <c r="E236" t="s">
        <v>319</v>
      </c>
      <c r="F236" t="s">
        <v>319</v>
      </c>
      <c r="G236" t="s">
        <v>319</v>
      </c>
      <c r="H236" t="s">
        <v>319</v>
      </c>
      <c r="I236" t="s">
        <v>319</v>
      </c>
      <c r="J236" t="s">
        <v>319</v>
      </c>
      <c r="K236" t="s">
        <v>25</v>
      </c>
    </row>
    <row r="237" spans="1:11" x14ac:dyDescent="0.2">
      <c r="A237" t="s">
        <v>865</v>
      </c>
      <c r="B237" t="s">
        <v>866</v>
      </c>
      <c r="C237" t="s">
        <v>319</v>
      </c>
      <c r="D237" t="s">
        <v>319</v>
      </c>
      <c r="E237" t="s">
        <v>319</v>
      </c>
      <c r="F237" t="s">
        <v>319</v>
      </c>
      <c r="G237" t="s">
        <v>319</v>
      </c>
      <c r="H237" t="s">
        <v>319</v>
      </c>
      <c r="I237" t="s">
        <v>319</v>
      </c>
      <c r="J237" t="s">
        <v>319</v>
      </c>
      <c r="K237" t="s">
        <v>25</v>
      </c>
    </row>
    <row r="238" spans="1:11" x14ac:dyDescent="0.2">
      <c r="A238" t="s">
        <v>846</v>
      </c>
      <c r="B238" t="s">
        <v>847</v>
      </c>
      <c r="C238" t="s">
        <v>319</v>
      </c>
      <c r="D238" t="s">
        <v>319</v>
      </c>
      <c r="E238" t="s">
        <v>319</v>
      </c>
      <c r="F238" t="s">
        <v>319</v>
      </c>
      <c r="G238" t="s">
        <v>319</v>
      </c>
      <c r="H238" t="s">
        <v>319</v>
      </c>
      <c r="I238" t="s">
        <v>319</v>
      </c>
      <c r="J238" t="s">
        <v>319</v>
      </c>
      <c r="K238" t="s">
        <v>25</v>
      </c>
    </row>
    <row r="239" spans="1:11" x14ac:dyDescent="0.2">
      <c r="A239" t="s">
        <v>171</v>
      </c>
      <c r="B239" t="s">
        <v>172</v>
      </c>
      <c r="C239" t="s">
        <v>319</v>
      </c>
      <c r="D239" t="s">
        <v>319</v>
      </c>
      <c r="E239" t="s">
        <v>319</v>
      </c>
      <c r="F239" t="s">
        <v>319</v>
      </c>
      <c r="G239" t="s">
        <v>319</v>
      </c>
      <c r="H239" t="s">
        <v>319</v>
      </c>
      <c r="I239" t="s">
        <v>319</v>
      </c>
      <c r="J239" t="s">
        <v>319</v>
      </c>
      <c r="K239" t="s">
        <v>25</v>
      </c>
    </row>
    <row r="240" spans="1:11" x14ac:dyDescent="0.2">
      <c r="A240" t="s">
        <v>870</v>
      </c>
      <c r="B240" t="s">
        <v>871</v>
      </c>
      <c r="C240" t="s">
        <v>319</v>
      </c>
      <c r="D240" t="s">
        <v>319</v>
      </c>
      <c r="E240" t="s">
        <v>319</v>
      </c>
      <c r="F240" t="s">
        <v>319</v>
      </c>
      <c r="G240" t="s">
        <v>319</v>
      </c>
      <c r="H240" t="s">
        <v>319</v>
      </c>
      <c r="I240" t="s">
        <v>319</v>
      </c>
      <c r="J240" t="s">
        <v>319</v>
      </c>
      <c r="K240" t="s">
        <v>25</v>
      </c>
    </row>
    <row r="241" spans="1:11" x14ac:dyDescent="0.2">
      <c r="A241" t="s">
        <v>874</v>
      </c>
      <c r="B241" t="s">
        <v>174</v>
      </c>
      <c r="C241" t="s">
        <v>319</v>
      </c>
      <c r="D241" t="s">
        <v>319</v>
      </c>
      <c r="E241" t="s">
        <v>319</v>
      </c>
      <c r="F241" t="s">
        <v>319</v>
      </c>
      <c r="G241" t="s">
        <v>319</v>
      </c>
      <c r="H241" t="s">
        <v>319</v>
      </c>
      <c r="I241" t="s">
        <v>319</v>
      </c>
      <c r="J241" t="s">
        <v>319</v>
      </c>
      <c r="K241" t="s">
        <v>25</v>
      </c>
    </row>
    <row r="242" spans="1:11" x14ac:dyDescent="0.2">
      <c r="A242" t="s">
        <v>173</v>
      </c>
      <c r="B242" t="s">
        <v>174</v>
      </c>
      <c r="C242" t="s">
        <v>319</v>
      </c>
      <c r="D242" t="s">
        <v>319</v>
      </c>
      <c r="E242" t="s">
        <v>319</v>
      </c>
      <c r="F242" t="s">
        <v>319</v>
      </c>
      <c r="G242" t="s">
        <v>319</v>
      </c>
      <c r="H242" t="s">
        <v>319</v>
      </c>
      <c r="I242" t="s">
        <v>319</v>
      </c>
      <c r="J242" t="s">
        <v>319</v>
      </c>
      <c r="K242" t="s">
        <v>25</v>
      </c>
    </row>
    <row r="243" spans="1:11" x14ac:dyDescent="0.2">
      <c r="A243" t="s">
        <v>339</v>
      </c>
      <c r="B243" t="s">
        <v>254</v>
      </c>
      <c r="C243" t="s">
        <v>319</v>
      </c>
      <c r="D243" t="s">
        <v>319</v>
      </c>
      <c r="E243" t="s">
        <v>319</v>
      </c>
      <c r="F243" t="s">
        <v>319</v>
      </c>
      <c r="G243" t="s">
        <v>319</v>
      </c>
      <c r="H243" t="s">
        <v>319</v>
      </c>
      <c r="I243" t="s">
        <v>319</v>
      </c>
      <c r="J243" t="s">
        <v>319</v>
      </c>
      <c r="K243" t="s">
        <v>25</v>
      </c>
    </row>
    <row r="244" spans="1:11" x14ac:dyDescent="0.2">
      <c r="A244" t="s">
        <v>909</v>
      </c>
      <c r="B244" t="s">
        <v>254</v>
      </c>
      <c r="C244" t="s">
        <v>319</v>
      </c>
      <c r="D244" t="s">
        <v>319</v>
      </c>
      <c r="E244" t="s">
        <v>319</v>
      </c>
      <c r="F244" t="s">
        <v>319</v>
      </c>
      <c r="G244" t="s">
        <v>319</v>
      </c>
      <c r="H244" t="s">
        <v>319</v>
      </c>
      <c r="I244" t="s">
        <v>319</v>
      </c>
      <c r="J244" t="s">
        <v>319</v>
      </c>
      <c r="K244" t="s">
        <v>25</v>
      </c>
    </row>
    <row r="245" spans="1:11" x14ac:dyDescent="0.2">
      <c r="A245" t="s">
        <v>863</v>
      </c>
      <c r="B245" t="s">
        <v>864</v>
      </c>
      <c r="C245" t="s">
        <v>319</v>
      </c>
      <c r="D245" t="s">
        <v>319</v>
      </c>
      <c r="E245" t="s">
        <v>319</v>
      </c>
      <c r="F245" t="s">
        <v>319</v>
      </c>
      <c r="G245" t="s">
        <v>319</v>
      </c>
      <c r="H245" t="s">
        <v>319</v>
      </c>
      <c r="I245" t="s">
        <v>319</v>
      </c>
      <c r="J245" t="s">
        <v>319</v>
      </c>
      <c r="K245" t="s">
        <v>25</v>
      </c>
    </row>
    <row r="246" spans="1:11" x14ac:dyDescent="0.2">
      <c r="A246" t="s">
        <v>749</v>
      </c>
      <c r="B246" t="s">
        <v>750</v>
      </c>
      <c r="C246" t="s">
        <v>319</v>
      </c>
      <c r="D246" t="s">
        <v>319</v>
      </c>
      <c r="E246" t="s">
        <v>319</v>
      </c>
      <c r="F246" t="s">
        <v>319</v>
      </c>
      <c r="G246" t="s">
        <v>319</v>
      </c>
      <c r="H246" t="s">
        <v>319</v>
      </c>
      <c r="I246" t="s">
        <v>319</v>
      </c>
      <c r="J246" t="s">
        <v>319</v>
      </c>
      <c r="K246" t="s">
        <v>25</v>
      </c>
    </row>
    <row r="247" spans="1:11" x14ac:dyDescent="0.2">
      <c r="A247" t="s">
        <v>792</v>
      </c>
      <c r="B247" t="s">
        <v>793</v>
      </c>
      <c r="C247" t="s">
        <v>319</v>
      </c>
      <c r="D247" t="s">
        <v>319</v>
      </c>
      <c r="E247" t="s">
        <v>319</v>
      </c>
      <c r="F247" t="s">
        <v>319</v>
      </c>
      <c r="G247" t="s">
        <v>319</v>
      </c>
      <c r="H247" t="s">
        <v>319</v>
      </c>
      <c r="I247" t="s">
        <v>319</v>
      </c>
      <c r="J247" t="s">
        <v>319</v>
      </c>
      <c r="K247" t="s">
        <v>25</v>
      </c>
    </row>
    <row r="248" spans="1:11" x14ac:dyDescent="0.2">
      <c r="A248" t="s">
        <v>785</v>
      </c>
      <c r="B248" t="s">
        <v>786</v>
      </c>
      <c r="C248" t="s">
        <v>319</v>
      </c>
      <c r="D248" t="s">
        <v>319</v>
      </c>
      <c r="E248" t="s">
        <v>319</v>
      </c>
      <c r="F248" t="s">
        <v>319</v>
      </c>
      <c r="G248" t="s">
        <v>319</v>
      </c>
      <c r="H248" t="s">
        <v>319</v>
      </c>
      <c r="I248" t="s">
        <v>319</v>
      </c>
      <c r="J248" t="s">
        <v>319</v>
      </c>
      <c r="K248" t="s">
        <v>25</v>
      </c>
    </row>
    <row r="249" spans="1:11" x14ac:dyDescent="0.2">
      <c r="A249" t="s">
        <v>884</v>
      </c>
      <c r="B249" t="s">
        <v>885</v>
      </c>
      <c r="C249" t="s">
        <v>319</v>
      </c>
      <c r="D249" t="s">
        <v>319</v>
      </c>
      <c r="E249" t="s">
        <v>319</v>
      </c>
      <c r="F249" t="s">
        <v>319</v>
      </c>
      <c r="G249" t="s">
        <v>319</v>
      </c>
      <c r="H249" t="s">
        <v>319</v>
      </c>
      <c r="I249" t="s">
        <v>319</v>
      </c>
      <c r="J249" t="s">
        <v>319</v>
      </c>
      <c r="K249" t="s">
        <v>25</v>
      </c>
    </row>
    <row r="250" spans="1:11" x14ac:dyDescent="0.2">
      <c r="A250" t="s">
        <v>855</v>
      </c>
      <c r="B250" t="s">
        <v>69</v>
      </c>
      <c r="C250" t="s">
        <v>844</v>
      </c>
      <c r="D250" t="s">
        <v>1040</v>
      </c>
      <c r="E250" t="s">
        <v>319</v>
      </c>
      <c r="F250" t="s">
        <v>319</v>
      </c>
      <c r="G250" t="s">
        <v>319</v>
      </c>
      <c r="H250" t="s">
        <v>319</v>
      </c>
      <c r="I250" t="s">
        <v>319</v>
      </c>
      <c r="J250" t="s">
        <v>319</v>
      </c>
      <c r="K250" t="s">
        <v>25</v>
      </c>
    </row>
    <row r="251" spans="1:11" x14ac:dyDescent="0.2">
      <c r="A251" t="s">
        <v>68</v>
      </c>
      <c r="B251" t="s">
        <v>69</v>
      </c>
      <c r="C251" t="s">
        <v>319</v>
      </c>
      <c r="D251" t="s">
        <v>319</v>
      </c>
      <c r="E251" t="s">
        <v>319</v>
      </c>
      <c r="F251" t="s">
        <v>319</v>
      </c>
      <c r="G251" t="s">
        <v>319</v>
      </c>
      <c r="H251" t="s">
        <v>319</v>
      </c>
      <c r="I251" t="s">
        <v>319</v>
      </c>
      <c r="J251" t="s">
        <v>319</v>
      </c>
      <c r="K251" t="s">
        <v>25</v>
      </c>
    </row>
    <row r="252" spans="1:11" x14ac:dyDescent="0.2">
      <c r="A252" t="s">
        <v>70</v>
      </c>
      <c r="B252" t="s">
        <v>69</v>
      </c>
      <c r="C252" t="s">
        <v>319</v>
      </c>
      <c r="D252" t="s">
        <v>319</v>
      </c>
      <c r="E252" t="s">
        <v>319</v>
      </c>
      <c r="F252" t="s">
        <v>319</v>
      </c>
      <c r="G252" t="s">
        <v>319</v>
      </c>
      <c r="H252" t="s">
        <v>319</v>
      </c>
      <c r="I252" t="s">
        <v>319</v>
      </c>
      <c r="J252" t="s">
        <v>319</v>
      </c>
      <c r="K252" t="s">
        <v>25</v>
      </c>
    </row>
    <row r="253" spans="1:11" x14ac:dyDescent="0.2">
      <c r="A253" t="s">
        <v>71</v>
      </c>
      <c r="B253" t="s">
        <v>69</v>
      </c>
      <c r="C253" t="s">
        <v>319</v>
      </c>
      <c r="D253" t="s">
        <v>319</v>
      </c>
      <c r="E253" t="s">
        <v>319</v>
      </c>
      <c r="F253" t="s">
        <v>319</v>
      </c>
      <c r="G253" t="s">
        <v>319</v>
      </c>
      <c r="H253" t="s">
        <v>319</v>
      </c>
      <c r="I253" t="s">
        <v>319</v>
      </c>
      <c r="J253" t="s">
        <v>319</v>
      </c>
      <c r="K253" t="s">
        <v>25</v>
      </c>
    </row>
    <row r="254" spans="1:11" x14ac:dyDescent="0.2">
      <c r="A254" t="s">
        <v>72</v>
      </c>
      <c r="B254" t="s">
        <v>69</v>
      </c>
      <c r="C254" t="s">
        <v>319</v>
      </c>
      <c r="D254" t="s">
        <v>319</v>
      </c>
      <c r="E254" t="s">
        <v>319</v>
      </c>
      <c r="F254" t="s">
        <v>319</v>
      </c>
      <c r="G254" t="s">
        <v>319</v>
      </c>
      <c r="H254" t="s">
        <v>319</v>
      </c>
      <c r="I254" t="s">
        <v>319</v>
      </c>
      <c r="J254" t="s">
        <v>319</v>
      </c>
      <c r="K254" t="s">
        <v>25</v>
      </c>
    </row>
    <row r="255" spans="1:11" x14ac:dyDescent="0.2">
      <c r="A255" t="s">
        <v>824</v>
      </c>
      <c r="B255" t="s">
        <v>825</v>
      </c>
      <c r="C255" t="s">
        <v>319</v>
      </c>
      <c r="D255" t="s">
        <v>319</v>
      </c>
      <c r="E255" t="s">
        <v>319</v>
      </c>
      <c r="F255" t="s">
        <v>319</v>
      </c>
      <c r="G255" t="s">
        <v>319</v>
      </c>
      <c r="H255" t="s">
        <v>319</v>
      </c>
      <c r="I255" t="s">
        <v>319</v>
      </c>
      <c r="J255" t="s">
        <v>319</v>
      </c>
      <c r="K255" t="s">
        <v>25</v>
      </c>
    </row>
    <row r="256" spans="1:11" x14ac:dyDescent="0.2">
      <c r="A256" t="s">
        <v>838</v>
      </c>
      <c r="B256" t="s">
        <v>839</v>
      </c>
      <c r="C256" t="s">
        <v>319</v>
      </c>
      <c r="D256" t="s">
        <v>319</v>
      </c>
      <c r="E256" t="s">
        <v>319</v>
      </c>
      <c r="F256" t="s">
        <v>319</v>
      </c>
      <c r="G256" t="s">
        <v>319</v>
      </c>
      <c r="H256" t="s">
        <v>319</v>
      </c>
      <c r="I256" t="s">
        <v>319</v>
      </c>
      <c r="J256" t="s">
        <v>319</v>
      </c>
      <c r="K256" t="s">
        <v>25</v>
      </c>
    </row>
    <row r="257" spans="1:11" x14ac:dyDescent="0.2">
      <c r="A257" t="s">
        <v>379</v>
      </c>
      <c r="B257" t="s">
        <v>16</v>
      </c>
      <c r="C257" t="s">
        <v>1038</v>
      </c>
      <c r="D257" t="s">
        <v>1036</v>
      </c>
      <c r="E257" t="s">
        <v>1037</v>
      </c>
      <c r="F257" t="s">
        <v>1037</v>
      </c>
      <c r="G257" t="s">
        <v>1037</v>
      </c>
      <c r="H257" t="s">
        <v>1037</v>
      </c>
      <c r="I257" t="s">
        <v>1037</v>
      </c>
      <c r="J257" t="s">
        <v>1037</v>
      </c>
      <c r="K257" t="s">
        <v>25</v>
      </c>
    </row>
    <row r="258" spans="1:11" x14ac:dyDescent="0.2">
      <c r="A258" t="s">
        <v>377</v>
      </c>
      <c r="B258" t="s">
        <v>14</v>
      </c>
      <c r="C258" t="s">
        <v>1035</v>
      </c>
      <c r="D258" t="s">
        <v>1036</v>
      </c>
      <c r="E258" t="s">
        <v>1037</v>
      </c>
      <c r="F258" t="s">
        <v>1037</v>
      </c>
      <c r="G258" t="s">
        <v>1037</v>
      </c>
      <c r="H258" t="s">
        <v>1037</v>
      </c>
      <c r="I258" t="s">
        <v>1037</v>
      </c>
      <c r="J258" t="s">
        <v>1037</v>
      </c>
      <c r="K258" t="s">
        <v>25</v>
      </c>
    </row>
    <row r="259" spans="1:11" x14ac:dyDescent="0.2">
      <c r="A259" t="s">
        <v>700</v>
      </c>
      <c r="B259" t="s">
        <v>701</v>
      </c>
      <c r="C259" t="s">
        <v>319</v>
      </c>
      <c r="D259" t="s">
        <v>319</v>
      </c>
      <c r="E259" t="s">
        <v>319</v>
      </c>
      <c r="F259" t="s">
        <v>319</v>
      </c>
      <c r="G259" t="s">
        <v>319</v>
      </c>
      <c r="H259" t="s">
        <v>319</v>
      </c>
      <c r="I259" t="s">
        <v>319</v>
      </c>
      <c r="J259" t="s">
        <v>319</v>
      </c>
      <c r="K259" t="s">
        <v>25</v>
      </c>
    </row>
    <row r="260" spans="1:11" x14ac:dyDescent="0.2">
      <c r="A260" t="s">
        <v>691</v>
      </c>
      <c r="B260" t="s">
        <v>81</v>
      </c>
      <c r="C260" t="s">
        <v>319</v>
      </c>
      <c r="D260" t="s">
        <v>319</v>
      </c>
      <c r="E260" t="s">
        <v>319</v>
      </c>
      <c r="F260" t="s">
        <v>319</v>
      </c>
      <c r="G260" t="s">
        <v>319</v>
      </c>
      <c r="H260" t="s">
        <v>319</v>
      </c>
      <c r="I260" t="s">
        <v>319</v>
      </c>
      <c r="J260" t="s">
        <v>319</v>
      </c>
      <c r="K260" t="s">
        <v>25</v>
      </c>
    </row>
    <row r="261" spans="1:11" x14ac:dyDescent="0.2">
      <c r="A261" t="s">
        <v>719</v>
      </c>
      <c r="B261" t="s">
        <v>91</v>
      </c>
      <c r="C261" t="s">
        <v>1041</v>
      </c>
      <c r="D261" t="s">
        <v>1036</v>
      </c>
      <c r="E261" t="s">
        <v>1040</v>
      </c>
      <c r="F261" t="s">
        <v>1037</v>
      </c>
      <c r="G261" t="s">
        <v>1040</v>
      </c>
      <c r="H261" t="s">
        <v>1040</v>
      </c>
      <c r="I261" t="s">
        <v>1040</v>
      </c>
      <c r="J261" t="s">
        <v>1040</v>
      </c>
      <c r="K261" t="s">
        <v>25</v>
      </c>
    </row>
    <row r="262" spans="1:11" x14ac:dyDescent="0.2">
      <c r="A262" t="s">
        <v>714</v>
      </c>
      <c r="B262" t="s">
        <v>715</v>
      </c>
      <c r="C262" t="s">
        <v>319</v>
      </c>
      <c r="D262" t="s">
        <v>319</v>
      </c>
      <c r="E262" t="s">
        <v>319</v>
      </c>
      <c r="F262" t="s">
        <v>319</v>
      </c>
      <c r="G262" t="s">
        <v>319</v>
      </c>
      <c r="H262" t="s">
        <v>319</v>
      </c>
      <c r="I262" t="s">
        <v>319</v>
      </c>
      <c r="J262" t="s">
        <v>319</v>
      </c>
      <c r="K262" t="s">
        <v>25</v>
      </c>
    </row>
    <row r="263" spans="1:11" x14ac:dyDescent="0.2">
      <c r="A263" t="s">
        <v>713</v>
      </c>
      <c r="B263" t="s">
        <v>108</v>
      </c>
      <c r="C263" t="s">
        <v>319</v>
      </c>
      <c r="D263" t="s">
        <v>319</v>
      </c>
      <c r="E263" t="s">
        <v>319</v>
      </c>
      <c r="F263" t="s">
        <v>319</v>
      </c>
      <c r="G263" t="s">
        <v>319</v>
      </c>
      <c r="H263" t="s">
        <v>319</v>
      </c>
      <c r="I263" t="s">
        <v>319</v>
      </c>
      <c r="J263" t="s">
        <v>319</v>
      </c>
      <c r="K263" t="s">
        <v>25</v>
      </c>
    </row>
    <row r="264" spans="1:11" x14ac:dyDescent="0.2">
      <c r="A264" t="s">
        <v>716</v>
      </c>
      <c r="B264" t="s">
        <v>108</v>
      </c>
      <c r="C264" t="s">
        <v>319</v>
      </c>
      <c r="D264" t="s">
        <v>319</v>
      </c>
      <c r="E264" t="s">
        <v>319</v>
      </c>
      <c r="F264" t="s">
        <v>319</v>
      </c>
      <c r="G264" t="s">
        <v>319</v>
      </c>
      <c r="H264" t="s">
        <v>319</v>
      </c>
      <c r="I264" t="s">
        <v>319</v>
      </c>
      <c r="J264" t="s">
        <v>319</v>
      </c>
      <c r="K264" t="s">
        <v>25</v>
      </c>
    </row>
    <row r="265" spans="1:11" x14ac:dyDescent="0.2">
      <c r="A265" t="s">
        <v>380</v>
      </c>
      <c r="B265" t="s">
        <v>119</v>
      </c>
      <c r="C265" t="s">
        <v>319</v>
      </c>
      <c r="D265" t="s">
        <v>319</v>
      </c>
      <c r="E265" t="s">
        <v>319</v>
      </c>
      <c r="F265" t="s">
        <v>319</v>
      </c>
      <c r="G265" t="s">
        <v>319</v>
      </c>
      <c r="H265" t="s">
        <v>319</v>
      </c>
      <c r="I265" t="s">
        <v>319</v>
      </c>
      <c r="J265" t="s">
        <v>319</v>
      </c>
      <c r="K265" t="s">
        <v>25</v>
      </c>
    </row>
    <row r="266" spans="1:11" x14ac:dyDescent="0.2">
      <c r="A266" t="s">
        <v>689</v>
      </c>
      <c r="B266" t="s">
        <v>690</v>
      </c>
      <c r="C266" t="s">
        <v>319</v>
      </c>
      <c r="D266" t="s">
        <v>319</v>
      </c>
      <c r="E266" t="s">
        <v>319</v>
      </c>
      <c r="F266" t="s">
        <v>319</v>
      </c>
      <c r="G266" t="s">
        <v>319</v>
      </c>
      <c r="H266" t="s">
        <v>319</v>
      </c>
      <c r="I266" t="s">
        <v>319</v>
      </c>
      <c r="J266" t="s">
        <v>319</v>
      </c>
      <c r="K266" t="s">
        <v>25</v>
      </c>
    </row>
    <row r="267" spans="1:11" x14ac:dyDescent="0.2">
      <c r="A267" t="s">
        <v>705</v>
      </c>
      <c r="B267" t="s">
        <v>706</v>
      </c>
      <c r="C267" t="s">
        <v>319</v>
      </c>
      <c r="D267" t="s">
        <v>319</v>
      </c>
      <c r="E267" t="s">
        <v>319</v>
      </c>
      <c r="F267" t="s">
        <v>319</v>
      </c>
      <c r="G267" t="s">
        <v>319</v>
      </c>
      <c r="H267" t="s">
        <v>319</v>
      </c>
      <c r="I267" t="s">
        <v>319</v>
      </c>
      <c r="J267" t="s">
        <v>319</v>
      </c>
      <c r="K267" t="s">
        <v>25</v>
      </c>
    </row>
    <row r="268" spans="1:11" x14ac:dyDescent="0.2">
      <c r="A268" t="s">
        <v>707</v>
      </c>
      <c r="B268" t="s">
        <v>708</v>
      </c>
      <c r="C268" t="s">
        <v>319</v>
      </c>
      <c r="D268" t="s">
        <v>319</v>
      </c>
      <c r="E268" t="s">
        <v>319</v>
      </c>
      <c r="F268" t="s">
        <v>319</v>
      </c>
      <c r="G268" t="s">
        <v>319</v>
      </c>
      <c r="H268" t="s">
        <v>319</v>
      </c>
      <c r="I268" t="s">
        <v>319</v>
      </c>
      <c r="J268" t="s">
        <v>319</v>
      </c>
      <c r="K268" t="s">
        <v>25</v>
      </c>
    </row>
    <row r="269" spans="1:11" x14ac:dyDescent="0.2">
      <c r="A269" t="s">
        <v>720</v>
      </c>
      <c r="B269" t="s">
        <v>123</v>
      </c>
      <c r="C269" t="s">
        <v>319</v>
      </c>
      <c r="D269" t="s">
        <v>319</v>
      </c>
      <c r="E269" t="s">
        <v>319</v>
      </c>
      <c r="F269" t="s">
        <v>319</v>
      </c>
      <c r="G269" t="s">
        <v>319</v>
      </c>
      <c r="H269" t="s">
        <v>319</v>
      </c>
      <c r="I269" t="s">
        <v>319</v>
      </c>
      <c r="J269" t="s">
        <v>319</v>
      </c>
      <c r="K269" t="s">
        <v>25</v>
      </c>
    </row>
    <row r="270" spans="1:11" x14ac:dyDescent="0.2">
      <c r="A270" t="s">
        <v>718</v>
      </c>
      <c r="B270" t="s">
        <v>123</v>
      </c>
      <c r="C270" t="s">
        <v>319</v>
      </c>
      <c r="D270" t="s">
        <v>319</v>
      </c>
      <c r="E270" t="s">
        <v>319</v>
      </c>
      <c r="F270" t="s">
        <v>319</v>
      </c>
      <c r="G270" t="s">
        <v>319</v>
      </c>
      <c r="H270" t="s">
        <v>319</v>
      </c>
      <c r="I270" t="s">
        <v>319</v>
      </c>
      <c r="J270" t="s">
        <v>319</v>
      </c>
      <c r="K270" t="s">
        <v>25</v>
      </c>
    </row>
    <row r="271" spans="1:11" x14ac:dyDescent="0.2">
      <c r="A271" t="s">
        <v>682</v>
      </c>
      <c r="B271" t="s">
        <v>683</v>
      </c>
      <c r="C271" t="s">
        <v>319</v>
      </c>
      <c r="D271" t="s">
        <v>319</v>
      </c>
      <c r="E271" t="s">
        <v>319</v>
      </c>
      <c r="F271" t="s">
        <v>319</v>
      </c>
      <c r="G271" t="s">
        <v>319</v>
      </c>
      <c r="H271" t="s">
        <v>319</v>
      </c>
      <c r="I271" t="s">
        <v>319</v>
      </c>
      <c r="J271" t="s">
        <v>319</v>
      </c>
      <c r="K271" t="s">
        <v>25</v>
      </c>
    </row>
    <row r="272" spans="1:11" x14ac:dyDescent="0.2">
      <c r="A272" t="s">
        <v>694</v>
      </c>
      <c r="B272" t="s">
        <v>695</v>
      </c>
      <c r="C272" t="s">
        <v>319</v>
      </c>
      <c r="D272" t="s">
        <v>319</v>
      </c>
      <c r="E272" t="s">
        <v>319</v>
      </c>
      <c r="F272" t="s">
        <v>319</v>
      </c>
      <c r="G272" t="s">
        <v>319</v>
      </c>
      <c r="H272" t="s">
        <v>319</v>
      </c>
      <c r="I272" t="s">
        <v>319</v>
      </c>
      <c r="J272" t="s">
        <v>319</v>
      </c>
      <c r="K272" t="s">
        <v>25</v>
      </c>
    </row>
    <row r="273" spans="1:11" x14ac:dyDescent="0.2">
      <c r="A273" t="s">
        <v>717</v>
      </c>
      <c r="B273" t="s">
        <v>58</v>
      </c>
      <c r="C273" t="s">
        <v>319</v>
      </c>
      <c r="D273" t="s">
        <v>319</v>
      </c>
      <c r="E273" t="s">
        <v>319</v>
      </c>
      <c r="F273" t="s">
        <v>319</v>
      </c>
      <c r="G273" t="s">
        <v>319</v>
      </c>
      <c r="H273" t="s">
        <v>319</v>
      </c>
      <c r="I273" t="s">
        <v>319</v>
      </c>
      <c r="J273" t="s">
        <v>319</v>
      </c>
      <c r="K273" t="s">
        <v>25</v>
      </c>
    </row>
    <row r="274" spans="1:11" x14ac:dyDescent="0.2">
      <c r="A274" t="s">
        <v>687</v>
      </c>
      <c r="B274" t="s">
        <v>688</v>
      </c>
      <c r="C274" t="s">
        <v>319</v>
      </c>
      <c r="D274" t="s">
        <v>319</v>
      </c>
      <c r="E274" t="s">
        <v>319</v>
      </c>
      <c r="F274" t="s">
        <v>319</v>
      </c>
      <c r="G274" t="s">
        <v>319</v>
      </c>
      <c r="H274" t="s">
        <v>319</v>
      </c>
      <c r="I274" t="s">
        <v>319</v>
      </c>
      <c r="J274" t="s">
        <v>319</v>
      </c>
      <c r="K274" t="s">
        <v>25</v>
      </c>
    </row>
    <row r="275" spans="1:11" x14ac:dyDescent="0.2">
      <c r="A275" t="s">
        <v>729</v>
      </c>
      <c r="B275" t="s">
        <v>138</v>
      </c>
      <c r="C275" t="s">
        <v>319</v>
      </c>
      <c r="D275" t="s">
        <v>319</v>
      </c>
      <c r="E275" t="s">
        <v>319</v>
      </c>
      <c r="F275" t="s">
        <v>319</v>
      </c>
      <c r="G275" t="s">
        <v>319</v>
      </c>
      <c r="H275" t="s">
        <v>319</v>
      </c>
      <c r="I275" t="s">
        <v>319</v>
      </c>
      <c r="J275" t="s">
        <v>319</v>
      </c>
      <c r="K275" t="s">
        <v>25</v>
      </c>
    </row>
    <row r="276" spans="1:11" x14ac:dyDescent="0.2">
      <c r="A276" t="s">
        <v>712</v>
      </c>
      <c r="B276" t="s">
        <v>138</v>
      </c>
      <c r="C276" t="s">
        <v>319</v>
      </c>
      <c r="D276" t="s">
        <v>319</v>
      </c>
      <c r="E276" t="s">
        <v>319</v>
      </c>
      <c r="F276" t="s">
        <v>319</v>
      </c>
      <c r="G276" t="s">
        <v>319</v>
      </c>
      <c r="H276" t="s">
        <v>319</v>
      </c>
      <c r="I276" t="s">
        <v>319</v>
      </c>
      <c r="J276" t="s">
        <v>319</v>
      </c>
      <c r="K276" t="s">
        <v>25</v>
      </c>
    </row>
    <row r="277" spans="1:11" x14ac:dyDescent="0.2">
      <c r="A277" t="s">
        <v>693</v>
      </c>
      <c r="B277" t="s">
        <v>149</v>
      </c>
      <c r="C277" t="s">
        <v>319</v>
      </c>
      <c r="D277" t="s">
        <v>319</v>
      </c>
      <c r="E277" t="s">
        <v>319</v>
      </c>
      <c r="F277" t="s">
        <v>319</v>
      </c>
      <c r="G277" t="s">
        <v>319</v>
      </c>
      <c r="H277" t="s">
        <v>319</v>
      </c>
      <c r="I277" t="s">
        <v>319</v>
      </c>
      <c r="J277" t="s">
        <v>319</v>
      </c>
      <c r="K277" t="s">
        <v>25</v>
      </c>
    </row>
    <row r="278" spans="1:11" x14ac:dyDescent="0.2">
      <c r="A278" t="s">
        <v>710</v>
      </c>
      <c r="B278" t="s">
        <v>711</v>
      </c>
      <c r="C278" t="s">
        <v>319</v>
      </c>
      <c r="D278" t="s">
        <v>319</v>
      </c>
      <c r="E278" t="s">
        <v>319</v>
      </c>
      <c r="F278" t="s">
        <v>319</v>
      </c>
      <c r="G278" t="s">
        <v>319</v>
      </c>
      <c r="H278" t="s">
        <v>319</v>
      </c>
      <c r="I278" t="s">
        <v>319</v>
      </c>
      <c r="J278" t="s">
        <v>319</v>
      </c>
      <c r="K278" t="s">
        <v>25</v>
      </c>
    </row>
    <row r="279" spans="1:11" x14ac:dyDescent="0.2">
      <c r="A279" t="s">
        <v>696</v>
      </c>
      <c r="B279" t="s">
        <v>697</v>
      </c>
      <c r="C279" t="s">
        <v>319</v>
      </c>
      <c r="D279" t="s">
        <v>319</v>
      </c>
      <c r="E279" t="s">
        <v>319</v>
      </c>
      <c r="F279" t="s">
        <v>319</v>
      </c>
      <c r="G279" t="s">
        <v>319</v>
      </c>
      <c r="H279" t="s">
        <v>319</v>
      </c>
      <c r="I279" t="s">
        <v>319</v>
      </c>
      <c r="J279" t="s">
        <v>319</v>
      </c>
      <c r="K279" t="s">
        <v>25</v>
      </c>
    </row>
    <row r="280" spans="1:11" x14ac:dyDescent="0.2">
      <c r="A280" t="s">
        <v>698</v>
      </c>
      <c r="B280" t="s">
        <v>699</v>
      </c>
      <c r="C280" t="s">
        <v>319</v>
      </c>
      <c r="D280" t="s">
        <v>319</v>
      </c>
      <c r="E280" t="s">
        <v>319</v>
      </c>
      <c r="F280" t="s">
        <v>319</v>
      </c>
      <c r="G280" t="s">
        <v>319</v>
      </c>
      <c r="H280" t="s">
        <v>319</v>
      </c>
      <c r="I280" t="s">
        <v>319</v>
      </c>
      <c r="J280" t="s">
        <v>319</v>
      </c>
      <c r="K280" t="s">
        <v>25</v>
      </c>
    </row>
    <row r="281" spans="1:11" x14ac:dyDescent="0.2">
      <c r="A281" t="s">
        <v>709</v>
      </c>
      <c r="B281" t="s">
        <v>159</v>
      </c>
      <c r="C281" t="s">
        <v>319</v>
      </c>
      <c r="D281" t="s">
        <v>319</v>
      </c>
      <c r="E281" t="s">
        <v>319</v>
      </c>
      <c r="F281" t="s">
        <v>319</v>
      </c>
      <c r="G281" t="s">
        <v>319</v>
      </c>
      <c r="H281" t="s">
        <v>319</v>
      </c>
      <c r="I281" t="s">
        <v>319</v>
      </c>
      <c r="J281" t="s">
        <v>319</v>
      </c>
      <c r="K28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 extractions</vt:lpstr>
      <vt:lpstr>S2 enrichment</vt:lpstr>
      <vt:lpstr>S3 sequenced</vt:lpstr>
      <vt:lpstr>S4 and S5 </vt:lpstr>
      <vt:lpstr>S6, S7, S8, S9</vt:lpstr>
      <vt:lpstr>S10 duplicates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Amy Scott</cp:lastModifiedBy>
  <dcterms:created xsi:type="dcterms:W3CDTF">2023-04-11T15:44:37Z</dcterms:created>
  <dcterms:modified xsi:type="dcterms:W3CDTF">2024-04-08T18:07:00Z</dcterms:modified>
</cp:coreProperties>
</file>