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Humangenetik_all\_IRD paper\SciRep_Revision\"/>
    </mc:Choice>
  </mc:AlternateContent>
  <xr:revisionPtr revIDLastSave="0" documentId="13_ncr:1_{C97585AB-5730-4FD8-9463-4C37FB328E5A}" xr6:coauthVersionLast="47" xr6:coauthVersionMax="47" xr10:uidLastSave="{00000000-0000-0000-0000-000000000000}"/>
  <bookViews>
    <workbookView xWindow="-120" yWindow="-120" windowWidth="29040" windowHeight="15840" xr2:uid="{4217D15F-F6B0-4E08-B6A6-3CA1F2374EAC}"/>
  </bookViews>
  <sheets>
    <sheet name="Tabelle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G7" i="2" l="1"/>
  <c r="BG8" i="2"/>
  <c r="BG9" i="2"/>
  <c r="BG10" i="2"/>
  <c r="BG11" i="2"/>
  <c r="BG12" i="2"/>
  <c r="BG13" i="2"/>
  <c r="BG14" i="2"/>
  <c r="BG15" i="2"/>
  <c r="BG6" i="2"/>
  <c r="AW7" i="2"/>
  <c r="AW8" i="2"/>
  <c r="AW9" i="2"/>
  <c r="AW10" i="2"/>
  <c r="AW11" i="2"/>
  <c r="AW12" i="2"/>
  <c r="AW13" i="2"/>
  <c r="AW14" i="2"/>
  <c r="AW15" i="2"/>
  <c r="AW16" i="2"/>
  <c r="AW17" i="2"/>
  <c r="AW18" i="2"/>
  <c r="AW19" i="2"/>
  <c r="AW20" i="2"/>
  <c r="AW21" i="2"/>
  <c r="AW22" i="2"/>
  <c r="AW23" i="2"/>
  <c r="AW24" i="2"/>
  <c r="AW25" i="2"/>
  <c r="AW26" i="2"/>
  <c r="AW27" i="2"/>
  <c r="AW28" i="2"/>
  <c r="AW29" i="2"/>
  <c r="AW30" i="2"/>
  <c r="AW31" i="2"/>
  <c r="AW32" i="2"/>
  <c r="AW33" i="2"/>
  <c r="AW34" i="2"/>
  <c r="AW35" i="2"/>
  <c r="AW36" i="2"/>
  <c r="AW37" i="2"/>
  <c r="AW38" i="2"/>
  <c r="AW39" i="2"/>
  <c r="AW40" i="2"/>
  <c r="AW41" i="2"/>
  <c r="AW42" i="2"/>
  <c r="AW43" i="2"/>
  <c r="AW44" i="2"/>
  <c r="AW45" i="2"/>
  <c r="AW46" i="2"/>
  <c r="AW47" i="2"/>
  <c r="AW48" i="2"/>
  <c r="AW49" i="2"/>
  <c r="AW50" i="2"/>
  <c r="AW51" i="2"/>
  <c r="AW52" i="2"/>
  <c r="AW53" i="2"/>
  <c r="AW54" i="2"/>
  <c r="AW55" i="2"/>
  <c r="AW56" i="2"/>
  <c r="AW57" i="2"/>
  <c r="AW58" i="2"/>
  <c r="AW59" i="2"/>
  <c r="AW60" i="2"/>
  <c r="AW61" i="2"/>
  <c r="AW62" i="2"/>
  <c r="AW63" i="2"/>
  <c r="AW64" i="2"/>
  <c r="AW65" i="2"/>
  <c r="AW66" i="2"/>
  <c r="AW67" i="2"/>
  <c r="AW68" i="2"/>
  <c r="AW69" i="2"/>
  <c r="AW70" i="2"/>
  <c r="AW71" i="2"/>
  <c r="AW72" i="2"/>
  <c r="AW73" i="2"/>
  <c r="AW74" i="2"/>
  <c r="AW75" i="2"/>
  <c r="AW76" i="2"/>
  <c r="AW77" i="2"/>
  <c r="AW78" i="2"/>
  <c r="AW79" i="2"/>
  <c r="AW80" i="2"/>
  <c r="AW81" i="2"/>
  <c r="AW82" i="2"/>
  <c r="AW83" i="2"/>
  <c r="AW84" i="2"/>
  <c r="AW85" i="2"/>
  <c r="AW86" i="2"/>
  <c r="AW87" i="2"/>
  <c r="AW88" i="2"/>
  <c r="AW89" i="2"/>
  <c r="AW90" i="2"/>
  <c r="AW91" i="2"/>
  <c r="AW92" i="2"/>
  <c r="AW93" i="2"/>
  <c r="AW94" i="2"/>
  <c r="AW95" i="2"/>
  <c r="AW96" i="2"/>
  <c r="AW97" i="2"/>
  <c r="AW98" i="2"/>
  <c r="AW99" i="2"/>
  <c r="AW100" i="2"/>
  <c r="AW101" i="2"/>
  <c r="AW102" i="2"/>
  <c r="AW6" i="2"/>
  <c r="M13" i="2"/>
  <c r="AV103" i="2"/>
  <c r="W51" i="2"/>
  <c r="X50" i="2"/>
  <c r="X49" i="2"/>
  <c r="X48" i="2"/>
  <c r="X47" i="2"/>
  <c r="X46" i="2"/>
  <c r="AQ45" i="2"/>
  <c r="X45" i="2"/>
  <c r="AR44" i="2"/>
  <c r="X44" i="2"/>
  <c r="AR43" i="2"/>
  <c r="X43" i="2"/>
  <c r="AR42" i="2"/>
  <c r="X42" i="2"/>
  <c r="AR41" i="2"/>
  <c r="X41" i="2"/>
  <c r="AR40" i="2"/>
  <c r="X40" i="2"/>
  <c r="AR39" i="2"/>
  <c r="X39" i="2"/>
  <c r="AR38" i="2"/>
  <c r="X38" i="2"/>
  <c r="AR37" i="2"/>
  <c r="X37" i="2"/>
  <c r="AR36" i="2"/>
  <c r="X36" i="2"/>
  <c r="AR35" i="2"/>
  <c r="X35" i="2"/>
  <c r="AR34" i="2"/>
  <c r="X34" i="2"/>
  <c r="AR33" i="2"/>
  <c r="X33" i="2"/>
  <c r="AR32" i="2"/>
  <c r="X32" i="2"/>
  <c r="AR31" i="2"/>
  <c r="X31" i="2"/>
  <c r="AR30" i="2"/>
  <c r="X30" i="2"/>
  <c r="AR29" i="2"/>
  <c r="X29" i="2"/>
  <c r="AR28" i="2"/>
  <c r="X28" i="2"/>
  <c r="AR27" i="2"/>
  <c r="X27" i="2"/>
  <c r="AR26" i="2"/>
  <c r="X26" i="2"/>
  <c r="AR25" i="2"/>
  <c r="X25" i="2"/>
  <c r="AR24" i="2"/>
  <c r="X24" i="2"/>
  <c r="AR23" i="2"/>
  <c r="X23" i="2"/>
  <c r="AR22" i="2"/>
  <c r="X22" i="2"/>
  <c r="AR21" i="2"/>
  <c r="X21" i="2"/>
  <c r="AR20" i="2"/>
  <c r="X20" i="2"/>
  <c r="AR19" i="2"/>
  <c r="X19" i="2"/>
  <c r="AR18" i="2"/>
  <c r="X18" i="2"/>
  <c r="AR17" i="2"/>
  <c r="X17" i="2"/>
  <c r="BF16" i="2"/>
  <c r="AR16" i="2"/>
  <c r="X16" i="2"/>
  <c r="BK15" i="2"/>
  <c r="AR15" i="2"/>
  <c r="X15" i="2"/>
  <c r="BL14" i="2"/>
  <c r="AR14" i="2"/>
  <c r="AB14" i="2"/>
  <c r="X14" i="2"/>
  <c r="BL13" i="2"/>
  <c r="AR13" i="2"/>
  <c r="AL13" i="2"/>
  <c r="AC13" i="2"/>
  <c r="X13" i="2"/>
  <c r="R13" i="2"/>
  <c r="BL12" i="2"/>
  <c r="AR12" i="2"/>
  <c r="AM12" i="2"/>
  <c r="AC12" i="2"/>
  <c r="X12" i="2"/>
  <c r="S12" i="2"/>
  <c r="N12" i="2"/>
  <c r="BL11" i="2"/>
  <c r="AR11" i="2"/>
  <c r="AM11" i="2"/>
  <c r="AC11" i="2"/>
  <c r="X11" i="2"/>
  <c r="S11" i="2"/>
  <c r="N11" i="2"/>
  <c r="BL10" i="2"/>
  <c r="BA10" i="2"/>
  <c r="AR10" i="2"/>
  <c r="AM10" i="2"/>
  <c r="AC10" i="2"/>
  <c r="X10" i="2"/>
  <c r="S10" i="2"/>
  <c r="N10" i="2"/>
  <c r="BL9" i="2"/>
  <c r="BB9" i="2"/>
  <c r="AR9" i="2"/>
  <c r="AM9" i="2"/>
  <c r="AG9" i="2"/>
  <c r="AC9" i="2"/>
  <c r="X9" i="2"/>
  <c r="S9" i="2"/>
  <c r="N9" i="2"/>
  <c r="BL8" i="2"/>
  <c r="BB8" i="2"/>
  <c r="AR8" i="2"/>
  <c r="AM8" i="2"/>
  <c r="AH8" i="2"/>
  <c r="AC8" i="2"/>
  <c r="X8" i="2"/>
  <c r="S8" i="2"/>
  <c r="N8" i="2"/>
  <c r="BL7" i="2"/>
  <c r="BB7" i="2"/>
  <c r="AR7" i="2"/>
  <c r="AM7" i="2"/>
  <c r="AH7" i="2"/>
  <c r="AC7" i="2"/>
  <c r="X7" i="2"/>
  <c r="S7" i="2"/>
  <c r="N7" i="2"/>
  <c r="BL6" i="2"/>
  <c r="BB6" i="2"/>
  <c r="AR6" i="2"/>
  <c r="AM6" i="2"/>
  <c r="AH6" i="2"/>
  <c r="AC6" i="2"/>
  <c r="X6" i="2"/>
  <c r="S6" i="2"/>
  <c r="N6" i="2"/>
  <c r="C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H139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7" i="2"/>
  <c r="I8" i="2"/>
  <c r="I9" i="2"/>
  <c r="I10" i="2"/>
  <c r="I11" i="2"/>
  <c r="I6" i="2"/>
</calcChain>
</file>

<file path=xl/sharedStrings.xml><?xml version="1.0" encoding="utf-8"?>
<sst xmlns="http://schemas.openxmlformats.org/spreadsheetml/2006/main" count="449" uniqueCount="160">
  <si>
    <t>ABCA4</t>
  </si>
  <si>
    <t>BEST1</t>
  </si>
  <si>
    <t>PRPH2</t>
  </si>
  <si>
    <t>RPGR</t>
  </si>
  <si>
    <t>RS1</t>
  </si>
  <si>
    <t>USH2A</t>
  </si>
  <si>
    <t>OPA1</t>
  </si>
  <si>
    <t>RHO</t>
  </si>
  <si>
    <t>CHM</t>
  </si>
  <si>
    <t>PRPF31</t>
  </si>
  <si>
    <t>CRB1</t>
  </si>
  <si>
    <t>MT-ND4</t>
  </si>
  <si>
    <t>CEP290</t>
  </si>
  <si>
    <t>EYS</t>
  </si>
  <si>
    <t>RP1</t>
  </si>
  <si>
    <t>CNGB3</t>
  </si>
  <si>
    <t>NR2E3</t>
  </si>
  <si>
    <t>RP1L1</t>
  </si>
  <si>
    <t>CNGA3</t>
  </si>
  <si>
    <t>GUCY2D</t>
  </si>
  <si>
    <t>PROM1</t>
  </si>
  <si>
    <t>RP2</t>
  </si>
  <si>
    <t>IMPG2</t>
  </si>
  <si>
    <t>MYO7A</t>
  </si>
  <si>
    <t>PDE6B</t>
  </si>
  <si>
    <t>BBS1</t>
  </si>
  <si>
    <t>CDHR1</t>
  </si>
  <si>
    <t>NDP</t>
  </si>
  <si>
    <t>MERTK</t>
  </si>
  <si>
    <t>RPE65</t>
  </si>
  <si>
    <t>CACNA1F</t>
  </si>
  <si>
    <t>CNGB1</t>
  </si>
  <si>
    <t>GUCA1A</t>
  </si>
  <si>
    <t>PCARE</t>
  </si>
  <si>
    <t>CYP4V2</t>
  </si>
  <si>
    <t>KCNV2</t>
  </si>
  <si>
    <t>CDH23</t>
  </si>
  <si>
    <t>CRX</t>
  </si>
  <si>
    <t>PRPF8</t>
  </si>
  <si>
    <t>ADGRV1</t>
  </si>
  <si>
    <t>PDE6A</t>
  </si>
  <si>
    <t>RDH12</t>
  </si>
  <si>
    <t>WFS1</t>
  </si>
  <si>
    <t>BBS10</t>
  </si>
  <si>
    <t>NYX</t>
  </si>
  <si>
    <t>SNRNP200</t>
  </si>
  <si>
    <t>FAM161A</t>
  </si>
  <si>
    <t>PRPF3</t>
  </si>
  <si>
    <t>TULP1</t>
  </si>
  <si>
    <t>LRP5</t>
  </si>
  <si>
    <t>PDE6C</t>
  </si>
  <si>
    <t>CDH3</t>
  </si>
  <si>
    <t>CEP78</t>
  </si>
  <si>
    <t>HGSNAT</t>
  </si>
  <si>
    <t>IMPDH1</t>
  </si>
  <si>
    <t>MT-ND6</t>
  </si>
  <si>
    <t>ALMS1</t>
  </si>
  <si>
    <t>CERKL</t>
  </si>
  <si>
    <t>CFAP410</t>
  </si>
  <si>
    <t>FZD4</t>
  </si>
  <si>
    <t>MAK</t>
  </si>
  <si>
    <t>TIMP3</t>
  </si>
  <si>
    <t>TRPM1</t>
  </si>
  <si>
    <t>TSPAN12</t>
  </si>
  <si>
    <t>AIPL1</t>
  </si>
  <si>
    <t>CNGA1</t>
  </si>
  <si>
    <t>HK1</t>
  </si>
  <si>
    <t>KIF11</t>
  </si>
  <si>
    <t>NRL</t>
  </si>
  <si>
    <t>OAT</t>
  </si>
  <si>
    <t>RPGRIP1</t>
  </si>
  <si>
    <t>SPATA7</t>
  </si>
  <si>
    <t>TOPORS</t>
  </si>
  <si>
    <t>TTLL5</t>
  </si>
  <si>
    <t>BBS9</t>
  </si>
  <si>
    <t>IQCB1</t>
  </si>
  <si>
    <t>MFRP</t>
  </si>
  <si>
    <t>MFSD8</t>
  </si>
  <si>
    <t>ARL6</t>
  </si>
  <si>
    <t>CLN3</t>
  </si>
  <si>
    <t>CNNM4</t>
  </si>
  <si>
    <t>DNAJC30</t>
  </si>
  <si>
    <t>GNAT2</t>
  </si>
  <si>
    <t>GRK1</t>
  </si>
  <si>
    <t>KLHL7</t>
  </si>
  <si>
    <t>NMNAT1</t>
  </si>
  <si>
    <t>PRDM13</t>
  </si>
  <si>
    <t>RAB28</t>
  </si>
  <si>
    <t>RDH5</t>
  </si>
  <si>
    <t>RLBP1</t>
  </si>
  <si>
    <t>ACO2</t>
  </si>
  <si>
    <t>ATF6</t>
  </si>
  <si>
    <t>BBS2</t>
  </si>
  <si>
    <t>BBS4</t>
  </si>
  <si>
    <t>C1QTNF5</t>
  </si>
  <si>
    <t>CFAP418</t>
  </si>
  <si>
    <t>COL2A1</t>
  </si>
  <si>
    <t>FLVCR1</t>
  </si>
  <si>
    <t>GRM6</t>
  </si>
  <si>
    <t>IFT140</t>
  </si>
  <si>
    <t>IFT172</t>
  </si>
  <si>
    <t>IMPG1</t>
  </si>
  <si>
    <t>LCA5</t>
  </si>
  <si>
    <t>LRAT</t>
  </si>
  <si>
    <t>MT-ND1</t>
  </si>
  <si>
    <t>NPHP1</t>
  </si>
  <si>
    <t>NR2F1</t>
  </si>
  <si>
    <t>PCDH15</t>
  </si>
  <si>
    <t>PRPF4</t>
  </si>
  <si>
    <t>RBP3</t>
  </si>
  <si>
    <t>RD3</t>
  </si>
  <si>
    <t>REEP6</t>
  </si>
  <si>
    <t>USH1C</t>
  </si>
  <si>
    <t>ZNF408</t>
  </si>
  <si>
    <t>ABCC6</t>
  </si>
  <si>
    <t>ADAM9</t>
  </si>
  <si>
    <t>AGBL5</t>
  </si>
  <si>
    <t>AHI1</t>
  </si>
  <si>
    <t>AP5Z1</t>
  </si>
  <si>
    <t>BBS12</t>
  </si>
  <si>
    <t>BBS7</t>
  </si>
  <si>
    <t>CABP4</t>
  </si>
  <si>
    <t>CACNA2D4</t>
  </si>
  <si>
    <t>CC2D2A</t>
  </si>
  <si>
    <t>CLRN1</t>
  </si>
  <si>
    <t>CTNNA1</t>
  </si>
  <si>
    <t>DRAM2</t>
  </si>
  <si>
    <t>EFEMP1</t>
  </si>
  <si>
    <t>KIZ</t>
  </si>
  <si>
    <t>MKKS</t>
  </si>
  <si>
    <t>MTRFR</t>
  </si>
  <si>
    <t>PAX2</t>
  </si>
  <si>
    <t>PDE6G</t>
  </si>
  <si>
    <t>PHYH</t>
  </si>
  <si>
    <t>RBP4</t>
  </si>
  <si>
    <t>RCBTB1</t>
  </si>
  <si>
    <t>RTN4IP1</t>
  </si>
  <si>
    <t>SLC24A1</t>
  </si>
  <si>
    <t>WDR19</t>
  </si>
  <si>
    <t>Achromatopsia (53 solved cases, 7 genes)</t>
  </si>
  <si>
    <t>BBS (25 solved cases, 7 genes)</t>
  </si>
  <si>
    <t>Freq Cohort</t>
  </si>
  <si>
    <t>Count</t>
  </si>
  <si>
    <t>Retinoschisis (173 solved cases, 4 genes)</t>
  </si>
  <si>
    <t>Choroideremie (75 solved cases, 3 genes)</t>
  </si>
  <si>
    <t>Gene</t>
  </si>
  <si>
    <t>Gene Count</t>
  </si>
  <si>
    <t>Total</t>
  </si>
  <si>
    <t>Total*</t>
  </si>
  <si>
    <t>CSNB (28 solved cases, 8 genes)</t>
  </si>
  <si>
    <t>Miscellaneous (18 solved cases, 9 genes)</t>
  </si>
  <si>
    <t>CD/CRD (310 solved cases, 45 genes)</t>
  </si>
  <si>
    <t>FEVR (39 solved cases, 7 genes)</t>
  </si>
  <si>
    <t>*Numbers differ to the numbers of solved cases given in the manuscript text as in five cases two potential causative genes were detected and included in this table</t>
  </si>
  <si>
    <t>MD (1,123 solved cases, 39 genes)</t>
  </si>
  <si>
    <t>IRD patients (3,054 solved cases , 133 genes)</t>
  </si>
  <si>
    <t xml:space="preserve">Supplemental Table 4. Causative genes identified in 211 ION and 3,054 IRD patients* with molecular diagnosis. </t>
  </si>
  <si>
    <t>ION (211 solved cases, 13 genes)</t>
  </si>
  <si>
    <t>RP/LCA (1,089 solved cases, 97 genes)</t>
  </si>
  <si>
    <t>Usher (121 solved cases, 10 genes)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</si>
</sst>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10" fontId="0" fillId="0" borderId="0" xfId="1" applyNumberFormat="1" applyFont="1"/>
    <xf numFmtId="0" fontId="3" fillId="0" borderId="0" xfId="0" applyFont="1"/>
    <xf numFmtId="0" fontId="3" fillId="0" borderId="0" xfId="0" applyNumberFormat="1" applyFont="1"/>
    <xf numFmtId="0" fontId="0" fillId="0" borderId="0" xfId="0" applyNumberFormat="1"/>
    <xf numFmtId="0" fontId="2" fillId="0" borderId="0" xfId="0" applyNumberFormat="1" applyFont="1"/>
    <xf numFmtId="0" fontId="0" fillId="0" borderId="0" xfId="1" applyNumberFormat="1" applyFont="1"/>
    <xf numFmtId="10" fontId="0" fillId="0" borderId="0" xfId="1" applyNumberFormat="1" applyFont="1" applyFill="1"/>
    <xf numFmtId="0" fontId="0" fillId="0" borderId="1" xfId="0" applyNumberFormat="1" applyBorder="1"/>
    <xf numFmtId="0" fontId="0" fillId="0" borderId="1" xfId="1" applyNumberFormat="1" applyFont="1" applyBorder="1"/>
    <xf numFmtId="0" fontId="0" fillId="0" borderId="2" xfId="0" applyBorder="1"/>
    <xf numFmtId="10" fontId="0" fillId="0" borderId="2" xfId="1" applyNumberFormat="1" applyFont="1" applyBorder="1"/>
    <xf numFmtId="0" fontId="0" fillId="0" borderId="0" xfId="0" applyFill="1" applyBorder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F2545-A083-4EF1-ACA7-689B83849D52}">
  <dimension ref="A1:BL142"/>
  <sheetViews>
    <sheetView tabSelected="1" workbookViewId="0">
      <selection activeCell="B30" sqref="B30"/>
    </sheetView>
  </sheetViews>
  <sheetFormatPr baseColWidth="10" defaultRowHeight="15" x14ac:dyDescent="0.25"/>
  <sheetData>
    <row r="1" spans="1:64" s="3" customFormat="1" ht="18.75" x14ac:dyDescent="0.3">
      <c r="A1" s="3" t="s">
        <v>156</v>
      </c>
      <c r="F1" s="4"/>
      <c r="G1" s="4"/>
      <c r="H1" s="4"/>
      <c r="I1" s="4"/>
      <c r="J1" s="4"/>
      <c r="K1" s="4"/>
      <c r="L1" s="4"/>
    </row>
    <row r="3" spans="1:64" x14ac:dyDescent="0.25">
      <c r="B3" s="1" t="s">
        <v>157</v>
      </c>
      <c r="F3" s="1" t="s">
        <v>155</v>
      </c>
      <c r="K3" s="5"/>
      <c r="L3" s="1" t="s">
        <v>139</v>
      </c>
      <c r="Q3" s="1" t="s">
        <v>140</v>
      </c>
      <c r="V3" s="1" t="s">
        <v>151</v>
      </c>
      <c r="AA3" s="1" t="s">
        <v>149</v>
      </c>
      <c r="AF3" s="1" t="s">
        <v>144</v>
      </c>
      <c r="AK3" s="1" t="s">
        <v>152</v>
      </c>
      <c r="AP3" s="1" t="s">
        <v>154</v>
      </c>
      <c r="AU3" s="1" t="s">
        <v>158</v>
      </c>
      <c r="AZ3" s="1" t="s">
        <v>143</v>
      </c>
      <c r="BE3" s="1" t="s">
        <v>159</v>
      </c>
      <c r="BJ3" s="1" t="s">
        <v>150</v>
      </c>
    </row>
    <row r="4" spans="1:64" x14ac:dyDescent="0.25">
      <c r="K4" s="5"/>
      <c r="L4" s="5"/>
      <c r="M4" s="5"/>
      <c r="N4" s="5"/>
      <c r="O4" s="5"/>
      <c r="P4" s="5"/>
      <c r="Q4" s="5"/>
    </row>
    <row r="5" spans="1:64" x14ac:dyDescent="0.25">
      <c r="B5" s="1" t="s">
        <v>145</v>
      </c>
      <c r="C5" s="1" t="s">
        <v>142</v>
      </c>
      <c r="D5" s="1" t="s">
        <v>141</v>
      </c>
      <c r="F5" s="6"/>
      <c r="G5" s="1" t="s">
        <v>145</v>
      </c>
      <c r="H5" s="1" t="s">
        <v>146</v>
      </c>
      <c r="I5" s="1" t="s">
        <v>141</v>
      </c>
      <c r="L5" s="1" t="s">
        <v>145</v>
      </c>
      <c r="M5" s="1" t="s">
        <v>142</v>
      </c>
      <c r="N5" s="1" t="s">
        <v>141</v>
      </c>
      <c r="O5" s="1"/>
      <c r="Q5" s="1" t="s">
        <v>145</v>
      </c>
      <c r="R5" s="1" t="s">
        <v>142</v>
      </c>
      <c r="S5" s="1" t="s">
        <v>141</v>
      </c>
      <c r="V5" s="1" t="s">
        <v>145</v>
      </c>
      <c r="W5" s="1" t="s">
        <v>142</v>
      </c>
      <c r="X5" s="1" t="s">
        <v>141</v>
      </c>
      <c r="AA5" s="1" t="s">
        <v>145</v>
      </c>
      <c r="AB5" s="1" t="s">
        <v>142</v>
      </c>
      <c r="AC5" s="1" t="s">
        <v>141</v>
      </c>
      <c r="AF5" s="1" t="s">
        <v>145</v>
      </c>
      <c r="AG5" s="1" t="s">
        <v>142</v>
      </c>
      <c r="AH5" s="1" t="s">
        <v>141</v>
      </c>
      <c r="AK5" s="1" t="s">
        <v>145</v>
      </c>
      <c r="AL5" s="1" t="s">
        <v>142</v>
      </c>
      <c r="AM5" s="1" t="s">
        <v>141</v>
      </c>
      <c r="AP5" s="1" t="s">
        <v>145</v>
      </c>
      <c r="AQ5" s="1" t="s">
        <v>142</v>
      </c>
      <c r="AR5" s="1" t="s">
        <v>141</v>
      </c>
      <c r="AU5" s="1" t="s">
        <v>145</v>
      </c>
      <c r="AV5" s="1" t="s">
        <v>142</v>
      </c>
      <c r="AW5" s="1" t="s">
        <v>141</v>
      </c>
      <c r="AZ5" s="1" t="s">
        <v>145</v>
      </c>
      <c r="BA5" s="1" t="s">
        <v>142</v>
      </c>
      <c r="BB5" s="1" t="s">
        <v>141</v>
      </c>
      <c r="BE5" s="1" t="s">
        <v>145</v>
      </c>
      <c r="BF5" s="1" t="s">
        <v>142</v>
      </c>
      <c r="BG5" s="1" t="s">
        <v>141</v>
      </c>
      <c r="BJ5" s="1" t="s">
        <v>145</v>
      </c>
      <c r="BK5" s="1" t="s">
        <v>142</v>
      </c>
      <c r="BL5" s="1" t="s">
        <v>141</v>
      </c>
    </row>
    <row r="6" spans="1:64" x14ac:dyDescent="0.25">
      <c r="A6">
        <v>1</v>
      </c>
      <c r="B6" t="s">
        <v>6</v>
      </c>
      <c r="C6">
        <v>139</v>
      </c>
      <c r="D6" s="2">
        <f>C6/211</f>
        <v>0.65876777251184837</v>
      </c>
      <c r="F6">
        <v>1</v>
      </c>
      <c r="G6" t="s">
        <v>0</v>
      </c>
      <c r="H6">
        <v>777</v>
      </c>
      <c r="I6" s="2">
        <f>H6/3054</f>
        <v>0.25442043222003929</v>
      </c>
      <c r="K6">
        <v>1</v>
      </c>
      <c r="L6" t="s">
        <v>15</v>
      </c>
      <c r="M6">
        <v>27</v>
      </c>
      <c r="N6" s="2">
        <f>M6/53</f>
        <v>0.50943396226415094</v>
      </c>
      <c r="O6" s="2"/>
      <c r="P6">
        <v>1</v>
      </c>
      <c r="Q6" t="s">
        <v>25</v>
      </c>
      <c r="R6">
        <v>12</v>
      </c>
      <c r="S6" s="2">
        <f>R6/25</f>
        <v>0.48</v>
      </c>
      <c r="U6">
        <v>1</v>
      </c>
      <c r="V6" t="s">
        <v>0</v>
      </c>
      <c r="W6">
        <v>134</v>
      </c>
      <c r="X6" s="2">
        <f>W6/310</f>
        <v>0.43225806451612903</v>
      </c>
      <c r="Z6">
        <v>1</v>
      </c>
      <c r="AA6" t="s">
        <v>44</v>
      </c>
      <c r="AB6">
        <v>9</v>
      </c>
      <c r="AC6" s="2">
        <f>AB6/28</f>
        <v>0.32142857142857145</v>
      </c>
      <c r="AE6">
        <v>1</v>
      </c>
      <c r="AF6" t="s">
        <v>8</v>
      </c>
      <c r="AG6">
        <v>73</v>
      </c>
      <c r="AH6" s="2">
        <f>AG6/75</f>
        <v>0.97333333333333338</v>
      </c>
      <c r="AJ6">
        <v>1</v>
      </c>
      <c r="AK6" t="s">
        <v>27</v>
      </c>
      <c r="AL6">
        <v>16</v>
      </c>
      <c r="AM6" s="2">
        <f>AL6/39</f>
        <v>0.41025641025641024</v>
      </c>
      <c r="AO6">
        <v>1</v>
      </c>
      <c r="AP6" t="s">
        <v>0</v>
      </c>
      <c r="AQ6">
        <v>608</v>
      </c>
      <c r="AR6" s="2">
        <f>AQ6/1123</f>
        <v>0.54140694568121106</v>
      </c>
      <c r="AT6">
        <v>1</v>
      </c>
      <c r="AU6" t="s">
        <v>3</v>
      </c>
      <c r="AV6">
        <v>157</v>
      </c>
      <c r="AW6" s="2">
        <f>AV6/1089</f>
        <v>0.14416896235078053</v>
      </c>
      <c r="AY6">
        <v>1</v>
      </c>
      <c r="AZ6" t="s">
        <v>4</v>
      </c>
      <c r="BA6">
        <v>170</v>
      </c>
      <c r="BB6" s="2">
        <f>BA6/173</f>
        <v>0.98265895953757221</v>
      </c>
      <c r="BD6">
        <v>1</v>
      </c>
      <c r="BE6" t="s">
        <v>5</v>
      </c>
      <c r="BF6">
        <v>84</v>
      </c>
      <c r="BG6" s="2">
        <f>BF6/121</f>
        <v>0.69421487603305787</v>
      </c>
      <c r="BI6">
        <v>1</v>
      </c>
      <c r="BJ6" t="s">
        <v>34</v>
      </c>
      <c r="BK6">
        <v>10</v>
      </c>
      <c r="BL6" s="2">
        <f>BK6/18</f>
        <v>0.55555555555555558</v>
      </c>
    </row>
    <row r="7" spans="1:64" x14ac:dyDescent="0.25">
      <c r="A7">
        <v>2</v>
      </c>
      <c r="B7" t="s">
        <v>11</v>
      </c>
      <c r="C7">
        <v>40</v>
      </c>
      <c r="D7" s="2">
        <f t="shared" ref="D7:D18" si="0">C7/211</f>
        <v>0.1895734597156398</v>
      </c>
      <c r="F7">
        <v>2</v>
      </c>
      <c r="G7" t="s">
        <v>1</v>
      </c>
      <c r="H7">
        <v>255</v>
      </c>
      <c r="I7" s="2">
        <f t="shared" ref="I7:I70" si="1">H7/3054</f>
        <v>8.3497053045186634E-2</v>
      </c>
      <c r="K7">
        <v>2</v>
      </c>
      <c r="L7" t="s">
        <v>18</v>
      </c>
      <c r="M7">
        <v>18</v>
      </c>
      <c r="N7" s="2">
        <f t="shared" ref="N7:N12" si="2">M7/53</f>
        <v>0.33962264150943394</v>
      </c>
      <c r="O7" s="2"/>
      <c r="P7">
        <v>2</v>
      </c>
      <c r="Q7" t="s">
        <v>43</v>
      </c>
      <c r="R7">
        <v>8</v>
      </c>
      <c r="S7" s="2">
        <f t="shared" ref="S7:S12" si="3">R7/25</f>
        <v>0.32</v>
      </c>
      <c r="U7">
        <v>2</v>
      </c>
      <c r="V7" t="s">
        <v>2</v>
      </c>
      <c r="W7">
        <v>22</v>
      </c>
      <c r="X7" s="2">
        <f t="shared" ref="X7:X50" si="4">W7/310</f>
        <v>7.0967741935483872E-2</v>
      </c>
      <c r="Z7">
        <v>2</v>
      </c>
      <c r="AA7" t="s">
        <v>30</v>
      </c>
      <c r="AB7">
        <v>6</v>
      </c>
      <c r="AC7" s="2">
        <f t="shared" ref="AC7:AC13" si="5">AB7/28</f>
        <v>0.21428571428571427</v>
      </c>
      <c r="AE7">
        <v>2</v>
      </c>
      <c r="AF7" t="s">
        <v>0</v>
      </c>
      <c r="AG7">
        <v>1</v>
      </c>
      <c r="AH7" s="2">
        <f t="shared" ref="AH7:AH8" si="6">AG7/75</f>
        <v>1.3333333333333334E-2</v>
      </c>
      <c r="AJ7">
        <v>2</v>
      </c>
      <c r="AK7" t="s">
        <v>49</v>
      </c>
      <c r="AL7">
        <v>7</v>
      </c>
      <c r="AM7" s="2">
        <f t="shared" ref="AM7:AM12" si="7">AL7/39</f>
        <v>0.17948717948717949</v>
      </c>
      <c r="AO7">
        <v>2</v>
      </c>
      <c r="AP7" t="s">
        <v>1</v>
      </c>
      <c r="AQ7">
        <v>246</v>
      </c>
      <c r="AR7" s="2">
        <f t="shared" ref="AR7:AR44" si="8">AQ7/1123</f>
        <v>0.21905609973285842</v>
      </c>
      <c r="AT7">
        <v>2</v>
      </c>
      <c r="AU7" t="s">
        <v>5</v>
      </c>
      <c r="AV7">
        <v>119</v>
      </c>
      <c r="AW7" s="2">
        <f t="shared" ref="AW7:AW70" si="9">AV7/1089</f>
        <v>0.10927456382001836</v>
      </c>
      <c r="AY7">
        <v>2</v>
      </c>
      <c r="AZ7" t="s">
        <v>1</v>
      </c>
      <c r="BA7">
        <v>1</v>
      </c>
      <c r="BB7" s="2">
        <f t="shared" ref="BB7:BB9" si="10">BA7/173</f>
        <v>5.7803468208092483E-3</v>
      </c>
      <c r="BD7">
        <v>2</v>
      </c>
      <c r="BE7" t="s">
        <v>23</v>
      </c>
      <c r="BF7">
        <v>15</v>
      </c>
      <c r="BG7" s="2">
        <f t="shared" ref="BG7:BG15" si="11">BF7/121</f>
        <v>0.12396694214876033</v>
      </c>
      <c r="BI7">
        <v>2</v>
      </c>
      <c r="BJ7" t="s">
        <v>0</v>
      </c>
      <c r="BK7">
        <v>1</v>
      </c>
      <c r="BL7" s="2">
        <f t="shared" ref="BL7:BL14" si="12">BK7/18</f>
        <v>5.5555555555555552E-2</v>
      </c>
    </row>
    <row r="8" spans="1:64" x14ac:dyDescent="0.25">
      <c r="A8">
        <v>3</v>
      </c>
      <c r="B8" t="s">
        <v>42</v>
      </c>
      <c r="C8">
        <v>10</v>
      </c>
      <c r="D8" s="2">
        <f t="shared" si="0"/>
        <v>4.7393364928909949E-2</v>
      </c>
      <c r="F8">
        <v>3</v>
      </c>
      <c r="G8" t="s">
        <v>5</v>
      </c>
      <c r="H8">
        <v>204</v>
      </c>
      <c r="I8" s="2">
        <f t="shared" si="1"/>
        <v>6.6797642436149315E-2</v>
      </c>
      <c r="K8">
        <v>3</v>
      </c>
      <c r="L8" t="s">
        <v>82</v>
      </c>
      <c r="M8">
        <v>3</v>
      </c>
      <c r="N8" s="2">
        <f t="shared" si="2"/>
        <v>5.6603773584905662E-2</v>
      </c>
      <c r="O8" s="2"/>
      <c r="P8">
        <v>3</v>
      </c>
      <c r="Q8" t="s">
        <v>56</v>
      </c>
      <c r="R8">
        <v>1</v>
      </c>
      <c r="S8" s="2">
        <f t="shared" si="3"/>
        <v>0.04</v>
      </c>
      <c r="U8">
        <v>3</v>
      </c>
      <c r="V8" t="s">
        <v>3</v>
      </c>
      <c r="W8">
        <v>16</v>
      </c>
      <c r="X8" s="2">
        <f t="shared" si="4"/>
        <v>5.1612903225806452E-2</v>
      </c>
      <c r="Z8">
        <v>3</v>
      </c>
      <c r="AA8" t="s">
        <v>62</v>
      </c>
      <c r="AB8">
        <v>6</v>
      </c>
      <c r="AC8" s="2">
        <f t="shared" si="5"/>
        <v>0.21428571428571427</v>
      </c>
      <c r="AE8" s="11">
        <v>3</v>
      </c>
      <c r="AF8" s="11" t="s">
        <v>5</v>
      </c>
      <c r="AG8" s="11">
        <v>1</v>
      </c>
      <c r="AH8" s="12">
        <f t="shared" si="6"/>
        <v>1.3333333333333334E-2</v>
      </c>
      <c r="AJ8">
        <v>3</v>
      </c>
      <c r="AK8" t="s">
        <v>63</v>
      </c>
      <c r="AL8">
        <v>6</v>
      </c>
      <c r="AM8" s="2">
        <f t="shared" si="7"/>
        <v>0.15384615384615385</v>
      </c>
      <c r="AO8">
        <v>3</v>
      </c>
      <c r="AP8" t="s">
        <v>2</v>
      </c>
      <c r="AQ8">
        <v>129</v>
      </c>
      <c r="AR8" s="2">
        <f t="shared" si="8"/>
        <v>0.11487088156723063</v>
      </c>
      <c r="AT8">
        <v>3</v>
      </c>
      <c r="AU8" t="s">
        <v>7</v>
      </c>
      <c r="AV8">
        <v>100</v>
      </c>
      <c r="AW8" s="2">
        <f t="shared" si="9"/>
        <v>9.1827364554637275E-2</v>
      </c>
      <c r="AY8">
        <v>3</v>
      </c>
      <c r="AZ8" t="s">
        <v>10</v>
      </c>
      <c r="BA8">
        <v>1</v>
      </c>
      <c r="BB8" s="2">
        <f t="shared" si="10"/>
        <v>5.7803468208092483E-3</v>
      </c>
      <c r="BD8">
        <v>3</v>
      </c>
      <c r="BE8" t="s">
        <v>36</v>
      </c>
      <c r="BF8">
        <v>9</v>
      </c>
      <c r="BG8" s="2">
        <f t="shared" si="11"/>
        <v>7.43801652892562E-2</v>
      </c>
      <c r="BI8">
        <v>3</v>
      </c>
      <c r="BJ8" t="s">
        <v>56</v>
      </c>
      <c r="BK8">
        <v>1</v>
      </c>
      <c r="BL8" s="2">
        <f t="shared" si="12"/>
        <v>5.5555555555555552E-2</v>
      </c>
    </row>
    <row r="9" spans="1:64" x14ac:dyDescent="0.25">
      <c r="A9">
        <v>4</v>
      </c>
      <c r="B9" t="s">
        <v>55</v>
      </c>
      <c r="C9">
        <v>6</v>
      </c>
      <c r="D9" s="2">
        <f t="shared" si="0"/>
        <v>2.843601895734597E-2</v>
      </c>
      <c r="F9">
        <v>4</v>
      </c>
      <c r="G9" t="s">
        <v>2</v>
      </c>
      <c r="H9">
        <v>187</v>
      </c>
      <c r="I9" s="2">
        <f t="shared" si="1"/>
        <v>6.1231172233136871E-2</v>
      </c>
      <c r="K9">
        <v>4</v>
      </c>
      <c r="L9" t="s">
        <v>50</v>
      </c>
      <c r="M9">
        <v>2</v>
      </c>
      <c r="N9" s="2">
        <f t="shared" si="2"/>
        <v>3.7735849056603772E-2</v>
      </c>
      <c r="O9" s="2"/>
      <c r="P9">
        <v>4</v>
      </c>
      <c r="Q9" t="s">
        <v>119</v>
      </c>
      <c r="R9">
        <v>1</v>
      </c>
      <c r="S9" s="2">
        <f t="shared" si="3"/>
        <v>0.04</v>
      </c>
      <c r="U9">
        <v>4</v>
      </c>
      <c r="V9" t="s">
        <v>19</v>
      </c>
      <c r="W9">
        <v>13</v>
      </c>
      <c r="X9" s="2">
        <f t="shared" si="4"/>
        <v>4.1935483870967745E-2</v>
      </c>
      <c r="Z9">
        <v>4</v>
      </c>
      <c r="AA9" t="s">
        <v>83</v>
      </c>
      <c r="AB9">
        <v>3</v>
      </c>
      <c r="AC9" s="2">
        <f t="shared" si="5"/>
        <v>0.10714285714285714</v>
      </c>
      <c r="AF9" t="s">
        <v>147</v>
      </c>
      <c r="AG9">
        <f>SUM(AG6:AG8)</f>
        <v>75</v>
      </c>
      <c r="AJ9">
        <v>4</v>
      </c>
      <c r="AK9" t="s">
        <v>59</v>
      </c>
      <c r="AL9">
        <v>4</v>
      </c>
      <c r="AM9" s="2">
        <f t="shared" si="7"/>
        <v>0.10256410256410256</v>
      </c>
      <c r="AO9">
        <v>4</v>
      </c>
      <c r="AP9" t="s">
        <v>17</v>
      </c>
      <c r="AQ9">
        <v>25</v>
      </c>
      <c r="AR9" s="2">
        <f t="shared" si="8"/>
        <v>2.2261798753339269E-2</v>
      </c>
      <c r="AT9">
        <v>4</v>
      </c>
      <c r="AU9" t="s">
        <v>9</v>
      </c>
      <c r="AV9">
        <v>79</v>
      </c>
      <c r="AW9" s="2">
        <f t="shared" si="9"/>
        <v>7.2543617998163459E-2</v>
      </c>
      <c r="AY9" s="11">
        <v>4</v>
      </c>
      <c r="AZ9" s="11" t="s">
        <v>131</v>
      </c>
      <c r="BA9" s="11">
        <v>1</v>
      </c>
      <c r="BB9" s="12">
        <f t="shared" si="10"/>
        <v>5.7803468208092483E-3</v>
      </c>
      <c r="BD9">
        <v>4</v>
      </c>
      <c r="BE9" t="s">
        <v>39</v>
      </c>
      <c r="BF9">
        <v>7</v>
      </c>
      <c r="BG9" s="2">
        <f t="shared" si="11"/>
        <v>5.7851239669421489E-2</v>
      </c>
      <c r="BI9">
        <v>4</v>
      </c>
      <c r="BJ9" t="s">
        <v>57</v>
      </c>
      <c r="BK9">
        <v>1</v>
      </c>
      <c r="BL9" s="2">
        <f t="shared" si="12"/>
        <v>5.5555555555555552E-2</v>
      </c>
    </row>
    <row r="10" spans="1:64" x14ac:dyDescent="0.25">
      <c r="A10">
        <v>5</v>
      </c>
      <c r="B10" t="s">
        <v>30</v>
      </c>
      <c r="C10">
        <v>3</v>
      </c>
      <c r="D10" s="2">
        <f t="shared" si="0"/>
        <v>1.4218009478672985E-2</v>
      </c>
      <c r="F10">
        <v>5</v>
      </c>
      <c r="G10" t="s">
        <v>3</v>
      </c>
      <c r="H10">
        <v>183</v>
      </c>
      <c r="I10" s="2">
        <f t="shared" si="1"/>
        <v>5.9921414538310409E-2</v>
      </c>
      <c r="K10">
        <v>5</v>
      </c>
      <c r="L10" t="s">
        <v>0</v>
      </c>
      <c r="M10">
        <v>1</v>
      </c>
      <c r="N10" s="2">
        <f t="shared" si="2"/>
        <v>1.8867924528301886E-2</v>
      </c>
      <c r="O10" s="2"/>
      <c r="P10">
        <v>5</v>
      </c>
      <c r="Q10" t="s">
        <v>93</v>
      </c>
      <c r="R10">
        <v>1</v>
      </c>
      <c r="S10" s="2">
        <f t="shared" si="3"/>
        <v>0.04</v>
      </c>
      <c r="U10">
        <v>5</v>
      </c>
      <c r="V10" t="s">
        <v>20</v>
      </c>
      <c r="W10">
        <v>13</v>
      </c>
      <c r="X10" s="2">
        <f t="shared" si="4"/>
        <v>4.1935483870967745E-2</v>
      </c>
      <c r="Z10">
        <v>5</v>
      </c>
      <c r="AA10" t="s">
        <v>121</v>
      </c>
      <c r="AB10">
        <v>1</v>
      </c>
      <c r="AC10" s="2">
        <f t="shared" si="5"/>
        <v>3.5714285714285712E-2</v>
      </c>
      <c r="AJ10">
        <v>5</v>
      </c>
      <c r="AK10" t="s">
        <v>67</v>
      </c>
      <c r="AL10">
        <v>3</v>
      </c>
      <c r="AM10" s="2">
        <f t="shared" si="7"/>
        <v>7.6923076923076927E-2</v>
      </c>
      <c r="AO10">
        <v>5</v>
      </c>
      <c r="AP10" t="s">
        <v>26</v>
      </c>
      <c r="AQ10">
        <v>14</v>
      </c>
      <c r="AR10" s="2">
        <f t="shared" si="8"/>
        <v>1.2466607301869992E-2</v>
      </c>
      <c r="AT10">
        <v>5</v>
      </c>
      <c r="AU10" t="s">
        <v>14</v>
      </c>
      <c r="AV10">
        <v>40</v>
      </c>
      <c r="AW10" s="2">
        <f t="shared" si="9"/>
        <v>3.6730945821854911E-2</v>
      </c>
      <c r="AZ10" t="s">
        <v>147</v>
      </c>
      <c r="BA10">
        <f>SUM(BA6:BA9)</f>
        <v>173</v>
      </c>
      <c r="BD10">
        <v>5</v>
      </c>
      <c r="BE10" t="s">
        <v>58</v>
      </c>
      <c r="BF10">
        <v>1</v>
      </c>
      <c r="BG10" s="2">
        <f t="shared" si="11"/>
        <v>8.2644628099173556E-3</v>
      </c>
      <c r="BI10">
        <v>5</v>
      </c>
      <c r="BJ10" t="s">
        <v>8</v>
      </c>
      <c r="BK10">
        <v>1</v>
      </c>
      <c r="BL10" s="2">
        <f t="shared" si="12"/>
        <v>5.5555555555555552E-2</v>
      </c>
    </row>
    <row r="11" spans="1:64" x14ac:dyDescent="0.25">
      <c r="A11">
        <v>6</v>
      </c>
      <c r="B11" t="s">
        <v>81</v>
      </c>
      <c r="C11">
        <v>3</v>
      </c>
      <c r="D11" s="2">
        <f t="shared" si="0"/>
        <v>1.4218009478672985E-2</v>
      </c>
      <c r="F11">
        <v>6</v>
      </c>
      <c r="G11" t="s">
        <v>4</v>
      </c>
      <c r="H11">
        <v>181</v>
      </c>
      <c r="I11" s="2">
        <f t="shared" si="1"/>
        <v>5.9266535690897182E-2</v>
      </c>
      <c r="K11">
        <v>6</v>
      </c>
      <c r="L11" t="s">
        <v>19</v>
      </c>
      <c r="M11">
        <v>1</v>
      </c>
      <c r="N11" s="2">
        <f t="shared" si="2"/>
        <v>1.8867924528301886E-2</v>
      </c>
      <c r="O11" s="2"/>
      <c r="P11">
        <v>6</v>
      </c>
      <c r="Q11" t="s">
        <v>74</v>
      </c>
      <c r="R11">
        <v>1</v>
      </c>
      <c r="S11" s="2">
        <f t="shared" si="3"/>
        <v>0.04</v>
      </c>
      <c r="U11">
        <v>6</v>
      </c>
      <c r="V11" t="s">
        <v>32</v>
      </c>
      <c r="W11">
        <v>10</v>
      </c>
      <c r="X11" s="2">
        <f t="shared" si="4"/>
        <v>3.2258064516129031E-2</v>
      </c>
      <c r="Z11">
        <v>6</v>
      </c>
      <c r="AA11" t="s">
        <v>16</v>
      </c>
      <c r="AB11">
        <v>1</v>
      </c>
      <c r="AC11" s="2">
        <f t="shared" si="5"/>
        <v>3.5714285714285712E-2</v>
      </c>
      <c r="AJ11">
        <v>6</v>
      </c>
      <c r="AK11" t="s">
        <v>96</v>
      </c>
      <c r="AL11">
        <v>2</v>
      </c>
      <c r="AM11" s="2">
        <f t="shared" si="7"/>
        <v>5.128205128205128E-2</v>
      </c>
      <c r="AO11">
        <v>6</v>
      </c>
      <c r="AP11" t="s">
        <v>22</v>
      </c>
      <c r="AQ11">
        <v>10</v>
      </c>
      <c r="AR11" s="2">
        <f t="shared" si="8"/>
        <v>8.9047195013357075E-3</v>
      </c>
      <c r="AT11">
        <v>6</v>
      </c>
      <c r="AU11" t="s">
        <v>12</v>
      </c>
      <c r="AV11">
        <v>39</v>
      </c>
      <c r="AW11" s="2">
        <f t="shared" si="9"/>
        <v>3.5812672176308541E-2</v>
      </c>
      <c r="BD11">
        <v>6</v>
      </c>
      <c r="BE11" t="s">
        <v>124</v>
      </c>
      <c r="BF11">
        <v>1</v>
      </c>
      <c r="BG11" s="2">
        <f t="shared" si="11"/>
        <v>8.2644628099173556E-3</v>
      </c>
      <c r="BI11">
        <v>6</v>
      </c>
      <c r="BJ11" t="s">
        <v>80</v>
      </c>
      <c r="BK11">
        <v>1</v>
      </c>
      <c r="BL11" s="2">
        <f t="shared" si="12"/>
        <v>5.5555555555555552E-2</v>
      </c>
    </row>
    <row r="12" spans="1:64" x14ac:dyDescent="0.25">
      <c r="A12">
        <v>7</v>
      </c>
      <c r="B12" t="s">
        <v>90</v>
      </c>
      <c r="C12">
        <v>2</v>
      </c>
      <c r="D12" s="2">
        <f t="shared" si="0"/>
        <v>9.4786729857819912E-3</v>
      </c>
      <c r="F12">
        <v>7</v>
      </c>
      <c r="G12" t="s">
        <v>7</v>
      </c>
      <c r="H12">
        <v>101</v>
      </c>
      <c r="I12" s="2">
        <f t="shared" si="1"/>
        <v>3.307138179436804E-2</v>
      </c>
      <c r="K12" s="11">
        <v>7</v>
      </c>
      <c r="L12" s="11" t="s">
        <v>70</v>
      </c>
      <c r="M12" s="11">
        <v>1</v>
      </c>
      <c r="N12" s="12">
        <f t="shared" si="2"/>
        <v>1.8867924528301886E-2</v>
      </c>
      <c r="O12" s="2"/>
      <c r="P12" s="11">
        <v>7</v>
      </c>
      <c r="Q12" s="11" t="s">
        <v>129</v>
      </c>
      <c r="R12" s="11">
        <v>1</v>
      </c>
      <c r="S12" s="12">
        <f t="shared" si="3"/>
        <v>0.04</v>
      </c>
      <c r="U12">
        <v>7</v>
      </c>
      <c r="V12" t="s">
        <v>18</v>
      </c>
      <c r="W12">
        <v>8</v>
      </c>
      <c r="X12" s="2">
        <f t="shared" si="4"/>
        <v>2.5806451612903226E-2</v>
      </c>
      <c r="Z12">
        <v>7</v>
      </c>
      <c r="AA12" t="s">
        <v>88</v>
      </c>
      <c r="AB12">
        <v>1</v>
      </c>
      <c r="AC12" s="2">
        <f t="shared" si="5"/>
        <v>3.5714285714285712E-2</v>
      </c>
      <c r="AJ12" s="11">
        <v>7</v>
      </c>
      <c r="AK12" s="11" t="s">
        <v>4</v>
      </c>
      <c r="AL12" s="11">
        <v>1</v>
      </c>
      <c r="AM12" s="12">
        <f t="shared" si="7"/>
        <v>2.564102564102564E-2</v>
      </c>
      <c r="AO12">
        <v>7</v>
      </c>
      <c r="AP12" t="s">
        <v>3</v>
      </c>
      <c r="AQ12">
        <v>9</v>
      </c>
      <c r="AR12" s="2">
        <f t="shared" si="8"/>
        <v>8.0142475512021364E-3</v>
      </c>
      <c r="AT12">
        <v>7</v>
      </c>
      <c r="AU12" t="s">
        <v>13</v>
      </c>
      <c r="AV12">
        <v>39</v>
      </c>
      <c r="AW12" s="2">
        <f t="shared" si="9"/>
        <v>3.5812672176308541E-2</v>
      </c>
      <c r="BD12">
        <v>7</v>
      </c>
      <c r="BE12" t="s">
        <v>65</v>
      </c>
      <c r="BF12">
        <v>1</v>
      </c>
      <c r="BG12" s="2">
        <f t="shared" si="11"/>
        <v>8.2644628099173556E-3</v>
      </c>
      <c r="BI12">
        <v>7</v>
      </c>
      <c r="BJ12" t="s">
        <v>13</v>
      </c>
      <c r="BK12">
        <v>1</v>
      </c>
      <c r="BL12" s="2">
        <f t="shared" si="12"/>
        <v>5.5555555555555552E-2</v>
      </c>
    </row>
    <row r="13" spans="1:64" x14ac:dyDescent="0.25">
      <c r="A13">
        <v>8</v>
      </c>
      <c r="B13" t="s">
        <v>104</v>
      </c>
      <c r="C13">
        <v>2</v>
      </c>
      <c r="D13" s="2">
        <f t="shared" si="0"/>
        <v>9.4786729857819912E-3</v>
      </c>
      <c r="F13">
        <v>8</v>
      </c>
      <c r="G13" t="s">
        <v>8</v>
      </c>
      <c r="H13">
        <v>88</v>
      </c>
      <c r="I13" s="2">
        <f t="shared" si="1"/>
        <v>2.8814669286182055E-2</v>
      </c>
      <c r="L13" t="s">
        <v>147</v>
      </c>
      <c r="M13">
        <f>SUM(M6:M12)</f>
        <v>53</v>
      </c>
      <c r="Q13" t="s">
        <v>147</v>
      </c>
      <c r="R13">
        <f>SUM(R6:R12)</f>
        <v>25</v>
      </c>
      <c r="U13">
        <v>8</v>
      </c>
      <c r="V13" t="s">
        <v>35</v>
      </c>
      <c r="W13">
        <v>8</v>
      </c>
      <c r="X13" s="2">
        <f t="shared" si="4"/>
        <v>2.5806451612903226E-2</v>
      </c>
      <c r="Z13" s="11">
        <v>8</v>
      </c>
      <c r="AA13" s="11" t="s">
        <v>137</v>
      </c>
      <c r="AB13" s="11">
        <v>1</v>
      </c>
      <c r="AC13" s="12">
        <f t="shared" si="5"/>
        <v>3.5714285714285712E-2</v>
      </c>
      <c r="AK13" t="s">
        <v>147</v>
      </c>
      <c r="AL13">
        <f>SUM(AL6:AL12)</f>
        <v>39</v>
      </c>
      <c r="AO13">
        <v>8</v>
      </c>
      <c r="AP13" t="s">
        <v>51</v>
      </c>
      <c r="AQ13">
        <v>7</v>
      </c>
      <c r="AR13" s="2">
        <f t="shared" si="8"/>
        <v>6.2333036509349959E-3</v>
      </c>
      <c r="AT13">
        <v>8</v>
      </c>
      <c r="AU13" t="s">
        <v>2</v>
      </c>
      <c r="AV13">
        <v>36</v>
      </c>
      <c r="AW13" s="2">
        <f t="shared" si="9"/>
        <v>3.3057851239669422E-2</v>
      </c>
      <c r="BD13">
        <v>8</v>
      </c>
      <c r="BE13" t="s">
        <v>107</v>
      </c>
      <c r="BF13">
        <v>1</v>
      </c>
      <c r="BG13" s="2">
        <f t="shared" si="11"/>
        <v>8.2644628099173556E-3</v>
      </c>
      <c r="BI13">
        <v>8</v>
      </c>
      <c r="BJ13" t="s">
        <v>89</v>
      </c>
      <c r="BK13">
        <v>1</v>
      </c>
      <c r="BL13" s="2">
        <f t="shared" si="12"/>
        <v>5.5555555555555552E-2</v>
      </c>
    </row>
    <row r="14" spans="1:64" x14ac:dyDescent="0.25">
      <c r="A14">
        <v>9</v>
      </c>
      <c r="B14" t="s">
        <v>106</v>
      </c>
      <c r="C14">
        <v>2</v>
      </c>
      <c r="D14" s="2">
        <f t="shared" si="0"/>
        <v>9.4786729857819912E-3</v>
      </c>
      <c r="F14">
        <v>9</v>
      </c>
      <c r="G14" t="s">
        <v>9</v>
      </c>
      <c r="H14">
        <v>79</v>
      </c>
      <c r="I14" s="2">
        <f t="shared" si="1"/>
        <v>2.5867714472822528E-2</v>
      </c>
      <c r="U14">
        <v>9</v>
      </c>
      <c r="V14" t="s">
        <v>17</v>
      </c>
      <c r="W14">
        <v>8</v>
      </c>
      <c r="X14" s="2">
        <f t="shared" si="4"/>
        <v>2.5806451612903226E-2</v>
      </c>
      <c r="AA14" t="s">
        <v>147</v>
      </c>
      <c r="AB14">
        <f>SUM(AB6:AB13)</f>
        <v>28</v>
      </c>
      <c r="AO14">
        <v>9</v>
      </c>
      <c r="AP14" t="s">
        <v>18</v>
      </c>
      <c r="AQ14">
        <v>7</v>
      </c>
      <c r="AR14" s="2">
        <f t="shared" si="8"/>
        <v>6.2333036509349959E-3</v>
      </c>
      <c r="AT14">
        <v>9</v>
      </c>
      <c r="AU14" t="s">
        <v>10</v>
      </c>
      <c r="AV14">
        <v>35</v>
      </c>
      <c r="AW14" s="2">
        <f t="shared" si="9"/>
        <v>3.2139577594123052E-2</v>
      </c>
      <c r="BD14">
        <v>9</v>
      </c>
      <c r="BE14" t="s">
        <v>3</v>
      </c>
      <c r="BF14">
        <v>1</v>
      </c>
      <c r="BG14" s="2">
        <f t="shared" si="11"/>
        <v>8.2644628099173556E-3</v>
      </c>
      <c r="BI14" s="11">
        <v>9</v>
      </c>
      <c r="BJ14" s="11" t="s">
        <v>112</v>
      </c>
      <c r="BK14" s="11">
        <v>1</v>
      </c>
      <c r="BL14" s="12">
        <f t="shared" si="12"/>
        <v>5.5555555555555552E-2</v>
      </c>
    </row>
    <row r="15" spans="1:64" x14ac:dyDescent="0.25">
      <c r="A15">
        <v>10</v>
      </c>
      <c r="B15" t="s">
        <v>19</v>
      </c>
      <c r="C15">
        <v>1</v>
      </c>
      <c r="D15" s="2">
        <f t="shared" si="0"/>
        <v>4.7393364928909956E-3</v>
      </c>
      <c r="F15">
        <v>10</v>
      </c>
      <c r="G15" t="s">
        <v>10</v>
      </c>
      <c r="H15">
        <v>44</v>
      </c>
      <c r="I15" s="2">
        <f t="shared" si="1"/>
        <v>1.4407334643091027E-2</v>
      </c>
      <c r="K15" s="5"/>
      <c r="L15" s="5"/>
      <c r="M15" s="5"/>
      <c r="U15">
        <v>10</v>
      </c>
      <c r="V15" t="s">
        <v>37</v>
      </c>
      <c r="W15">
        <v>7</v>
      </c>
      <c r="X15" s="2">
        <f t="shared" si="4"/>
        <v>2.2580645161290321E-2</v>
      </c>
      <c r="AO15">
        <v>10</v>
      </c>
      <c r="AP15" t="s">
        <v>35</v>
      </c>
      <c r="AQ15">
        <v>6</v>
      </c>
      <c r="AR15" s="2">
        <f t="shared" si="8"/>
        <v>5.3428317008014248E-3</v>
      </c>
      <c r="AT15">
        <v>10</v>
      </c>
      <c r="AU15" t="s">
        <v>0</v>
      </c>
      <c r="AV15">
        <v>32</v>
      </c>
      <c r="AW15" s="2">
        <f t="shared" si="9"/>
        <v>2.938475665748393E-2</v>
      </c>
      <c r="BD15" s="11">
        <v>10</v>
      </c>
      <c r="BE15" s="11" t="s">
        <v>112</v>
      </c>
      <c r="BF15" s="11">
        <v>1</v>
      </c>
      <c r="BG15" s="12">
        <f t="shared" si="11"/>
        <v>8.2644628099173556E-3</v>
      </c>
      <c r="BJ15" t="s">
        <v>147</v>
      </c>
      <c r="BK15">
        <f>SUM(BK6:BK14)</f>
        <v>18</v>
      </c>
    </row>
    <row r="16" spans="1:64" x14ac:dyDescent="0.25">
      <c r="A16">
        <v>11</v>
      </c>
      <c r="B16" t="s">
        <v>130</v>
      </c>
      <c r="C16">
        <v>1</v>
      </c>
      <c r="D16" s="2">
        <f t="shared" si="0"/>
        <v>4.7393364928909956E-3</v>
      </c>
      <c r="F16">
        <v>11</v>
      </c>
      <c r="G16" t="s">
        <v>12</v>
      </c>
      <c r="H16">
        <v>40</v>
      </c>
      <c r="I16" s="2">
        <f t="shared" si="1"/>
        <v>1.3097576948264571E-2</v>
      </c>
      <c r="K16" s="5"/>
      <c r="L16" s="5"/>
      <c r="M16" s="5"/>
      <c r="U16">
        <v>11</v>
      </c>
      <c r="V16" t="s">
        <v>52</v>
      </c>
      <c r="W16">
        <v>6</v>
      </c>
      <c r="X16" s="2">
        <f t="shared" si="4"/>
        <v>1.935483870967742E-2</v>
      </c>
      <c r="AO16">
        <v>11</v>
      </c>
      <c r="AP16" t="s">
        <v>4</v>
      </c>
      <c r="AQ16">
        <v>6</v>
      </c>
      <c r="AR16" s="2">
        <f t="shared" si="8"/>
        <v>5.3428317008014248E-3</v>
      </c>
      <c r="AT16">
        <v>11</v>
      </c>
      <c r="AU16" t="s">
        <v>16</v>
      </c>
      <c r="AV16">
        <v>32</v>
      </c>
      <c r="AW16" s="2">
        <f t="shared" si="9"/>
        <v>2.938475665748393E-2</v>
      </c>
      <c r="BE16" t="s">
        <v>147</v>
      </c>
      <c r="BF16">
        <f>SUM(BF6:BF15)</f>
        <v>121</v>
      </c>
    </row>
    <row r="17" spans="1:49" x14ac:dyDescent="0.25">
      <c r="A17">
        <v>12</v>
      </c>
      <c r="B17" t="s">
        <v>17</v>
      </c>
      <c r="C17">
        <v>1</v>
      </c>
      <c r="D17" s="2">
        <f t="shared" si="0"/>
        <v>4.7393364928909956E-3</v>
      </c>
      <c r="F17">
        <v>12</v>
      </c>
      <c r="G17" t="s">
        <v>13</v>
      </c>
      <c r="H17">
        <v>40</v>
      </c>
      <c r="I17" s="2">
        <f t="shared" si="1"/>
        <v>1.3097576948264571E-2</v>
      </c>
      <c r="K17" s="5"/>
      <c r="L17" s="5"/>
      <c r="M17" s="5"/>
      <c r="U17">
        <v>12</v>
      </c>
      <c r="V17" t="s">
        <v>15</v>
      </c>
      <c r="W17">
        <v>6</v>
      </c>
      <c r="X17" s="2">
        <f t="shared" si="4"/>
        <v>1.935483870967742E-2</v>
      </c>
      <c r="AO17">
        <v>12</v>
      </c>
      <c r="AP17" t="s">
        <v>61</v>
      </c>
      <c r="AQ17">
        <v>6</v>
      </c>
      <c r="AR17" s="2">
        <f t="shared" si="8"/>
        <v>5.3428317008014248E-3</v>
      </c>
      <c r="AT17">
        <v>12</v>
      </c>
      <c r="AU17" t="s">
        <v>21</v>
      </c>
      <c r="AV17">
        <v>25</v>
      </c>
      <c r="AW17" s="2">
        <f t="shared" si="9"/>
        <v>2.2956841138659319E-2</v>
      </c>
    </row>
    <row r="18" spans="1:49" x14ac:dyDescent="0.25">
      <c r="A18" s="11">
        <v>13</v>
      </c>
      <c r="B18" s="11" t="s">
        <v>136</v>
      </c>
      <c r="C18" s="11">
        <v>1</v>
      </c>
      <c r="D18" s="12">
        <f t="shared" si="0"/>
        <v>4.7393364928909956E-3</v>
      </c>
      <c r="F18">
        <v>13</v>
      </c>
      <c r="G18" t="s">
        <v>14</v>
      </c>
      <c r="H18">
        <v>40</v>
      </c>
      <c r="I18" s="2">
        <f t="shared" si="1"/>
        <v>1.3097576948264571E-2</v>
      </c>
      <c r="K18" s="5"/>
      <c r="L18" s="5"/>
      <c r="M18" s="5"/>
      <c r="U18">
        <v>13</v>
      </c>
      <c r="V18" t="s">
        <v>30</v>
      </c>
      <c r="W18">
        <v>5</v>
      </c>
      <c r="X18" s="2">
        <f t="shared" si="4"/>
        <v>1.6129032258064516E-2</v>
      </c>
      <c r="AO18">
        <v>13</v>
      </c>
      <c r="AP18" t="s">
        <v>15</v>
      </c>
      <c r="AQ18">
        <v>5</v>
      </c>
      <c r="AR18" s="2">
        <f t="shared" si="8"/>
        <v>4.4523597506678537E-3</v>
      </c>
      <c r="AT18">
        <v>13</v>
      </c>
      <c r="AU18" t="s">
        <v>24</v>
      </c>
      <c r="AV18">
        <v>21</v>
      </c>
      <c r="AW18" s="2">
        <f t="shared" si="9"/>
        <v>1.928374655647383E-2</v>
      </c>
    </row>
    <row r="19" spans="1:49" x14ac:dyDescent="0.25">
      <c r="B19" t="s">
        <v>147</v>
      </c>
      <c r="C19">
        <f>SUM(C6:C18)</f>
        <v>211</v>
      </c>
      <c r="F19">
        <v>14</v>
      </c>
      <c r="G19" t="s">
        <v>15</v>
      </c>
      <c r="H19">
        <v>38</v>
      </c>
      <c r="I19" s="2">
        <f t="shared" si="1"/>
        <v>1.2442698100851343E-2</v>
      </c>
      <c r="K19" s="5"/>
      <c r="L19" s="5"/>
      <c r="M19" s="5"/>
      <c r="U19">
        <v>14</v>
      </c>
      <c r="V19" t="s">
        <v>10</v>
      </c>
      <c r="W19">
        <v>5</v>
      </c>
      <c r="X19" s="2">
        <f t="shared" si="4"/>
        <v>1.6129032258064516E-2</v>
      </c>
      <c r="AO19">
        <v>14</v>
      </c>
      <c r="AP19" t="s">
        <v>20</v>
      </c>
      <c r="AQ19">
        <v>5</v>
      </c>
      <c r="AR19" s="2">
        <f t="shared" si="8"/>
        <v>4.4523597506678537E-3</v>
      </c>
      <c r="AT19">
        <v>14</v>
      </c>
      <c r="AU19" t="s">
        <v>8</v>
      </c>
      <c r="AV19">
        <v>14</v>
      </c>
      <c r="AW19" s="2">
        <f t="shared" si="9"/>
        <v>1.2855831037649219E-2</v>
      </c>
    </row>
    <row r="20" spans="1:49" x14ac:dyDescent="0.25">
      <c r="F20">
        <v>15</v>
      </c>
      <c r="G20" t="s">
        <v>16</v>
      </c>
      <c r="H20">
        <v>36</v>
      </c>
      <c r="I20" s="2">
        <f t="shared" si="1"/>
        <v>1.1787819253438114E-2</v>
      </c>
      <c r="K20" s="5"/>
      <c r="L20" s="5"/>
      <c r="M20" s="5"/>
      <c r="U20">
        <v>15</v>
      </c>
      <c r="V20" t="s">
        <v>1</v>
      </c>
      <c r="W20">
        <v>4</v>
      </c>
      <c r="X20" s="2">
        <f t="shared" si="4"/>
        <v>1.2903225806451613E-2</v>
      </c>
      <c r="AO20">
        <v>15</v>
      </c>
      <c r="AP20" t="s">
        <v>32</v>
      </c>
      <c r="AQ20">
        <v>4</v>
      </c>
      <c r="AR20" s="2">
        <f t="shared" si="8"/>
        <v>3.5618878005342831E-3</v>
      </c>
      <c r="AT20">
        <v>15</v>
      </c>
      <c r="AU20" t="s">
        <v>31</v>
      </c>
      <c r="AV20">
        <v>14</v>
      </c>
      <c r="AW20" s="2">
        <f t="shared" si="9"/>
        <v>1.2855831037649219E-2</v>
      </c>
    </row>
    <row r="21" spans="1:49" x14ac:dyDescent="0.25">
      <c r="F21">
        <v>16</v>
      </c>
      <c r="G21" t="s">
        <v>17</v>
      </c>
      <c r="H21">
        <v>35</v>
      </c>
      <c r="I21" s="2">
        <f t="shared" si="1"/>
        <v>1.14603798297315E-2</v>
      </c>
      <c r="K21" s="5"/>
      <c r="L21" s="5"/>
      <c r="M21" s="5"/>
      <c r="U21">
        <v>16</v>
      </c>
      <c r="V21" t="s">
        <v>50</v>
      </c>
      <c r="W21">
        <v>4</v>
      </c>
      <c r="X21" s="2">
        <f t="shared" si="4"/>
        <v>1.2903225806451613E-2</v>
      </c>
      <c r="AO21">
        <v>16</v>
      </c>
      <c r="AP21" t="s">
        <v>10</v>
      </c>
      <c r="AQ21">
        <v>3</v>
      </c>
      <c r="AR21" s="2">
        <f t="shared" si="8"/>
        <v>2.6714158504007124E-3</v>
      </c>
      <c r="AT21">
        <v>16</v>
      </c>
      <c r="AU21" t="s">
        <v>22</v>
      </c>
      <c r="AV21">
        <v>13</v>
      </c>
      <c r="AW21" s="2">
        <f t="shared" si="9"/>
        <v>1.1937557392102846E-2</v>
      </c>
    </row>
    <row r="22" spans="1:49" x14ac:dyDescent="0.25">
      <c r="F22">
        <v>17</v>
      </c>
      <c r="G22" t="s">
        <v>18</v>
      </c>
      <c r="H22">
        <v>34</v>
      </c>
      <c r="I22" s="2">
        <f t="shared" si="1"/>
        <v>1.1132940406024885E-2</v>
      </c>
      <c r="K22" s="5"/>
      <c r="L22" s="5"/>
      <c r="M22" s="5"/>
      <c r="U22">
        <v>17</v>
      </c>
      <c r="V22" t="s">
        <v>26</v>
      </c>
      <c r="W22">
        <v>3</v>
      </c>
      <c r="X22" s="2">
        <f t="shared" si="4"/>
        <v>9.6774193548387101E-3</v>
      </c>
      <c r="AO22">
        <v>17</v>
      </c>
      <c r="AP22" t="s">
        <v>19</v>
      </c>
      <c r="AQ22">
        <v>3</v>
      </c>
      <c r="AR22" s="2">
        <f t="shared" si="8"/>
        <v>2.6714158504007124E-3</v>
      </c>
      <c r="AT22">
        <v>17</v>
      </c>
      <c r="AU22" t="s">
        <v>28</v>
      </c>
      <c r="AV22">
        <v>13</v>
      </c>
      <c r="AW22" s="2">
        <f t="shared" si="9"/>
        <v>1.1937557392102846E-2</v>
      </c>
    </row>
    <row r="23" spans="1:49" x14ac:dyDescent="0.25">
      <c r="F23">
        <v>18</v>
      </c>
      <c r="G23" t="s">
        <v>19</v>
      </c>
      <c r="H23">
        <v>28</v>
      </c>
      <c r="I23" s="2">
        <f t="shared" si="1"/>
        <v>9.1683038637852005E-3</v>
      </c>
      <c r="K23" s="5"/>
      <c r="L23" s="5"/>
      <c r="M23" s="5"/>
      <c r="U23">
        <v>18</v>
      </c>
      <c r="V23" t="s">
        <v>58</v>
      </c>
      <c r="W23">
        <v>3</v>
      </c>
      <c r="X23" s="2">
        <f t="shared" si="4"/>
        <v>9.6774193548387101E-3</v>
      </c>
      <c r="AO23">
        <v>18</v>
      </c>
      <c r="AP23" t="s">
        <v>77</v>
      </c>
      <c r="AQ23">
        <v>3</v>
      </c>
      <c r="AR23" s="2">
        <f t="shared" si="8"/>
        <v>2.6714158504007124E-3</v>
      </c>
      <c r="AT23">
        <v>18</v>
      </c>
      <c r="AU23" t="s">
        <v>33</v>
      </c>
      <c r="AV23">
        <v>12</v>
      </c>
      <c r="AW23" s="2">
        <f t="shared" si="9"/>
        <v>1.1019283746556474E-2</v>
      </c>
    </row>
    <row r="24" spans="1:49" x14ac:dyDescent="0.25">
      <c r="F24">
        <v>19</v>
      </c>
      <c r="G24" t="s">
        <v>20</v>
      </c>
      <c r="H24">
        <v>28</v>
      </c>
      <c r="I24" s="2">
        <f t="shared" si="1"/>
        <v>9.1683038637852005E-3</v>
      </c>
      <c r="K24" s="5"/>
      <c r="L24" s="5"/>
      <c r="M24" s="5"/>
      <c r="U24">
        <v>19</v>
      </c>
      <c r="V24" t="s">
        <v>87</v>
      </c>
      <c r="W24">
        <v>3</v>
      </c>
      <c r="X24" s="2">
        <f t="shared" si="4"/>
        <v>9.6774193548387101E-3</v>
      </c>
      <c r="AO24">
        <v>19</v>
      </c>
      <c r="AP24" t="s">
        <v>25</v>
      </c>
      <c r="AQ24">
        <v>2</v>
      </c>
      <c r="AR24" s="2">
        <f t="shared" si="8"/>
        <v>1.7809439002671415E-3</v>
      </c>
      <c r="AT24">
        <v>19</v>
      </c>
      <c r="AU24" t="s">
        <v>38</v>
      </c>
      <c r="AV24">
        <v>12</v>
      </c>
      <c r="AW24" s="2">
        <f t="shared" si="9"/>
        <v>1.1019283746556474E-2</v>
      </c>
    </row>
    <row r="25" spans="1:49" x14ac:dyDescent="0.25">
      <c r="F25">
        <v>20</v>
      </c>
      <c r="G25" t="s">
        <v>21</v>
      </c>
      <c r="H25">
        <v>26</v>
      </c>
      <c r="I25" s="2">
        <f t="shared" si="1"/>
        <v>8.5134250163719713E-3</v>
      </c>
      <c r="K25" s="5"/>
      <c r="L25" s="5"/>
      <c r="M25" s="5"/>
      <c r="U25">
        <v>20</v>
      </c>
      <c r="V25" t="s">
        <v>73</v>
      </c>
      <c r="W25">
        <v>3</v>
      </c>
      <c r="X25" s="2">
        <f t="shared" si="4"/>
        <v>9.6774193548387101E-3</v>
      </c>
      <c r="AO25">
        <v>20</v>
      </c>
      <c r="AP25" t="s">
        <v>37</v>
      </c>
      <c r="AQ25">
        <v>2</v>
      </c>
      <c r="AR25" s="2">
        <f t="shared" si="8"/>
        <v>1.7809439002671415E-3</v>
      </c>
      <c r="AT25">
        <v>20</v>
      </c>
      <c r="AU25" t="s">
        <v>29</v>
      </c>
      <c r="AV25">
        <v>12</v>
      </c>
      <c r="AW25" s="2">
        <f t="shared" si="9"/>
        <v>1.1019283746556474E-2</v>
      </c>
    </row>
    <row r="26" spans="1:49" x14ac:dyDescent="0.25">
      <c r="F26">
        <v>21</v>
      </c>
      <c r="G26" t="s">
        <v>22</v>
      </c>
      <c r="H26">
        <v>25</v>
      </c>
      <c r="I26" s="2">
        <f t="shared" si="1"/>
        <v>8.1859855926653576E-3</v>
      </c>
      <c r="K26" s="5"/>
      <c r="L26" s="5"/>
      <c r="M26" s="5"/>
      <c r="U26">
        <v>21</v>
      </c>
      <c r="V26" t="s">
        <v>91</v>
      </c>
      <c r="W26">
        <v>2</v>
      </c>
      <c r="X26" s="2">
        <f t="shared" si="4"/>
        <v>6.4516129032258064E-3</v>
      </c>
      <c r="AO26">
        <v>21</v>
      </c>
      <c r="AP26" t="s">
        <v>101</v>
      </c>
      <c r="AQ26">
        <v>2</v>
      </c>
      <c r="AR26" s="2">
        <f t="shared" si="8"/>
        <v>1.7809439002671415E-3</v>
      </c>
      <c r="AT26">
        <v>21</v>
      </c>
      <c r="AU26" t="s">
        <v>19</v>
      </c>
      <c r="AV26">
        <v>11</v>
      </c>
      <c r="AW26" s="2">
        <f t="shared" si="9"/>
        <v>1.0101010101010102E-2</v>
      </c>
    </row>
    <row r="27" spans="1:49" x14ac:dyDescent="0.25">
      <c r="F27">
        <v>22</v>
      </c>
      <c r="G27" t="s">
        <v>23</v>
      </c>
      <c r="H27">
        <v>22</v>
      </c>
      <c r="I27" s="2">
        <f t="shared" si="1"/>
        <v>7.2036673215455137E-3</v>
      </c>
      <c r="K27" s="5"/>
      <c r="L27" s="5"/>
      <c r="M27" s="5"/>
      <c r="U27">
        <v>22</v>
      </c>
      <c r="V27" t="s">
        <v>22</v>
      </c>
      <c r="W27">
        <v>2</v>
      </c>
      <c r="X27" s="2">
        <f t="shared" si="4"/>
        <v>6.4516129032258064E-3</v>
      </c>
      <c r="AO27">
        <v>22</v>
      </c>
      <c r="AP27" t="s">
        <v>50</v>
      </c>
      <c r="AQ27">
        <v>2</v>
      </c>
      <c r="AR27" s="2">
        <f t="shared" si="8"/>
        <v>1.7809439002671415E-3</v>
      </c>
      <c r="AT27">
        <v>22</v>
      </c>
      <c r="AU27" t="s">
        <v>40</v>
      </c>
      <c r="AV27">
        <v>11</v>
      </c>
      <c r="AW27" s="2">
        <f t="shared" si="9"/>
        <v>1.0101010101010102E-2</v>
      </c>
    </row>
    <row r="28" spans="1:49" x14ac:dyDescent="0.25">
      <c r="F28">
        <v>23</v>
      </c>
      <c r="G28" t="s">
        <v>24</v>
      </c>
      <c r="H28">
        <v>21</v>
      </c>
      <c r="I28" s="2">
        <f t="shared" si="1"/>
        <v>6.8762278978389E-3</v>
      </c>
      <c r="K28" s="5"/>
      <c r="L28" s="5"/>
      <c r="M28" s="5"/>
      <c r="U28">
        <v>23</v>
      </c>
      <c r="V28" t="s">
        <v>28</v>
      </c>
      <c r="W28">
        <v>2</v>
      </c>
      <c r="X28" s="2">
        <f t="shared" si="4"/>
        <v>6.4516129032258064E-3</v>
      </c>
      <c r="AO28">
        <v>23</v>
      </c>
      <c r="AP28" t="s">
        <v>86</v>
      </c>
      <c r="AQ28">
        <v>2</v>
      </c>
      <c r="AR28" s="2">
        <f t="shared" si="8"/>
        <v>1.7809439002671415E-3</v>
      </c>
      <c r="AT28">
        <v>23</v>
      </c>
      <c r="AU28" t="s">
        <v>20</v>
      </c>
      <c r="AV28">
        <v>10</v>
      </c>
      <c r="AW28" s="2">
        <f t="shared" si="9"/>
        <v>9.1827364554637279E-3</v>
      </c>
    </row>
    <row r="29" spans="1:49" x14ac:dyDescent="0.25">
      <c r="F29">
        <v>24</v>
      </c>
      <c r="G29" t="s">
        <v>25</v>
      </c>
      <c r="H29">
        <v>20</v>
      </c>
      <c r="I29" s="2">
        <f t="shared" si="1"/>
        <v>6.5487884741322853E-3</v>
      </c>
      <c r="K29" s="5"/>
      <c r="L29" s="5"/>
      <c r="M29" s="5"/>
      <c r="U29">
        <v>24</v>
      </c>
      <c r="V29" t="s">
        <v>16</v>
      </c>
      <c r="W29">
        <v>2</v>
      </c>
      <c r="X29" s="2">
        <f t="shared" si="4"/>
        <v>6.4516129032258064E-3</v>
      </c>
      <c r="AO29">
        <v>24</v>
      </c>
      <c r="AP29" t="s">
        <v>73</v>
      </c>
      <c r="AQ29">
        <v>2</v>
      </c>
      <c r="AR29" s="2">
        <f t="shared" si="8"/>
        <v>1.7809439002671415E-3</v>
      </c>
      <c r="AT29">
        <v>24</v>
      </c>
      <c r="AU29" t="s">
        <v>41</v>
      </c>
      <c r="AV29">
        <v>10</v>
      </c>
      <c r="AW29" s="2">
        <f t="shared" si="9"/>
        <v>9.1827364554637279E-3</v>
      </c>
    </row>
    <row r="30" spans="1:49" x14ac:dyDescent="0.25">
      <c r="F30">
        <v>25</v>
      </c>
      <c r="G30" t="s">
        <v>26</v>
      </c>
      <c r="H30">
        <v>19</v>
      </c>
      <c r="I30" s="2">
        <f t="shared" si="1"/>
        <v>6.2213490504256716E-3</v>
      </c>
      <c r="K30" s="5"/>
      <c r="L30" s="5"/>
      <c r="M30" s="5"/>
      <c r="U30">
        <v>25</v>
      </c>
      <c r="V30" t="s">
        <v>29</v>
      </c>
      <c r="W30">
        <v>2</v>
      </c>
      <c r="X30" s="2">
        <f t="shared" si="4"/>
        <v>6.4516129032258064E-3</v>
      </c>
      <c r="AO30">
        <v>25</v>
      </c>
      <c r="AP30" t="s">
        <v>114</v>
      </c>
      <c r="AQ30">
        <v>1</v>
      </c>
      <c r="AR30" s="2">
        <f t="shared" si="8"/>
        <v>8.9047195013357077E-4</v>
      </c>
      <c r="AT30">
        <v>25</v>
      </c>
      <c r="AU30" t="s">
        <v>45</v>
      </c>
      <c r="AV30">
        <v>10</v>
      </c>
      <c r="AW30" s="2">
        <f t="shared" si="9"/>
        <v>9.1827364554637279E-3</v>
      </c>
    </row>
    <row r="31" spans="1:49" x14ac:dyDescent="0.25">
      <c r="F31">
        <v>26</v>
      </c>
      <c r="G31" t="s">
        <v>27</v>
      </c>
      <c r="H31">
        <v>16</v>
      </c>
      <c r="I31" s="2">
        <f t="shared" si="1"/>
        <v>5.2390307793058286E-3</v>
      </c>
      <c r="K31" s="5"/>
      <c r="L31" s="5"/>
      <c r="M31" s="5"/>
      <c r="U31">
        <v>26</v>
      </c>
      <c r="V31" t="s">
        <v>56</v>
      </c>
      <c r="W31">
        <v>1</v>
      </c>
      <c r="X31" s="2">
        <f t="shared" si="4"/>
        <v>3.2258064516129032E-3</v>
      </c>
      <c r="AO31">
        <v>26</v>
      </c>
      <c r="AP31" t="s">
        <v>56</v>
      </c>
      <c r="AQ31">
        <v>1</v>
      </c>
      <c r="AR31" s="2">
        <f t="shared" si="8"/>
        <v>8.9047195013357077E-4</v>
      </c>
      <c r="AT31">
        <v>26</v>
      </c>
      <c r="AU31" t="s">
        <v>47</v>
      </c>
      <c r="AV31">
        <v>9</v>
      </c>
      <c r="AW31" s="2">
        <f t="shared" si="9"/>
        <v>8.2644628099173556E-3</v>
      </c>
    </row>
    <row r="32" spans="1:49" x14ac:dyDescent="0.25">
      <c r="F32">
        <v>27</v>
      </c>
      <c r="G32" t="s">
        <v>28</v>
      </c>
      <c r="H32">
        <v>15</v>
      </c>
      <c r="I32" s="2">
        <f t="shared" si="1"/>
        <v>4.911591355599214E-3</v>
      </c>
      <c r="K32" s="5"/>
      <c r="L32" s="5"/>
      <c r="M32" s="5"/>
      <c r="U32">
        <v>27</v>
      </c>
      <c r="V32" t="s">
        <v>94</v>
      </c>
      <c r="W32">
        <v>1</v>
      </c>
      <c r="X32" s="2">
        <f t="shared" si="4"/>
        <v>3.2258064516129032E-3</v>
      </c>
      <c r="AO32">
        <v>27</v>
      </c>
      <c r="AP32" t="s">
        <v>120</v>
      </c>
      <c r="AQ32">
        <v>1</v>
      </c>
      <c r="AR32" s="2">
        <f t="shared" si="8"/>
        <v>8.9047195013357077E-4</v>
      </c>
      <c r="AT32">
        <v>27</v>
      </c>
      <c r="AU32" t="s">
        <v>48</v>
      </c>
      <c r="AV32">
        <v>9</v>
      </c>
      <c r="AW32" s="2">
        <f t="shared" si="9"/>
        <v>8.2644628099173556E-3</v>
      </c>
    </row>
    <row r="33" spans="6:49" x14ac:dyDescent="0.25">
      <c r="F33">
        <v>28</v>
      </c>
      <c r="G33" t="s">
        <v>31</v>
      </c>
      <c r="H33">
        <v>14</v>
      </c>
      <c r="I33" s="2">
        <f t="shared" si="1"/>
        <v>4.5841519318926003E-3</v>
      </c>
      <c r="K33" s="5"/>
      <c r="L33" s="5"/>
      <c r="M33" s="5"/>
      <c r="U33">
        <v>28</v>
      </c>
      <c r="V33" t="s">
        <v>12</v>
      </c>
      <c r="W33">
        <v>1</v>
      </c>
      <c r="X33" s="2">
        <f t="shared" si="4"/>
        <v>3.2258064516129032E-3</v>
      </c>
      <c r="AO33">
        <v>28</v>
      </c>
      <c r="AP33" t="s">
        <v>122</v>
      </c>
      <c r="AQ33">
        <v>1</v>
      </c>
      <c r="AR33" s="2">
        <f t="shared" si="8"/>
        <v>8.9047195013357077E-4</v>
      </c>
      <c r="AT33">
        <v>28</v>
      </c>
      <c r="AU33" t="s">
        <v>46</v>
      </c>
      <c r="AV33">
        <v>8</v>
      </c>
      <c r="AW33" s="2">
        <f t="shared" si="9"/>
        <v>7.3461891643709825E-3</v>
      </c>
    </row>
    <row r="34" spans="6:49" x14ac:dyDescent="0.25">
      <c r="F34">
        <v>29</v>
      </c>
      <c r="G34" t="s">
        <v>32</v>
      </c>
      <c r="H34">
        <v>14</v>
      </c>
      <c r="I34" s="2">
        <f t="shared" si="1"/>
        <v>4.5841519318926003E-3</v>
      </c>
      <c r="K34" s="5"/>
      <c r="L34" s="5"/>
      <c r="M34" s="5"/>
      <c r="U34">
        <v>29</v>
      </c>
      <c r="V34" t="s">
        <v>95</v>
      </c>
      <c r="W34">
        <v>1</v>
      </c>
      <c r="X34" s="2">
        <f t="shared" si="4"/>
        <v>3.2258064516129032E-3</v>
      </c>
      <c r="AO34">
        <v>29</v>
      </c>
      <c r="AP34" t="s">
        <v>57</v>
      </c>
      <c r="AQ34">
        <v>1</v>
      </c>
      <c r="AR34" s="2">
        <f t="shared" si="8"/>
        <v>8.9047195013357077E-4</v>
      </c>
      <c r="AT34">
        <v>29</v>
      </c>
      <c r="AU34" t="s">
        <v>54</v>
      </c>
      <c r="AV34">
        <v>7</v>
      </c>
      <c r="AW34" s="2">
        <f t="shared" si="9"/>
        <v>6.4279155188246093E-3</v>
      </c>
    </row>
    <row r="35" spans="6:49" x14ac:dyDescent="0.25">
      <c r="F35">
        <v>30</v>
      </c>
      <c r="G35" t="s">
        <v>35</v>
      </c>
      <c r="H35">
        <v>14</v>
      </c>
      <c r="I35" s="2">
        <f t="shared" si="1"/>
        <v>4.5841519318926003E-3</v>
      </c>
      <c r="K35" s="5"/>
      <c r="L35" s="5"/>
      <c r="M35" s="5"/>
      <c r="U35">
        <v>30</v>
      </c>
      <c r="V35" t="s">
        <v>79</v>
      </c>
      <c r="W35">
        <v>1</v>
      </c>
      <c r="X35" s="2">
        <f t="shared" si="4"/>
        <v>3.2258064516129032E-3</v>
      </c>
      <c r="AO35">
        <v>30</v>
      </c>
      <c r="AP35" t="s">
        <v>80</v>
      </c>
      <c r="AQ35">
        <v>1</v>
      </c>
      <c r="AR35" s="2">
        <f t="shared" si="8"/>
        <v>8.9047195013357077E-4</v>
      </c>
      <c r="AT35">
        <v>30</v>
      </c>
      <c r="AU35" t="s">
        <v>23</v>
      </c>
      <c r="AV35">
        <v>7</v>
      </c>
      <c r="AW35" s="2">
        <f t="shared" si="9"/>
        <v>6.4279155188246093E-3</v>
      </c>
    </row>
    <row r="36" spans="6:49" x14ac:dyDescent="0.25">
      <c r="F36">
        <v>31</v>
      </c>
      <c r="G36" t="s">
        <v>33</v>
      </c>
      <c r="H36">
        <v>14</v>
      </c>
      <c r="I36" s="2">
        <f t="shared" si="1"/>
        <v>4.5841519318926003E-3</v>
      </c>
      <c r="K36" s="5"/>
      <c r="L36" s="5"/>
      <c r="M36" s="5"/>
      <c r="U36">
        <v>31</v>
      </c>
      <c r="V36" t="s">
        <v>80</v>
      </c>
      <c r="W36">
        <v>1</v>
      </c>
      <c r="X36" s="2">
        <f t="shared" si="4"/>
        <v>3.2258064516129032E-3</v>
      </c>
      <c r="AO36">
        <v>31</v>
      </c>
      <c r="AP36" t="s">
        <v>125</v>
      </c>
      <c r="AQ36">
        <v>1</v>
      </c>
      <c r="AR36" s="2">
        <f t="shared" si="8"/>
        <v>8.9047195013357077E-4</v>
      </c>
      <c r="AT36">
        <v>31</v>
      </c>
      <c r="AU36" t="s">
        <v>25</v>
      </c>
      <c r="AV36">
        <v>6</v>
      </c>
      <c r="AW36" s="2">
        <f t="shared" si="9"/>
        <v>5.5096418732782371E-3</v>
      </c>
    </row>
    <row r="37" spans="6:49" x14ac:dyDescent="0.25">
      <c r="F37">
        <v>32</v>
      </c>
      <c r="G37" t="s">
        <v>29</v>
      </c>
      <c r="H37">
        <v>14</v>
      </c>
      <c r="I37" s="2">
        <f t="shared" si="1"/>
        <v>4.5841519318926003E-3</v>
      </c>
      <c r="K37" s="5"/>
      <c r="L37" s="5"/>
      <c r="M37" s="5"/>
      <c r="U37">
        <v>32</v>
      </c>
      <c r="V37" t="s">
        <v>126</v>
      </c>
      <c r="W37">
        <v>1</v>
      </c>
      <c r="X37" s="2">
        <f t="shared" si="4"/>
        <v>3.2258064516129032E-3</v>
      </c>
      <c r="AO37">
        <v>32</v>
      </c>
      <c r="AP37" t="s">
        <v>34</v>
      </c>
      <c r="AQ37">
        <v>1</v>
      </c>
      <c r="AR37" s="2">
        <f t="shared" si="8"/>
        <v>8.9047195013357077E-4</v>
      </c>
      <c r="AT37">
        <v>32</v>
      </c>
      <c r="AU37" t="s">
        <v>53</v>
      </c>
      <c r="AV37">
        <v>6</v>
      </c>
      <c r="AW37" s="2">
        <f t="shared" si="9"/>
        <v>5.5096418732782371E-3</v>
      </c>
    </row>
    <row r="38" spans="6:49" x14ac:dyDescent="0.25">
      <c r="F38">
        <v>33</v>
      </c>
      <c r="G38" t="s">
        <v>34</v>
      </c>
      <c r="H38">
        <v>13</v>
      </c>
      <c r="I38" s="2">
        <f t="shared" si="1"/>
        <v>4.2567125081859856E-3</v>
      </c>
      <c r="K38" s="5"/>
      <c r="L38" s="5"/>
      <c r="M38" s="5"/>
      <c r="U38">
        <v>33</v>
      </c>
      <c r="V38" t="s">
        <v>46</v>
      </c>
      <c r="W38">
        <v>1</v>
      </c>
      <c r="X38" s="2">
        <f t="shared" si="4"/>
        <v>3.2258064516129032E-3</v>
      </c>
      <c r="AO38">
        <v>33</v>
      </c>
      <c r="AP38" t="s">
        <v>127</v>
      </c>
      <c r="AQ38">
        <v>1</v>
      </c>
      <c r="AR38" s="2">
        <f t="shared" si="8"/>
        <v>8.9047195013357077E-4</v>
      </c>
      <c r="AT38">
        <v>33</v>
      </c>
      <c r="AU38" t="s">
        <v>60</v>
      </c>
      <c r="AV38">
        <v>6</v>
      </c>
      <c r="AW38" s="2">
        <f t="shared" si="9"/>
        <v>5.5096418732782371E-3</v>
      </c>
    </row>
    <row r="39" spans="6:49" x14ac:dyDescent="0.25">
      <c r="F39">
        <v>34</v>
      </c>
      <c r="G39" t="s">
        <v>36</v>
      </c>
      <c r="H39">
        <v>12</v>
      </c>
      <c r="I39" s="2">
        <f t="shared" si="1"/>
        <v>3.929273084479371E-3</v>
      </c>
      <c r="K39" s="5"/>
      <c r="L39" s="5"/>
      <c r="M39" s="5"/>
      <c r="U39">
        <v>34</v>
      </c>
      <c r="V39" t="s">
        <v>53</v>
      </c>
      <c r="W39">
        <v>1</v>
      </c>
      <c r="X39" s="2">
        <f t="shared" si="4"/>
        <v>3.2258064516129032E-3</v>
      </c>
      <c r="AO39">
        <v>34</v>
      </c>
      <c r="AP39" t="s">
        <v>59</v>
      </c>
      <c r="AQ39">
        <v>1</v>
      </c>
      <c r="AR39" s="2">
        <f t="shared" si="8"/>
        <v>8.9047195013357077E-4</v>
      </c>
      <c r="AT39">
        <v>34</v>
      </c>
      <c r="AU39" t="s">
        <v>64</v>
      </c>
      <c r="AV39">
        <v>5</v>
      </c>
      <c r="AW39" s="2">
        <f t="shared" si="9"/>
        <v>4.5913682277318639E-3</v>
      </c>
    </row>
    <row r="40" spans="6:49" x14ac:dyDescent="0.25">
      <c r="F40">
        <v>35</v>
      </c>
      <c r="G40" t="s">
        <v>37</v>
      </c>
      <c r="H40">
        <v>12</v>
      </c>
      <c r="I40" s="2">
        <f t="shared" si="1"/>
        <v>3.929273084479371E-3</v>
      </c>
      <c r="K40" s="5"/>
      <c r="L40" s="5"/>
      <c r="M40" s="5"/>
      <c r="U40">
        <v>35</v>
      </c>
      <c r="V40" t="s">
        <v>66</v>
      </c>
      <c r="W40">
        <v>1</v>
      </c>
      <c r="X40" s="2">
        <f t="shared" si="4"/>
        <v>3.2258064516129032E-3</v>
      </c>
      <c r="AO40">
        <v>35</v>
      </c>
      <c r="AP40" t="s">
        <v>76</v>
      </c>
      <c r="AQ40">
        <v>1</v>
      </c>
      <c r="AR40" s="2">
        <f t="shared" si="8"/>
        <v>8.9047195013357077E-4</v>
      </c>
      <c r="AT40">
        <v>35</v>
      </c>
      <c r="AU40" t="s">
        <v>68</v>
      </c>
      <c r="AV40">
        <v>5</v>
      </c>
      <c r="AW40" s="2">
        <f t="shared" si="9"/>
        <v>4.5913682277318639E-3</v>
      </c>
    </row>
    <row r="41" spans="6:49" x14ac:dyDescent="0.25">
      <c r="F41">
        <v>36</v>
      </c>
      <c r="G41" t="s">
        <v>38</v>
      </c>
      <c r="H41">
        <v>12</v>
      </c>
      <c r="I41" s="2">
        <f t="shared" si="1"/>
        <v>3.929273084479371E-3</v>
      </c>
      <c r="K41" s="5"/>
      <c r="L41" s="5"/>
      <c r="M41" s="5"/>
      <c r="U41">
        <v>36</v>
      </c>
      <c r="V41" t="s">
        <v>67</v>
      </c>
      <c r="W41">
        <v>1</v>
      </c>
      <c r="X41" s="2">
        <f t="shared" si="4"/>
        <v>3.2258064516129032E-3</v>
      </c>
      <c r="AO41">
        <v>36</v>
      </c>
      <c r="AP41" t="s">
        <v>16</v>
      </c>
      <c r="AQ41">
        <v>1</v>
      </c>
      <c r="AR41" s="2">
        <f t="shared" si="8"/>
        <v>8.9047195013357077E-4</v>
      </c>
      <c r="AT41">
        <v>36</v>
      </c>
      <c r="AU41" t="s">
        <v>69</v>
      </c>
      <c r="AV41">
        <v>5</v>
      </c>
      <c r="AW41" s="2">
        <f t="shared" si="9"/>
        <v>4.5913682277318639E-3</v>
      </c>
    </row>
    <row r="42" spans="6:49" x14ac:dyDescent="0.25">
      <c r="F42">
        <v>37</v>
      </c>
      <c r="G42" t="s">
        <v>39</v>
      </c>
      <c r="H42">
        <v>11</v>
      </c>
      <c r="I42" s="2">
        <f t="shared" si="1"/>
        <v>3.6018336607727569E-3</v>
      </c>
      <c r="K42" s="5"/>
      <c r="L42" s="5"/>
      <c r="M42" s="5"/>
      <c r="U42">
        <v>37</v>
      </c>
      <c r="V42" t="s">
        <v>105</v>
      </c>
      <c r="W42">
        <v>1</v>
      </c>
      <c r="X42" s="2">
        <f t="shared" si="4"/>
        <v>3.2258064516129032E-3</v>
      </c>
      <c r="AO42">
        <v>37</v>
      </c>
      <c r="AP42" t="s">
        <v>33</v>
      </c>
      <c r="AQ42">
        <v>1</v>
      </c>
      <c r="AR42" s="2">
        <f t="shared" si="8"/>
        <v>8.9047195013357077E-4</v>
      </c>
      <c r="AT42">
        <v>37</v>
      </c>
      <c r="AU42" t="s">
        <v>71</v>
      </c>
      <c r="AV42">
        <v>5</v>
      </c>
      <c r="AW42" s="2">
        <f t="shared" si="9"/>
        <v>4.5913682277318639E-3</v>
      </c>
    </row>
    <row r="43" spans="6:49" x14ac:dyDescent="0.25">
      <c r="F43">
        <v>38</v>
      </c>
      <c r="G43" t="s">
        <v>30</v>
      </c>
      <c r="H43">
        <v>11</v>
      </c>
      <c r="I43" s="2">
        <f t="shared" si="1"/>
        <v>3.6018336607727569E-3</v>
      </c>
      <c r="K43" s="5"/>
      <c r="L43" s="5"/>
      <c r="M43" s="5"/>
      <c r="U43">
        <v>38</v>
      </c>
      <c r="V43" t="s">
        <v>6</v>
      </c>
      <c r="W43">
        <v>1</v>
      </c>
      <c r="X43" s="2">
        <f t="shared" si="4"/>
        <v>3.2258064516129032E-3</v>
      </c>
      <c r="AO43">
        <v>38</v>
      </c>
      <c r="AP43" t="s">
        <v>135</v>
      </c>
      <c r="AQ43">
        <v>1</v>
      </c>
      <c r="AR43" s="2">
        <f t="shared" si="8"/>
        <v>8.9047195013357077E-4</v>
      </c>
      <c r="AT43">
        <v>38</v>
      </c>
      <c r="AU43" t="s">
        <v>72</v>
      </c>
      <c r="AV43">
        <v>5</v>
      </c>
      <c r="AW43" s="2">
        <f t="shared" si="9"/>
        <v>4.5913682277318639E-3</v>
      </c>
    </row>
    <row r="44" spans="6:49" x14ac:dyDescent="0.25">
      <c r="F44">
        <v>39</v>
      </c>
      <c r="G44" t="s">
        <v>40</v>
      </c>
      <c r="H44">
        <v>11</v>
      </c>
      <c r="I44" s="2">
        <f t="shared" si="1"/>
        <v>3.6018336607727569E-3</v>
      </c>
      <c r="K44" s="5"/>
      <c r="L44" s="5"/>
      <c r="M44" s="5"/>
      <c r="U44">
        <v>39</v>
      </c>
      <c r="V44" t="s">
        <v>33</v>
      </c>
      <c r="W44">
        <v>1</v>
      </c>
      <c r="X44" s="2">
        <f t="shared" si="4"/>
        <v>3.2258064516129032E-3</v>
      </c>
      <c r="AO44" s="11">
        <v>39</v>
      </c>
      <c r="AP44" s="11" t="s">
        <v>89</v>
      </c>
      <c r="AQ44" s="11">
        <v>1</v>
      </c>
      <c r="AR44" s="12">
        <f t="shared" si="8"/>
        <v>8.9047195013357077E-4</v>
      </c>
      <c r="AT44">
        <v>39</v>
      </c>
      <c r="AU44" t="s">
        <v>39</v>
      </c>
      <c r="AV44">
        <v>4</v>
      </c>
      <c r="AW44" s="2">
        <f t="shared" si="9"/>
        <v>3.6730945821854912E-3</v>
      </c>
    </row>
    <row r="45" spans="6:49" x14ac:dyDescent="0.25">
      <c r="F45">
        <v>40</v>
      </c>
      <c r="G45" t="s">
        <v>41</v>
      </c>
      <c r="H45">
        <v>11</v>
      </c>
      <c r="I45" s="2">
        <f t="shared" si="1"/>
        <v>3.6018336607727569E-3</v>
      </c>
      <c r="K45" s="5"/>
      <c r="L45" s="5"/>
      <c r="M45" s="5"/>
      <c r="U45">
        <v>40</v>
      </c>
      <c r="V45" t="s">
        <v>86</v>
      </c>
      <c r="W45">
        <v>1</v>
      </c>
      <c r="X45" s="2">
        <f t="shared" si="4"/>
        <v>3.2258064516129032E-3</v>
      </c>
      <c r="AP45" s="13" t="s">
        <v>147</v>
      </c>
      <c r="AQ45">
        <f>SUM(AQ6:AQ44)</f>
        <v>1123</v>
      </c>
      <c r="AT45">
        <v>40</v>
      </c>
      <c r="AU45" t="s">
        <v>1</v>
      </c>
      <c r="AV45">
        <v>4</v>
      </c>
      <c r="AW45" s="2">
        <f t="shared" si="9"/>
        <v>3.6730945821854912E-3</v>
      </c>
    </row>
    <row r="46" spans="6:49" x14ac:dyDescent="0.25">
      <c r="F46">
        <v>41</v>
      </c>
      <c r="G46" t="s">
        <v>43</v>
      </c>
      <c r="H46">
        <v>10</v>
      </c>
      <c r="I46" s="2">
        <f t="shared" si="1"/>
        <v>3.2743942370661427E-3</v>
      </c>
      <c r="K46" s="5"/>
      <c r="L46" s="5"/>
      <c r="M46" s="5"/>
      <c r="U46">
        <v>41</v>
      </c>
      <c r="V46" t="s">
        <v>41</v>
      </c>
      <c r="W46">
        <v>1</v>
      </c>
      <c r="X46" s="2">
        <f t="shared" si="4"/>
        <v>3.2258064516129032E-3</v>
      </c>
      <c r="AT46">
        <v>41</v>
      </c>
      <c r="AU46" t="s">
        <v>57</v>
      </c>
      <c r="AV46">
        <v>4</v>
      </c>
      <c r="AW46" s="2">
        <f t="shared" si="9"/>
        <v>3.6730945821854912E-3</v>
      </c>
    </row>
    <row r="47" spans="6:49" x14ac:dyDescent="0.25">
      <c r="F47">
        <v>42</v>
      </c>
      <c r="G47" t="s">
        <v>44</v>
      </c>
      <c r="H47">
        <v>10</v>
      </c>
      <c r="I47" s="2">
        <f t="shared" si="1"/>
        <v>3.2743942370661427E-3</v>
      </c>
      <c r="K47" s="5"/>
      <c r="L47" s="5"/>
      <c r="M47" s="5"/>
      <c r="U47">
        <v>42</v>
      </c>
      <c r="V47" t="s">
        <v>7</v>
      </c>
      <c r="W47">
        <v>1</v>
      </c>
      <c r="X47" s="2">
        <f t="shared" si="4"/>
        <v>3.2258064516129032E-3</v>
      </c>
      <c r="AT47">
        <v>42</v>
      </c>
      <c r="AU47" t="s">
        <v>65</v>
      </c>
      <c r="AV47">
        <v>4</v>
      </c>
      <c r="AW47" s="2">
        <f t="shared" si="9"/>
        <v>3.6730945821854912E-3</v>
      </c>
    </row>
    <row r="48" spans="6:49" x14ac:dyDescent="0.25">
      <c r="F48">
        <v>43</v>
      </c>
      <c r="G48" t="s">
        <v>45</v>
      </c>
      <c r="H48">
        <v>10</v>
      </c>
      <c r="I48" s="2">
        <f t="shared" si="1"/>
        <v>3.2743942370661427E-3</v>
      </c>
      <c r="K48" s="5"/>
      <c r="L48" s="5"/>
      <c r="M48" s="5"/>
      <c r="U48">
        <v>43</v>
      </c>
      <c r="V48" t="s">
        <v>21</v>
      </c>
      <c r="W48">
        <v>1</v>
      </c>
      <c r="X48" s="2">
        <f t="shared" si="4"/>
        <v>3.2258064516129032E-3</v>
      </c>
      <c r="AT48">
        <v>43</v>
      </c>
      <c r="AU48" t="s">
        <v>66</v>
      </c>
      <c r="AV48">
        <v>4</v>
      </c>
      <c r="AW48" s="2">
        <f t="shared" si="9"/>
        <v>3.6730945821854912E-3</v>
      </c>
    </row>
    <row r="49" spans="6:49" x14ac:dyDescent="0.25">
      <c r="F49">
        <v>44</v>
      </c>
      <c r="G49" t="s">
        <v>46</v>
      </c>
      <c r="H49">
        <v>9</v>
      </c>
      <c r="I49" s="2">
        <f t="shared" si="1"/>
        <v>2.9469548133595285E-3</v>
      </c>
      <c r="K49" s="5"/>
      <c r="L49" s="5"/>
      <c r="M49" s="5"/>
      <c r="U49">
        <v>44</v>
      </c>
      <c r="V49" t="s">
        <v>70</v>
      </c>
      <c r="W49">
        <v>1</v>
      </c>
      <c r="X49" s="2">
        <f t="shared" si="4"/>
        <v>3.2258064516129032E-3</v>
      </c>
      <c r="AT49">
        <v>44</v>
      </c>
      <c r="AU49" t="s">
        <v>75</v>
      </c>
      <c r="AV49">
        <v>4</v>
      </c>
      <c r="AW49" s="2">
        <f t="shared" si="9"/>
        <v>3.6730945821854912E-3</v>
      </c>
    </row>
    <row r="50" spans="6:49" x14ac:dyDescent="0.25">
      <c r="F50">
        <v>45</v>
      </c>
      <c r="G50" t="s">
        <v>47</v>
      </c>
      <c r="H50">
        <v>9</v>
      </c>
      <c r="I50" s="2">
        <f t="shared" si="1"/>
        <v>2.9469548133595285E-3</v>
      </c>
      <c r="K50" s="5"/>
      <c r="L50" s="5"/>
      <c r="M50" s="5"/>
      <c r="U50" s="11">
        <v>45</v>
      </c>
      <c r="V50" s="11" t="s">
        <v>4</v>
      </c>
      <c r="W50" s="11">
        <v>1</v>
      </c>
      <c r="X50" s="12">
        <f t="shared" si="4"/>
        <v>3.2258064516129032E-3</v>
      </c>
      <c r="AT50">
        <v>45</v>
      </c>
      <c r="AU50" t="s">
        <v>78</v>
      </c>
      <c r="AV50">
        <v>3</v>
      </c>
      <c r="AW50" s="2">
        <f t="shared" si="9"/>
        <v>2.7548209366391185E-3</v>
      </c>
    </row>
    <row r="51" spans="6:49" x14ac:dyDescent="0.25">
      <c r="F51">
        <v>46</v>
      </c>
      <c r="G51" t="s">
        <v>48</v>
      </c>
      <c r="H51">
        <v>9</v>
      </c>
      <c r="I51" s="2">
        <f t="shared" si="1"/>
        <v>2.9469548133595285E-3</v>
      </c>
      <c r="K51" s="5"/>
      <c r="L51" s="5"/>
      <c r="M51" s="5"/>
      <c r="V51" s="13" t="s">
        <v>148</v>
      </c>
      <c r="W51">
        <f>SUM(W6:W50)</f>
        <v>311</v>
      </c>
      <c r="AT51">
        <v>46</v>
      </c>
      <c r="AU51" t="s">
        <v>74</v>
      </c>
      <c r="AV51">
        <v>3</v>
      </c>
      <c r="AW51" s="2">
        <f t="shared" si="9"/>
        <v>2.7548209366391185E-3</v>
      </c>
    </row>
    <row r="52" spans="6:49" x14ac:dyDescent="0.25">
      <c r="F52">
        <v>47</v>
      </c>
      <c r="G52" t="s">
        <v>50</v>
      </c>
      <c r="H52">
        <v>8</v>
      </c>
      <c r="I52" s="2">
        <f t="shared" si="1"/>
        <v>2.6195153896529143E-3</v>
      </c>
      <c r="K52" s="5"/>
      <c r="L52" s="5"/>
      <c r="M52" s="5"/>
      <c r="AT52">
        <v>47</v>
      </c>
      <c r="AU52" t="s">
        <v>36</v>
      </c>
      <c r="AV52">
        <v>3</v>
      </c>
      <c r="AW52" s="2">
        <f t="shared" si="9"/>
        <v>2.7548209366391185E-3</v>
      </c>
    </row>
    <row r="53" spans="6:49" x14ac:dyDescent="0.25">
      <c r="F53">
        <v>48</v>
      </c>
      <c r="G53" t="s">
        <v>51</v>
      </c>
      <c r="H53">
        <v>7</v>
      </c>
      <c r="I53" s="2">
        <f t="shared" si="1"/>
        <v>2.2920759659463001E-3</v>
      </c>
      <c r="K53" s="5"/>
      <c r="L53" s="5"/>
      <c r="M53" s="5"/>
      <c r="AT53">
        <v>48</v>
      </c>
      <c r="AU53" t="s">
        <v>37</v>
      </c>
      <c r="AV53">
        <v>3</v>
      </c>
      <c r="AW53" s="2">
        <f t="shared" si="9"/>
        <v>2.7548209366391185E-3</v>
      </c>
    </row>
    <row r="54" spans="6:49" x14ac:dyDescent="0.25">
      <c r="F54">
        <v>49</v>
      </c>
      <c r="G54" t="s">
        <v>52</v>
      </c>
      <c r="H54">
        <v>7</v>
      </c>
      <c r="I54" s="2">
        <f t="shared" si="1"/>
        <v>2.2920759659463001E-3</v>
      </c>
      <c r="K54" s="5"/>
      <c r="L54" s="5"/>
      <c r="M54" s="5"/>
      <c r="AT54">
        <v>49</v>
      </c>
      <c r="AU54" t="s">
        <v>84</v>
      </c>
      <c r="AV54">
        <v>3</v>
      </c>
      <c r="AW54" s="2">
        <f t="shared" si="9"/>
        <v>2.7548209366391185E-3</v>
      </c>
    </row>
    <row r="55" spans="6:49" x14ac:dyDescent="0.25">
      <c r="F55">
        <v>50</v>
      </c>
      <c r="G55" t="s">
        <v>53</v>
      </c>
      <c r="H55">
        <v>7</v>
      </c>
      <c r="I55" s="2">
        <f t="shared" si="1"/>
        <v>2.2920759659463001E-3</v>
      </c>
      <c r="K55" s="5"/>
      <c r="L55" s="5"/>
      <c r="M55" s="5"/>
      <c r="AT55">
        <v>50</v>
      </c>
      <c r="AU55" t="s">
        <v>76</v>
      </c>
      <c r="AV55">
        <v>3</v>
      </c>
      <c r="AW55" s="2">
        <f t="shared" si="9"/>
        <v>2.7548209366391185E-3</v>
      </c>
    </row>
    <row r="56" spans="6:49" x14ac:dyDescent="0.25">
      <c r="F56">
        <v>51</v>
      </c>
      <c r="G56" t="s">
        <v>54</v>
      </c>
      <c r="H56">
        <v>7</v>
      </c>
      <c r="I56" s="2">
        <f t="shared" si="1"/>
        <v>2.2920759659463001E-3</v>
      </c>
      <c r="K56" s="5"/>
      <c r="L56" s="5"/>
      <c r="M56" s="5"/>
      <c r="AT56">
        <v>51</v>
      </c>
      <c r="AU56" t="s">
        <v>85</v>
      </c>
      <c r="AV56">
        <v>3</v>
      </c>
      <c r="AW56" s="2">
        <f t="shared" si="9"/>
        <v>2.7548209366391185E-3</v>
      </c>
    </row>
    <row r="57" spans="6:49" x14ac:dyDescent="0.25">
      <c r="F57">
        <v>52</v>
      </c>
      <c r="G57" t="s">
        <v>49</v>
      </c>
      <c r="H57">
        <v>7</v>
      </c>
      <c r="I57" s="2">
        <f t="shared" si="1"/>
        <v>2.2920759659463001E-3</v>
      </c>
      <c r="K57" s="5"/>
      <c r="L57" s="5"/>
      <c r="M57" s="5"/>
      <c r="AT57">
        <v>52</v>
      </c>
      <c r="AU57" t="s">
        <v>70</v>
      </c>
      <c r="AV57">
        <v>3</v>
      </c>
      <c r="AW57" s="2">
        <f t="shared" si="9"/>
        <v>2.7548209366391185E-3</v>
      </c>
    </row>
    <row r="58" spans="6:49" x14ac:dyDescent="0.25">
      <c r="F58">
        <v>53</v>
      </c>
      <c r="G58" t="s">
        <v>56</v>
      </c>
      <c r="H58">
        <v>6</v>
      </c>
      <c r="I58" s="2">
        <f t="shared" si="1"/>
        <v>1.9646365422396855E-3</v>
      </c>
      <c r="K58" s="5"/>
      <c r="L58" s="5"/>
      <c r="M58" s="5"/>
      <c r="AT58">
        <v>53</v>
      </c>
      <c r="AU58" t="s">
        <v>4</v>
      </c>
      <c r="AV58">
        <v>3</v>
      </c>
      <c r="AW58" s="2">
        <f t="shared" si="9"/>
        <v>2.7548209366391185E-3</v>
      </c>
    </row>
    <row r="59" spans="6:49" x14ac:dyDescent="0.25">
      <c r="F59">
        <v>54</v>
      </c>
      <c r="G59" t="s">
        <v>57</v>
      </c>
      <c r="H59">
        <v>6</v>
      </c>
      <c r="I59" s="2">
        <f t="shared" si="1"/>
        <v>1.9646365422396855E-3</v>
      </c>
      <c r="K59" s="5"/>
      <c r="L59" s="5"/>
      <c r="M59" s="5"/>
      <c r="AT59">
        <v>54</v>
      </c>
      <c r="AU59" t="s">
        <v>56</v>
      </c>
      <c r="AV59">
        <v>2</v>
      </c>
      <c r="AW59" s="2">
        <f t="shared" si="9"/>
        <v>1.8365472910927456E-3</v>
      </c>
    </row>
    <row r="60" spans="6:49" x14ac:dyDescent="0.25">
      <c r="F60">
        <v>55</v>
      </c>
      <c r="G60" t="s">
        <v>58</v>
      </c>
      <c r="H60">
        <v>6</v>
      </c>
      <c r="I60" s="2">
        <f t="shared" si="1"/>
        <v>1.9646365422396855E-3</v>
      </c>
      <c r="K60" s="5"/>
      <c r="L60" s="5"/>
      <c r="M60" s="5"/>
      <c r="AT60">
        <v>55</v>
      </c>
      <c r="AU60" t="s">
        <v>43</v>
      </c>
      <c r="AV60">
        <v>2</v>
      </c>
      <c r="AW60" s="2">
        <f t="shared" si="9"/>
        <v>1.8365472910927456E-3</v>
      </c>
    </row>
    <row r="61" spans="6:49" x14ac:dyDescent="0.25">
      <c r="F61">
        <v>56</v>
      </c>
      <c r="G61" t="s">
        <v>60</v>
      </c>
      <c r="H61">
        <v>6</v>
      </c>
      <c r="I61" s="2">
        <f t="shared" si="1"/>
        <v>1.9646365422396855E-3</v>
      </c>
      <c r="K61" s="5"/>
      <c r="L61" s="5"/>
      <c r="M61" s="5"/>
      <c r="AT61">
        <v>56</v>
      </c>
      <c r="AU61" t="s">
        <v>92</v>
      </c>
      <c r="AV61">
        <v>2</v>
      </c>
      <c r="AW61" s="2">
        <f t="shared" si="9"/>
        <v>1.8365472910927456E-3</v>
      </c>
    </row>
    <row r="62" spans="6:49" x14ac:dyDescent="0.25">
      <c r="F62">
        <v>57</v>
      </c>
      <c r="G62" t="s">
        <v>61</v>
      </c>
      <c r="H62">
        <v>6</v>
      </c>
      <c r="I62" s="2">
        <f t="shared" si="1"/>
        <v>1.9646365422396855E-3</v>
      </c>
      <c r="K62" s="5"/>
      <c r="L62" s="5"/>
      <c r="M62" s="5"/>
      <c r="AT62">
        <v>57</v>
      </c>
      <c r="AU62" t="s">
        <v>26</v>
      </c>
      <c r="AV62">
        <v>2</v>
      </c>
      <c r="AW62" s="2">
        <f t="shared" si="9"/>
        <v>1.8365472910927456E-3</v>
      </c>
    </row>
    <row r="63" spans="6:49" x14ac:dyDescent="0.25">
      <c r="F63">
        <v>58</v>
      </c>
      <c r="G63" t="s">
        <v>62</v>
      </c>
      <c r="H63">
        <v>6</v>
      </c>
      <c r="I63" s="2">
        <f t="shared" si="1"/>
        <v>1.9646365422396855E-3</v>
      </c>
      <c r="K63" s="5"/>
      <c r="L63" s="5"/>
      <c r="M63" s="5"/>
      <c r="AT63">
        <v>58</v>
      </c>
      <c r="AU63" t="s">
        <v>58</v>
      </c>
      <c r="AV63">
        <v>2</v>
      </c>
      <c r="AW63" s="2">
        <f t="shared" si="9"/>
        <v>1.8365472910927456E-3</v>
      </c>
    </row>
    <row r="64" spans="6:49" x14ac:dyDescent="0.25">
      <c r="F64">
        <v>59</v>
      </c>
      <c r="G64" t="s">
        <v>63</v>
      </c>
      <c r="H64">
        <v>6</v>
      </c>
      <c r="I64" s="2">
        <f t="shared" si="1"/>
        <v>1.9646365422396855E-3</v>
      </c>
      <c r="K64" s="5"/>
      <c r="L64" s="5"/>
      <c r="M64" s="5"/>
      <c r="AT64">
        <v>59</v>
      </c>
      <c r="AU64" t="s">
        <v>79</v>
      </c>
      <c r="AV64">
        <v>2</v>
      </c>
      <c r="AW64" s="2">
        <f t="shared" si="9"/>
        <v>1.8365472910927456E-3</v>
      </c>
    </row>
    <row r="65" spans="6:49" x14ac:dyDescent="0.25">
      <c r="F65">
        <v>60</v>
      </c>
      <c r="G65" t="s">
        <v>64</v>
      </c>
      <c r="H65">
        <v>5</v>
      </c>
      <c r="I65" s="2">
        <f t="shared" si="1"/>
        <v>1.6371971185330713E-3</v>
      </c>
      <c r="K65" s="5"/>
      <c r="L65" s="5"/>
      <c r="M65" s="5"/>
      <c r="AT65">
        <v>60</v>
      </c>
      <c r="AU65" t="s">
        <v>34</v>
      </c>
      <c r="AV65">
        <v>2</v>
      </c>
      <c r="AW65" s="2">
        <f t="shared" si="9"/>
        <v>1.8365472910927456E-3</v>
      </c>
    </row>
    <row r="66" spans="6:49" x14ac:dyDescent="0.25">
      <c r="F66">
        <v>61</v>
      </c>
      <c r="G66" t="s">
        <v>65</v>
      </c>
      <c r="H66">
        <v>5</v>
      </c>
      <c r="I66" s="2">
        <f t="shared" si="1"/>
        <v>1.6371971185330713E-3</v>
      </c>
      <c r="K66" s="5"/>
      <c r="L66" s="5"/>
      <c r="M66" s="5"/>
      <c r="AT66">
        <v>61</v>
      </c>
      <c r="AU66" t="s">
        <v>97</v>
      </c>
      <c r="AV66">
        <v>2</v>
      </c>
      <c r="AW66" s="2">
        <f t="shared" si="9"/>
        <v>1.8365472910927456E-3</v>
      </c>
    </row>
    <row r="67" spans="6:49" x14ac:dyDescent="0.25">
      <c r="F67">
        <v>62</v>
      </c>
      <c r="G67" t="s">
        <v>59</v>
      </c>
      <c r="H67">
        <v>5</v>
      </c>
      <c r="I67" s="2">
        <f t="shared" si="1"/>
        <v>1.6371971185330713E-3</v>
      </c>
      <c r="K67" s="5"/>
      <c r="L67" s="5"/>
      <c r="M67" s="5"/>
      <c r="AT67">
        <v>62</v>
      </c>
      <c r="AU67" t="s">
        <v>98</v>
      </c>
      <c r="AV67">
        <v>2</v>
      </c>
      <c r="AW67" s="2">
        <f t="shared" si="9"/>
        <v>1.8365472910927456E-3</v>
      </c>
    </row>
    <row r="68" spans="6:49" x14ac:dyDescent="0.25">
      <c r="F68">
        <v>63</v>
      </c>
      <c r="G68" t="s">
        <v>66</v>
      </c>
      <c r="H68">
        <v>5</v>
      </c>
      <c r="I68" s="2">
        <f t="shared" si="1"/>
        <v>1.6371971185330713E-3</v>
      </c>
      <c r="K68" s="5"/>
      <c r="L68" s="5"/>
      <c r="M68" s="5"/>
      <c r="AT68">
        <v>63</v>
      </c>
      <c r="AU68" t="s">
        <v>99</v>
      </c>
      <c r="AV68">
        <v>2</v>
      </c>
      <c r="AW68" s="2">
        <f t="shared" si="9"/>
        <v>1.8365472910927456E-3</v>
      </c>
    </row>
    <row r="69" spans="6:49" x14ac:dyDescent="0.25">
      <c r="F69">
        <v>64</v>
      </c>
      <c r="G69" t="s">
        <v>67</v>
      </c>
      <c r="H69">
        <v>5</v>
      </c>
      <c r="I69" s="2">
        <f t="shared" si="1"/>
        <v>1.6371971185330713E-3</v>
      </c>
      <c r="K69" s="5"/>
      <c r="L69" s="5"/>
      <c r="M69" s="5"/>
      <c r="AT69">
        <v>64</v>
      </c>
      <c r="AU69" t="s">
        <v>102</v>
      </c>
      <c r="AV69">
        <v>2</v>
      </c>
      <c r="AW69" s="2">
        <f t="shared" si="9"/>
        <v>1.8365472910927456E-3</v>
      </c>
    </row>
    <row r="70" spans="6:49" x14ac:dyDescent="0.25">
      <c r="F70">
        <v>65</v>
      </c>
      <c r="G70" t="s">
        <v>68</v>
      </c>
      <c r="H70">
        <v>5</v>
      </c>
      <c r="I70" s="2">
        <f t="shared" si="1"/>
        <v>1.6371971185330713E-3</v>
      </c>
      <c r="K70" s="5"/>
      <c r="L70" s="5"/>
      <c r="M70" s="5"/>
      <c r="AT70">
        <v>65</v>
      </c>
      <c r="AU70" t="s">
        <v>103</v>
      </c>
      <c r="AV70">
        <v>2</v>
      </c>
      <c r="AW70" s="2">
        <f t="shared" si="9"/>
        <v>1.8365472910927456E-3</v>
      </c>
    </row>
    <row r="71" spans="6:49" x14ac:dyDescent="0.25">
      <c r="F71">
        <v>66</v>
      </c>
      <c r="G71" t="s">
        <v>69</v>
      </c>
      <c r="H71">
        <v>5</v>
      </c>
      <c r="I71" s="2">
        <f t="shared" ref="I71:I134" si="13">H71/3054</f>
        <v>1.6371971185330713E-3</v>
      </c>
      <c r="K71" s="5"/>
      <c r="L71" s="5"/>
      <c r="M71" s="5"/>
      <c r="AT71">
        <v>66</v>
      </c>
      <c r="AU71" t="s">
        <v>108</v>
      </c>
      <c r="AV71">
        <v>2</v>
      </c>
      <c r="AW71" s="2">
        <f t="shared" ref="AW71:AW102" si="14">AV71/1089</f>
        <v>1.8365472910927456E-3</v>
      </c>
    </row>
    <row r="72" spans="6:49" x14ac:dyDescent="0.25">
      <c r="F72">
        <v>67</v>
      </c>
      <c r="G72" t="s">
        <v>70</v>
      </c>
      <c r="H72">
        <v>5</v>
      </c>
      <c r="I72" s="2">
        <f t="shared" si="13"/>
        <v>1.6371971185330713E-3</v>
      </c>
      <c r="K72" s="5"/>
      <c r="L72" s="5"/>
      <c r="M72" s="5"/>
      <c r="AT72">
        <v>67</v>
      </c>
      <c r="AU72" t="s">
        <v>109</v>
      </c>
      <c r="AV72">
        <v>2</v>
      </c>
      <c r="AW72" s="2">
        <f t="shared" si="14"/>
        <v>1.8365472910927456E-3</v>
      </c>
    </row>
    <row r="73" spans="6:49" x14ac:dyDescent="0.25">
      <c r="F73">
        <v>68</v>
      </c>
      <c r="G73" t="s">
        <v>71</v>
      </c>
      <c r="H73">
        <v>5</v>
      </c>
      <c r="I73" s="2">
        <f t="shared" si="13"/>
        <v>1.6371971185330713E-3</v>
      </c>
      <c r="K73" s="5"/>
      <c r="L73" s="5"/>
      <c r="M73" s="5"/>
      <c r="AT73">
        <v>68</v>
      </c>
      <c r="AU73" t="s">
        <v>110</v>
      </c>
      <c r="AV73">
        <v>2</v>
      </c>
      <c r="AW73" s="2">
        <f t="shared" si="14"/>
        <v>1.8365472910927456E-3</v>
      </c>
    </row>
    <row r="74" spans="6:49" x14ac:dyDescent="0.25">
      <c r="F74">
        <v>69</v>
      </c>
      <c r="G74" t="s">
        <v>72</v>
      </c>
      <c r="H74">
        <v>5</v>
      </c>
      <c r="I74" s="2">
        <f t="shared" si="13"/>
        <v>1.6371971185330713E-3</v>
      </c>
      <c r="K74" s="5"/>
      <c r="L74" s="5"/>
      <c r="M74" s="5"/>
      <c r="AT74">
        <v>69</v>
      </c>
      <c r="AU74" t="s">
        <v>88</v>
      </c>
      <c r="AV74">
        <v>2</v>
      </c>
      <c r="AW74" s="2">
        <f t="shared" si="14"/>
        <v>1.8365472910927456E-3</v>
      </c>
    </row>
    <row r="75" spans="6:49" x14ac:dyDescent="0.25">
      <c r="F75">
        <v>70</v>
      </c>
      <c r="G75" t="s">
        <v>73</v>
      </c>
      <c r="H75">
        <v>5</v>
      </c>
      <c r="I75" s="2">
        <f t="shared" si="13"/>
        <v>1.6371971185330713E-3</v>
      </c>
      <c r="K75" s="5"/>
      <c r="L75" s="5"/>
      <c r="M75" s="5"/>
      <c r="AT75">
        <v>70</v>
      </c>
      <c r="AU75" t="s">
        <v>111</v>
      </c>
      <c r="AV75">
        <v>2</v>
      </c>
      <c r="AW75" s="2">
        <f t="shared" si="14"/>
        <v>1.8365472910927456E-3</v>
      </c>
    </row>
    <row r="76" spans="6:49" x14ac:dyDescent="0.25">
      <c r="F76">
        <v>71</v>
      </c>
      <c r="G76" t="s">
        <v>74</v>
      </c>
      <c r="H76">
        <v>4</v>
      </c>
      <c r="I76" s="2">
        <f t="shared" si="13"/>
        <v>1.3097576948264572E-3</v>
      </c>
      <c r="K76" s="5"/>
      <c r="L76" s="5"/>
      <c r="M76" s="5"/>
      <c r="AT76">
        <v>71</v>
      </c>
      <c r="AU76" t="s">
        <v>17</v>
      </c>
      <c r="AV76">
        <v>2</v>
      </c>
      <c r="AW76" s="2">
        <f t="shared" si="14"/>
        <v>1.8365472910927456E-3</v>
      </c>
    </row>
    <row r="77" spans="6:49" x14ac:dyDescent="0.25">
      <c r="F77">
        <v>72</v>
      </c>
      <c r="G77" t="s">
        <v>75</v>
      </c>
      <c r="H77">
        <v>4</v>
      </c>
      <c r="I77" s="2">
        <f t="shared" si="13"/>
        <v>1.3097576948264572E-3</v>
      </c>
      <c r="K77" s="5"/>
      <c r="L77" s="5"/>
      <c r="M77" s="5"/>
      <c r="AT77">
        <v>72</v>
      </c>
      <c r="AU77" t="s">
        <v>113</v>
      </c>
      <c r="AV77">
        <v>2</v>
      </c>
      <c r="AW77" s="2">
        <f t="shared" si="14"/>
        <v>1.8365472910927456E-3</v>
      </c>
    </row>
    <row r="78" spans="6:49" x14ac:dyDescent="0.25">
      <c r="F78">
        <v>73</v>
      </c>
      <c r="G78" t="s">
        <v>76</v>
      </c>
      <c r="H78">
        <v>4</v>
      </c>
      <c r="I78" s="2">
        <f t="shared" si="13"/>
        <v>1.3097576948264572E-3</v>
      </c>
      <c r="K78" s="5"/>
      <c r="L78" s="5"/>
      <c r="M78" s="5"/>
      <c r="AT78">
        <v>73</v>
      </c>
      <c r="AU78" t="s">
        <v>115</v>
      </c>
      <c r="AV78">
        <v>1</v>
      </c>
      <c r="AW78" s="2">
        <f t="shared" si="14"/>
        <v>9.1827364554637281E-4</v>
      </c>
    </row>
    <row r="79" spans="6:49" x14ac:dyDescent="0.25">
      <c r="F79">
        <v>74</v>
      </c>
      <c r="G79" t="s">
        <v>77</v>
      </c>
      <c r="H79">
        <v>4</v>
      </c>
      <c r="I79" s="2">
        <f t="shared" si="13"/>
        <v>1.3097576948264572E-3</v>
      </c>
      <c r="K79" s="5"/>
      <c r="L79" s="5"/>
      <c r="M79" s="5"/>
      <c r="AT79">
        <v>74</v>
      </c>
      <c r="AU79" t="s">
        <v>116</v>
      </c>
      <c r="AV79">
        <v>1</v>
      </c>
      <c r="AW79" s="2">
        <f t="shared" si="14"/>
        <v>9.1827364554637281E-4</v>
      </c>
    </row>
    <row r="80" spans="6:49" x14ac:dyDescent="0.25">
      <c r="F80">
        <v>75</v>
      </c>
      <c r="G80" t="s">
        <v>78</v>
      </c>
      <c r="H80">
        <v>3</v>
      </c>
      <c r="I80" s="2">
        <f t="shared" si="13"/>
        <v>9.8231827111984276E-4</v>
      </c>
      <c r="K80" s="5"/>
      <c r="L80" s="5"/>
      <c r="M80" s="5"/>
      <c r="AT80">
        <v>75</v>
      </c>
      <c r="AU80" t="s">
        <v>117</v>
      </c>
      <c r="AV80">
        <v>1</v>
      </c>
      <c r="AW80" s="2">
        <f t="shared" si="14"/>
        <v>9.1827364554637281E-4</v>
      </c>
    </row>
    <row r="81" spans="6:49" x14ac:dyDescent="0.25">
      <c r="F81">
        <v>76</v>
      </c>
      <c r="G81" t="s">
        <v>79</v>
      </c>
      <c r="H81">
        <v>3</v>
      </c>
      <c r="I81" s="2">
        <f t="shared" si="13"/>
        <v>9.8231827111984276E-4</v>
      </c>
      <c r="K81" s="5"/>
      <c r="L81" s="5"/>
      <c r="M81" s="5"/>
      <c r="AT81">
        <v>76</v>
      </c>
      <c r="AU81" t="s">
        <v>118</v>
      </c>
      <c r="AV81">
        <v>1</v>
      </c>
      <c r="AW81" s="2">
        <f t="shared" si="14"/>
        <v>9.1827364554637281E-4</v>
      </c>
    </row>
    <row r="82" spans="6:49" x14ac:dyDescent="0.25">
      <c r="F82">
        <v>77</v>
      </c>
      <c r="G82" t="s">
        <v>80</v>
      </c>
      <c r="H82">
        <v>3</v>
      </c>
      <c r="I82" s="2">
        <f t="shared" si="13"/>
        <v>9.8231827111984276E-4</v>
      </c>
      <c r="K82" s="5"/>
      <c r="L82" s="5"/>
      <c r="M82" s="5"/>
      <c r="AT82">
        <v>77</v>
      </c>
      <c r="AU82" t="s">
        <v>93</v>
      </c>
      <c r="AV82">
        <v>1</v>
      </c>
      <c r="AW82" s="2">
        <f t="shared" si="14"/>
        <v>9.1827364554637281E-4</v>
      </c>
    </row>
    <row r="83" spans="6:49" x14ac:dyDescent="0.25">
      <c r="F83">
        <v>78</v>
      </c>
      <c r="G83" t="s">
        <v>82</v>
      </c>
      <c r="H83">
        <v>3</v>
      </c>
      <c r="I83" s="2">
        <f t="shared" si="13"/>
        <v>9.8231827111984276E-4</v>
      </c>
      <c r="K83" s="5"/>
      <c r="L83" s="5"/>
      <c r="M83" s="5"/>
      <c r="AT83">
        <v>78</v>
      </c>
      <c r="AU83" t="s">
        <v>94</v>
      </c>
      <c r="AV83">
        <v>1</v>
      </c>
      <c r="AW83" s="2">
        <f t="shared" si="14"/>
        <v>9.1827364554637281E-4</v>
      </c>
    </row>
    <row r="84" spans="6:49" x14ac:dyDescent="0.25">
      <c r="F84">
        <v>79</v>
      </c>
      <c r="G84" t="s">
        <v>83</v>
      </c>
      <c r="H84">
        <v>3</v>
      </c>
      <c r="I84" s="2">
        <f t="shared" si="13"/>
        <v>9.8231827111984276E-4</v>
      </c>
      <c r="K84" s="5"/>
      <c r="L84" s="5"/>
      <c r="M84" s="5"/>
      <c r="AT84">
        <v>79</v>
      </c>
      <c r="AU84" t="s">
        <v>123</v>
      </c>
      <c r="AV84">
        <v>1</v>
      </c>
      <c r="AW84" s="2">
        <f t="shared" si="14"/>
        <v>9.1827364554637281E-4</v>
      </c>
    </row>
    <row r="85" spans="6:49" x14ac:dyDescent="0.25">
      <c r="F85">
        <v>80</v>
      </c>
      <c r="G85" t="s">
        <v>84</v>
      </c>
      <c r="H85">
        <v>3</v>
      </c>
      <c r="I85" s="2">
        <f t="shared" si="13"/>
        <v>9.8231827111984276E-4</v>
      </c>
      <c r="K85" s="5"/>
      <c r="L85" s="5"/>
      <c r="M85" s="5"/>
      <c r="AT85">
        <v>80</v>
      </c>
      <c r="AU85" t="s">
        <v>52</v>
      </c>
      <c r="AV85">
        <v>1</v>
      </c>
      <c r="AW85" s="2">
        <f t="shared" si="14"/>
        <v>9.1827364554637281E-4</v>
      </c>
    </row>
    <row r="86" spans="6:49" x14ac:dyDescent="0.25">
      <c r="F86">
        <v>81</v>
      </c>
      <c r="G86" t="s">
        <v>85</v>
      </c>
      <c r="H86">
        <v>3</v>
      </c>
      <c r="I86" s="2">
        <f t="shared" si="13"/>
        <v>9.8231827111984276E-4</v>
      </c>
      <c r="K86" s="5"/>
      <c r="L86" s="5"/>
      <c r="M86" s="5"/>
      <c r="AT86">
        <v>81</v>
      </c>
      <c r="AU86" t="s">
        <v>95</v>
      </c>
      <c r="AV86">
        <v>1</v>
      </c>
      <c r="AW86" s="2">
        <f t="shared" si="14"/>
        <v>9.1827364554637281E-4</v>
      </c>
    </row>
    <row r="87" spans="6:49" x14ac:dyDescent="0.25">
      <c r="F87">
        <v>82</v>
      </c>
      <c r="G87" t="s">
        <v>86</v>
      </c>
      <c r="H87">
        <v>3</v>
      </c>
      <c r="I87" s="2">
        <f t="shared" si="13"/>
        <v>9.8231827111984276E-4</v>
      </c>
      <c r="K87" s="5"/>
      <c r="L87" s="5"/>
      <c r="M87" s="5"/>
      <c r="AT87">
        <v>82</v>
      </c>
      <c r="AU87" t="s">
        <v>18</v>
      </c>
      <c r="AV87">
        <v>1</v>
      </c>
      <c r="AW87" s="2">
        <f t="shared" si="14"/>
        <v>9.1827364554637281E-4</v>
      </c>
    </row>
    <row r="88" spans="6:49" x14ac:dyDescent="0.25">
      <c r="F88">
        <v>83</v>
      </c>
      <c r="G88" t="s">
        <v>87</v>
      </c>
      <c r="H88">
        <v>3</v>
      </c>
      <c r="I88" s="2">
        <f t="shared" si="13"/>
        <v>9.8231827111984276E-4</v>
      </c>
      <c r="K88" s="5"/>
      <c r="L88" s="5"/>
      <c r="M88" s="5"/>
      <c r="AT88">
        <v>83</v>
      </c>
      <c r="AU88" t="s">
        <v>100</v>
      </c>
      <c r="AV88">
        <v>1</v>
      </c>
      <c r="AW88" s="2">
        <f t="shared" si="14"/>
        <v>9.1827364554637281E-4</v>
      </c>
    </row>
    <row r="89" spans="6:49" x14ac:dyDescent="0.25">
      <c r="F89">
        <v>84</v>
      </c>
      <c r="G89" t="s">
        <v>88</v>
      </c>
      <c r="H89">
        <v>3</v>
      </c>
      <c r="I89" s="2">
        <f t="shared" si="13"/>
        <v>9.8231827111984276E-4</v>
      </c>
      <c r="K89" s="5"/>
      <c r="L89" s="5"/>
      <c r="M89" s="5"/>
      <c r="AT89">
        <v>84</v>
      </c>
      <c r="AU89" t="s">
        <v>67</v>
      </c>
      <c r="AV89">
        <v>1</v>
      </c>
      <c r="AW89" s="2">
        <f t="shared" si="14"/>
        <v>9.1827364554637281E-4</v>
      </c>
    </row>
    <row r="90" spans="6:49" x14ac:dyDescent="0.25">
      <c r="F90">
        <v>85</v>
      </c>
      <c r="G90" t="s">
        <v>89</v>
      </c>
      <c r="H90">
        <v>3</v>
      </c>
      <c r="I90" s="2">
        <f t="shared" si="13"/>
        <v>9.8231827111984276E-4</v>
      </c>
      <c r="K90" s="5"/>
      <c r="L90" s="5"/>
      <c r="M90" s="5"/>
      <c r="AT90">
        <v>85</v>
      </c>
      <c r="AU90" t="s">
        <v>128</v>
      </c>
      <c r="AV90">
        <v>1</v>
      </c>
      <c r="AW90" s="2">
        <f t="shared" si="14"/>
        <v>9.1827364554637281E-4</v>
      </c>
    </row>
    <row r="91" spans="6:49" x14ac:dyDescent="0.25">
      <c r="F91">
        <v>86</v>
      </c>
      <c r="G91" t="s">
        <v>91</v>
      </c>
      <c r="H91">
        <v>2</v>
      </c>
      <c r="I91" s="2">
        <f t="shared" si="13"/>
        <v>6.5487884741322858E-4</v>
      </c>
      <c r="K91" s="5"/>
      <c r="L91" s="5"/>
      <c r="M91" s="5"/>
      <c r="AT91">
        <v>86</v>
      </c>
      <c r="AU91" t="s">
        <v>77</v>
      </c>
      <c r="AV91">
        <v>1</v>
      </c>
      <c r="AW91" s="2">
        <f t="shared" si="14"/>
        <v>9.1827364554637281E-4</v>
      </c>
    </row>
    <row r="92" spans="6:49" x14ac:dyDescent="0.25">
      <c r="F92">
        <v>87</v>
      </c>
      <c r="G92" t="s">
        <v>92</v>
      </c>
      <c r="H92">
        <v>2</v>
      </c>
      <c r="I92" s="2">
        <f t="shared" si="13"/>
        <v>6.5487884741322858E-4</v>
      </c>
      <c r="K92" s="5"/>
      <c r="L92" s="5"/>
      <c r="M92" s="5"/>
      <c r="AT92">
        <v>87</v>
      </c>
      <c r="AU92" t="s">
        <v>11</v>
      </c>
      <c r="AV92">
        <v>1</v>
      </c>
      <c r="AW92" s="2">
        <f t="shared" si="14"/>
        <v>9.1827364554637281E-4</v>
      </c>
    </row>
    <row r="93" spans="6:49" x14ac:dyDescent="0.25">
      <c r="F93">
        <v>88</v>
      </c>
      <c r="G93" t="s">
        <v>93</v>
      </c>
      <c r="H93">
        <v>2</v>
      </c>
      <c r="I93" s="2">
        <f t="shared" si="13"/>
        <v>6.5487884741322858E-4</v>
      </c>
      <c r="K93" s="5"/>
      <c r="L93" s="5"/>
      <c r="M93" s="5"/>
      <c r="AT93">
        <v>88</v>
      </c>
      <c r="AU93" t="s">
        <v>55</v>
      </c>
      <c r="AV93">
        <v>1</v>
      </c>
      <c r="AW93" s="2">
        <f t="shared" si="14"/>
        <v>9.1827364554637281E-4</v>
      </c>
    </row>
    <row r="94" spans="6:49" x14ac:dyDescent="0.25">
      <c r="F94">
        <v>89</v>
      </c>
      <c r="G94" t="s">
        <v>94</v>
      </c>
      <c r="H94">
        <v>2</v>
      </c>
      <c r="I94" s="2">
        <f t="shared" si="13"/>
        <v>6.5487884741322858E-4</v>
      </c>
      <c r="K94" s="5"/>
      <c r="L94" s="5"/>
      <c r="M94" s="5"/>
      <c r="AT94">
        <v>89</v>
      </c>
      <c r="AU94" t="s">
        <v>105</v>
      </c>
      <c r="AV94">
        <v>1</v>
      </c>
      <c r="AW94" s="2">
        <f t="shared" si="14"/>
        <v>9.1827364554637281E-4</v>
      </c>
    </row>
    <row r="95" spans="6:49" x14ac:dyDescent="0.25">
      <c r="F95">
        <v>90</v>
      </c>
      <c r="G95" t="s">
        <v>95</v>
      </c>
      <c r="H95">
        <v>2</v>
      </c>
      <c r="I95" s="2">
        <f t="shared" si="13"/>
        <v>6.5487884741322858E-4</v>
      </c>
      <c r="K95" s="5"/>
      <c r="L95" s="5"/>
      <c r="M95" s="5"/>
      <c r="AT95">
        <v>90</v>
      </c>
      <c r="AU95" t="s">
        <v>44</v>
      </c>
      <c r="AV95">
        <v>1</v>
      </c>
      <c r="AW95" s="2">
        <f t="shared" si="14"/>
        <v>9.1827364554637281E-4</v>
      </c>
    </row>
    <row r="96" spans="6:49" x14ac:dyDescent="0.25">
      <c r="F96">
        <v>91</v>
      </c>
      <c r="G96" t="s">
        <v>96</v>
      </c>
      <c r="H96">
        <v>2</v>
      </c>
      <c r="I96" s="2">
        <f t="shared" si="13"/>
        <v>6.5487884741322858E-4</v>
      </c>
      <c r="K96" s="5"/>
      <c r="L96" s="5"/>
      <c r="M96" s="5"/>
      <c r="AT96">
        <v>91</v>
      </c>
      <c r="AU96" t="s">
        <v>107</v>
      </c>
      <c r="AV96">
        <v>1</v>
      </c>
      <c r="AW96" s="2">
        <f t="shared" si="14"/>
        <v>9.1827364554637281E-4</v>
      </c>
    </row>
    <row r="97" spans="6:49" x14ac:dyDescent="0.25">
      <c r="F97">
        <v>92</v>
      </c>
      <c r="G97" t="s">
        <v>97</v>
      </c>
      <c r="H97">
        <v>2</v>
      </c>
      <c r="I97" s="2">
        <f t="shared" si="13"/>
        <v>6.5487884741322858E-4</v>
      </c>
      <c r="K97" s="5"/>
      <c r="L97" s="5"/>
      <c r="M97" s="5"/>
      <c r="AT97">
        <v>92</v>
      </c>
      <c r="AU97" t="s">
        <v>132</v>
      </c>
      <c r="AV97">
        <v>1</v>
      </c>
      <c r="AW97" s="2">
        <f t="shared" si="14"/>
        <v>9.1827364554637281E-4</v>
      </c>
    </row>
    <row r="98" spans="6:49" x14ac:dyDescent="0.25">
      <c r="F98">
        <v>93</v>
      </c>
      <c r="G98" t="s">
        <v>98</v>
      </c>
      <c r="H98">
        <v>2</v>
      </c>
      <c r="I98" s="2">
        <f t="shared" si="13"/>
        <v>6.5487884741322858E-4</v>
      </c>
      <c r="K98" s="5"/>
      <c r="L98" s="5"/>
      <c r="M98" s="5"/>
      <c r="AT98">
        <v>93</v>
      </c>
      <c r="AU98" t="s">
        <v>133</v>
      </c>
      <c r="AV98">
        <v>1</v>
      </c>
      <c r="AW98" s="2">
        <f t="shared" si="14"/>
        <v>9.1827364554637281E-4</v>
      </c>
    </row>
    <row r="99" spans="6:49" x14ac:dyDescent="0.25">
      <c r="F99">
        <v>94</v>
      </c>
      <c r="G99" t="s">
        <v>99</v>
      </c>
      <c r="H99">
        <v>2</v>
      </c>
      <c r="I99" s="2">
        <f t="shared" si="13"/>
        <v>6.5487884741322858E-4</v>
      </c>
      <c r="K99" s="5"/>
      <c r="L99" s="5"/>
      <c r="M99" s="5"/>
      <c r="AT99">
        <v>94</v>
      </c>
      <c r="AU99" t="s">
        <v>134</v>
      </c>
      <c r="AV99">
        <v>1</v>
      </c>
      <c r="AW99" s="2">
        <f t="shared" si="14"/>
        <v>9.1827364554637281E-4</v>
      </c>
    </row>
    <row r="100" spans="6:49" x14ac:dyDescent="0.25">
      <c r="F100">
        <v>95</v>
      </c>
      <c r="G100" t="s">
        <v>101</v>
      </c>
      <c r="H100">
        <v>2</v>
      </c>
      <c r="I100" s="2">
        <f t="shared" si="13"/>
        <v>6.5487884741322858E-4</v>
      </c>
      <c r="K100" s="5"/>
      <c r="L100" s="5"/>
      <c r="M100" s="5"/>
      <c r="AT100">
        <v>95</v>
      </c>
      <c r="AU100" t="s">
        <v>89</v>
      </c>
      <c r="AV100">
        <v>1</v>
      </c>
      <c r="AW100" s="2">
        <f t="shared" si="14"/>
        <v>9.1827364554637281E-4</v>
      </c>
    </row>
    <row r="101" spans="6:49" x14ac:dyDescent="0.25">
      <c r="F101">
        <v>96</v>
      </c>
      <c r="G101" t="s">
        <v>102</v>
      </c>
      <c r="H101">
        <v>2</v>
      </c>
      <c r="I101" s="2">
        <f t="shared" si="13"/>
        <v>6.5487884741322858E-4</v>
      </c>
      <c r="K101" s="5"/>
      <c r="L101" s="5"/>
      <c r="M101" s="5"/>
      <c r="AT101">
        <v>96</v>
      </c>
      <c r="AU101" t="s">
        <v>138</v>
      </c>
      <c r="AV101">
        <v>1</v>
      </c>
      <c r="AW101" s="2">
        <f t="shared" si="14"/>
        <v>9.1827364554637281E-4</v>
      </c>
    </row>
    <row r="102" spans="6:49" x14ac:dyDescent="0.25">
      <c r="F102">
        <v>97</v>
      </c>
      <c r="G102" t="s">
        <v>103</v>
      </c>
      <c r="H102">
        <v>2</v>
      </c>
      <c r="I102" s="2">
        <f t="shared" si="13"/>
        <v>6.5487884741322858E-4</v>
      </c>
      <c r="K102" s="5"/>
      <c r="L102" s="5"/>
      <c r="M102" s="5"/>
      <c r="AT102" s="11">
        <v>97</v>
      </c>
      <c r="AU102" s="11" t="s">
        <v>42</v>
      </c>
      <c r="AV102" s="11">
        <v>1</v>
      </c>
      <c r="AW102" s="12">
        <f t="shared" si="14"/>
        <v>9.1827364554637281E-4</v>
      </c>
    </row>
    <row r="103" spans="6:49" x14ac:dyDescent="0.25">
      <c r="F103">
        <v>98</v>
      </c>
      <c r="G103" t="s">
        <v>105</v>
      </c>
      <c r="H103">
        <v>2</v>
      </c>
      <c r="I103" s="2">
        <f t="shared" si="13"/>
        <v>6.5487884741322858E-4</v>
      </c>
      <c r="K103" s="5"/>
      <c r="L103" s="5"/>
      <c r="M103" s="5"/>
      <c r="AU103" s="13" t="s">
        <v>148</v>
      </c>
      <c r="AV103">
        <f>SUM(AV6:AV102)</f>
        <v>1093</v>
      </c>
    </row>
    <row r="104" spans="6:49" x14ac:dyDescent="0.25">
      <c r="F104">
        <v>99</v>
      </c>
      <c r="G104" t="s">
        <v>107</v>
      </c>
      <c r="H104">
        <v>2</v>
      </c>
      <c r="I104" s="2">
        <f t="shared" si="13"/>
        <v>6.5487884741322858E-4</v>
      </c>
      <c r="K104" s="5"/>
      <c r="L104" s="5"/>
      <c r="M104" s="5"/>
    </row>
    <row r="105" spans="6:49" x14ac:dyDescent="0.25">
      <c r="F105">
        <v>100</v>
      </c>
      <c r="G105" t="s">
        <v>108</v>
      </c>
      <c r="H105">
        <v>2</v>
      </c>
      <c r="I105" s="2">
        <f t="shared" si="13"/>
        <v>6.5487884741322858E-4</v>
      </c>
    </row>
    <row r="106" spans="6:49" x14ac:dyDescent="0.25">
      <c r="F106">
        <v>101</v>
      </c>
      <c r="G106" t="s">
        <v>109</v>
      </c>
      <c r="H106">
        <v>2</v>
      </c>
      <c r="I106" s="2">
        <f t="shared" si="13"/>
        <v>6.5487884741322858E-4</v>
      </c>
    </row>
    <row r="107" spans="6:49" x14ac:dyDescent="0.25">
      <c r="F107">
        <v>102</v>
      </c>
      <c r="G107" t="s">
        <v>110</v>
      </c>
      <c r="H107">
        <v>2</v>
      </c>
      <c r="I107" s="2">
        <f t="shared" si="13"/>
        <v>6.5487884741322858E-4</v>
      </c>
    </row>
    <row r="108" spans="6:49" x14ac:dyDescent="0.25">
      <c r="F108">
        <v>103</v>
      </c>
      <c r="G108" t="s">
        <v>111</v>
      </c>
      <c r="H108">
        <v>2</v>
      </c>
      <c r="I108" s="2">
        <f t="shared" si="13"/>
        <v>6.5487884741322858E-4</v>
      </c>
    </row>
    <row r="109" spans="6:49" x14ac:dyDescent="0.25">
      <c r="F109">
        <v>104</v>
      </c>
      <c r="G109" t="s">
        <v>112</v>
      </c>
      <c r="H109">
        <v>2</v>
      </c>
      <c r="I109" s="2">
        <f t="shared" si="13"/>
        <v>6.5487884741322858E-4</v>
      </c>
    </row>
    <row r="110" spans="6:49" x14ac:dyDescent="0.25">
      <c r="F110">
        <v>105</v>
      </c>
      <c r="G110" t="s">
        <v>113</v>
      </c>
      <c r="H110">
        <v>2</v>
      </c>
      <c r="I110" s="2">
        <f t="shared" si="13"/>
        <v>6.5487884741322858E-4</v>
      </c>
    </row>
    <row r="111" spans="6:49" x14ac:dyDescent="0.25">
      <c r="F111">
        <v>106</v>
      </c>
      <c r="G111" t="s">
        <v>114</v>
      </c>
      <c r="H111">
        <v>1</v>
      </c>
      <c r="I111" s="2">
        <f t="shared" si="13"/>
        <v>3.2743942370661429E-4</v>
      </c>
    </row>
    <row r="112" spans="6:49" x14ac:dyDescent="0.25">
      <c r="F112">
        <v>107</v>
      </c>
      <c r="G112" t="s">
        <v>115</v>
      </c>
      <c r="H112">
        <v>1</v>
      </c>
      <c r="I112" s="2">
        <f t="shared" si="13"/>
        <v>3.2743942370661429E-4</v>
      </c>
    </row>
    <row r="113" spans="6:9" x14ac:dyDescent="0.25">
      <c r="F113">
        <v>108</v>
      </c>
      <c r="G113" t="s">
        <v>116</v>
      </c>
      <c r="H113">
        <v>1</v>
      </c>
      <c r="I113" s="2">
        <f t="shared" si="13"/>
        <v>3.2743942370661429E-4</v>
      </c>
    </row>
    <row r="114" spans="6:9" x14ac:dyDescent="0.25">
      <c r="F114">
        <v>109</v>
      </c>
      <c r="G114" t="s">
        <v>117</v>
      </c>
      <c r="H114">
        <v>1</v>
      </c>
      <c r="I114" s="2">
        <f t="shared" si="13"/>
        <v>3.2743942370661429E-4</v>
      </c>
    </row>
    <row r="115" spans="6:9" x14ac:dyDescent="0.25">
      <c r="F115">
        <v>110</v>
      </c>
      <c r="G115" t="s">
        <v>118</v>
      </c>
      <c r="H115">
        <v>1</v>
      </c>
      <c r="I115" s="2">
        <f t="shared" si="13"/>
        <v>3.2743942370661429E-4</v>
      </c>
    </row>
    <row r="116" spans="6:9" x14ac:dyDescent="0.25">
      <c r="F116">
        <v>111</v>
      </c>
      <c r="G116" t="s">
        <v>119</v>
      </c>
      <c r="H116">
        <v>1</v>
      </c>
      <c r="I116" s="2">
        <f t="shared" si="13"/>
        <v>3.2743942370661429E-4</v>
      </c>
    </row>
    <row r="117" spans="6:9" x14ac:dyDescent="0.25">
      <c r="F117">
        <v>112</v>
      </c>
      <c r="G117" t="s">
        <v>120</v>
      </c>
      <c r="H117">
        <v>1</v>
      </c>
      <c r="I117" s="2">
        <f t="shared" si="13"/>
        <v>3.2743942370661429E-4</v>
      </c>
    </row>
    <row r="118" spans="6:9" x14ac:dyDescent="0.25">
      <c r="F118">
        <v>113</v>
      </c>
      <c r="G118" t="s">
        <v>121</v>
      </c>
      <c r="H118">
        <v>1</v>
      </c>
      <c r="I118" s="2">
        <f t="shared" si="13"/>
        <v>3.2743942370661429E-4</v>
      </c>
    </row>
    <row r="119" spans="6:9" x14ac:dyDescent="0.25">
      <c r="F119">
        <v>114</v>
      </c>
      <c r="G119" t="s">
        <v>122</v>
      </c>
      <c r="H119">
        <v>1</v>
      </c>
      <c r="I119" s="2">
        <f t="shared" si="13"/>
        <v>3.2743942370661429E-4</v>
      </c>
    </row>
    <row r="120" spans="6:9" x14ac:dyDescent="0.25">
      <c r="F120">
        <v>115</v>
      </c>
      <c r="G120" t="s">
        <v>123</v>
      </c>
      <c r="H120">
        <v>1</v>
      </c>
      <c r="I120" s="2">
        <f t="shared" si="13"/>
        <v>3.2743942370661429E-4</v>
      </c>
    </row>
    <row r="121" spans="6:9" x14ac:dyDescent="0.25">
      <c r="F121">
        <v>116</v>
      </c>
      <c r="G121" t="s">
        <v>124</v>
      </c>
      <c r="H121">
        <v>1</v>
      </c>
      <c r="I121" s="2">
        <f t="shared" si="13"/>
        <v>3.2743942370661429E-4</v>
      </c>
    </row>
    <row r="122" spans="6:9" x14ac:dyDescent="0.25">
      <c r="F122">
        <v>117</v>
      </c>
      <c r="G122" t="s">
        <v>125</v>
      </c>
      <c r="H122">
        <v>1</v>
      </c>
      <c r="I122" s="2">
        <f t="shared" si="13"/>
        <v>3.2743942370661429E-4</v>
      </c>
    </row>
    <row r="123" spans="6:9" x14ac:dyDescent="0.25">
      <c r="F123">
        <v>118</v>
      </c>
      <c r="G123" t="s">
        <v>126</v>
      </c>
      <c r="H123">
        <v>1</v>
      </c>
      <c r="I123" s="2">
        <f t="shared" si="13"/>
        <v>3.2743942370661429E-4</v>
      </c>
    </row>
    <row r="124" spans="6:9" x14ac:dyDescent="0.25">
      <c r="F124">
        <v>119</v>
      </c>
      <c r="G124" t="s">
        <v>127</v>
      </c>
      <c r="H124">
        <v>1</v>
      </c>
      <c r="I124" s="2">
        <f t="shared" si="13"/>
        <v>3.2743942370661429E-4</v>
      </c>
    </row>
    <row r="125" spans="6:9" x14ac:dyDescent="0.25">
      <c r="F125">
        <v>120</v>
      </c>
      <c r="G125" t="s">
        <v>100</v>
      </c>
      <c r="H125">
        <v>1</v>
      </c>
      <c r="I125" s="2">
        <f t="shared" si="13"/>
        <v>3.2743942370661429E-4</v>
      </c>
    </row>
    <row r="126" spans="6:9" x14ac:dyDescent="0.25">
      <c r="F126">
        <v>121</v>
      </c>
      <c r="G126" t="s">
        <v>128</v>
      </c>
      <c r="H126">
        <v>1</v>
      </c>
      <c r="I126" s="2">
        <f t="shared" si="13"/>
        <v>3.2743942370661429E-4</v>
      </c>
    </row>
    <row r="127" spans="6:9" x14ac:dyDescent="0.25">
      <c r="F127">
        <v>122</v>
      </c>
      <c r="G127" t="s">
        <v>129</v>
      </c>
      <c r="H127">
        <v>1</v>
      </c>
      <c r="I127" s="2">
        <f t="shared" si="13"/>
        <v>3.2743942370661429E-4</v>
      </c>
    </row>
    <row r="128" spans="6:9" x14ac:dyDescent="0.25">
      <c r="F128">
        <v>123</v>
      </c>
      <c r="G128" t="s">
        <v>11</v>
      </c>
      <c r="H128">
        <v>1</v>
      </c>
      <c r="I128" s="2">
        <f t="shared" si="13"/>
        <v>3.2743942370661429E-4</v>
      </c>
    </row>
    <row r="129" spans="1:9" x14ac:dyDescent="0.25">
      <c r="F129">
        <v>124</v>
      </c>
      <c r="G129" t="s">
        <v>55</v>
      </c>
      <c r="H129">
        <v>1</v>
      </c>
      <c r="I129" s="2">
        <f t="shared" si="13"/>
        <v>3.2743942370661429E-4</v>
      </c>
    </row>
    <row r="130" spans="1:9" x14ac:dyDescent="0.25">
      <c r="F130">
        <v>125</v>
      </c>
      <c r="G130" t="s">
        <v>6</v>
      </c>
      <c r="H130">
        <v>1</v>
      </c>
      <c r="I130" s="2">
        <f t="shared" si="13"/>
        <v>3.2743942370661429E-4</v>
      </c>
    </row>
    <row r="131" spans="1:9" x14ac:dyDescent="0.25">
      <c r="F131">
        <v>126</v>
      </c>
      <c r="G131" t="s">
        <v>131</v>
      </c>
      <c r="H131">
        <v>1</v>
      </c>
      <c r="I131" s="2">
        <f t="shared" si="13"/>
        <v>3.2743942370661429E-4</v>
      </c>
    </row>
    <row r="132" spans="1:9" x14ac:dyDescent="0.25">
      <c r="F132">
        <v>127</v>
      </c>
      <c r="G132" t="s">
        <v>132</v>
      </c>
      <c r="H132">
        <v>1</v>
      </c>
      <c r="I132" s="2">
        <f t="shared" si="13"/>
        <v>3.2743942370661429E-4</v>
      </c>
    </row>
    <row r="133" spans="1:9" x14ac:dyDescent="0.25">
      <c r="F133">
        <v>128</v>
      </c>
      <c r="G133" t="s">
        <v>133</v>
      </c>
      <c r="H133">
        <v>1</v>
      </c>
      <c r="I133" s="2">
        <f t="shared" si="13"/>
        <v>3.2743942370661429E-4</v>
      </c>
    </row>
    <row r="134" spans="1:9" x14ac:dyDescent="0.25">
      <c r="F134">
        <v>129</v>
      </c>
      <c r="G134" t="s">
        <v>134</v>
      </c>
      <c r="H134">
        <v>1</v>
      </c>
      <c r="I134" s="2">
        <f t="shared" si="13"/>
        <v>3.2743942370661429E-4</v>
      </c>
    </row>
    <row r="135" spans="1:9" x14ac:dyDescent="0.25">
      <c r="F135">
        <v>130</v>
      </c>
      <c r="G135" t="s">
        <v>135</v>
      </c>
      <c r="H135">
        <v>1</v>
      </c>
      <c r="I135" s="2">
        <f t="shared" ref="I135:I138" si="15">H135/3054</f>
        <v>3.2743942370661429E-4</v>
      </c>
    </row>
    <row r="136" spans="1:9" x14ac:dyDescent="0.25">
      <c r="F136">
        <v>131</v>
      </c>
      <c r="G136" t="s">
        <v>137</v>
      </c>
      <c r="H136">
        <v>1</v>
      </c>
      <c r="I136" s="2">
        <f t="shared" si="15"/>
        <v>3.2743942370661429E-4</v>
      </c>
    </row>
    <row r="137" spans="1:9" x14ac:dyDescent="0.25">
      <c r="F137">
        <v>132</v>
      </c>
      <c r="G137" t="s">
        <v>138</v>
      </c>
      <c r="H137">
        <v>1</v>
      </c>
      <c r="I137" s="2">
        <f t="shared" si="15"/>
        <v>3.2743942370661429E-4</v>
      </c>
    </row>
    <row r="138" spans="1:9" x14ac:dyDescent="0.25">
      <c r="F138">
        <v>133</v>
      </c>
      <c r="G138" t="s">
        <v>42</v>
      </c>
      <c r="H138">
        <v>1</v>
      </c>
      <c r="I138" s="2">
        <f t="shared" si="15"/>
        <v>3.2743942370661429E-4</v>
      </c>
    </row>
    <row r="139" spans="1:9" x14ac:dyDescent="0.25">
      <c r="F139" s="9"/>
      <c r="G139" s="10" t="s">
        <v>148</v>
      </c>
      <c r="H139" s="10">
        <f>SUM(H6:H138)</f>
        <v>3059</v>
      </c>
      <c r="I139" s="9"/>
    </row>
    <row r="140" spans="1:9" x14ac:dyDescent="0.25">
      <c r="A140" s="7"/>
      <c r="B140" s="7"/>
      <c r="C140" s="7"/>
      <c r="D140" s="7"/>
    </row>
    <row r="141" spans="1:9" x14ac:dyDescent="0.25">
      <c r="A141" s="7"/>
      <c r="B141" s="7"/>
      <c r="C141" s="7"/>
      <c r="D141" s="2"/>
    </row>
    <row r="142" spans="1:9" x14ac:dyDescent="0.25">
      <c r="A142" s="7" t="s">
        <v>153</v>
      </c>
      <c r="B142" s="7"/>
      <c r="C142" s="7"/>
      <c r="D142" s="8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Kiel</dc:creator>
  <cp:lastModifiedBy>Christina Kiel</cp:lastModifiedBy>
  <cp:lastPrinted>2024-02-21T09:25:46Z</cp:lastPrinted>
  <dcterms:created xsi:type="dcterms:W3CDTF">2024-02-02T13:02:12Z</dcterms:created>
  <dcterms:modified xsi:type="dcterms:W3CDTF">2024-09-19T13:58:16Z</dcterms:modified>
</cp:coreProperties>
</file>