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木槿\Desktop\投稿\3. BMC Pregnancy and Childbirth\上传附件与图表\"/>
    </mc:Choice>
  </mc:AlternateContent>
  <xr:revisionPtr revIDLastSave="0" documentId="13_ncr:1_{7E51B009-4B49-4803-93EB-6960EB434839}" xr6:coauthVersionLast="47" xr6:coauthVersionMax="47" xr10:uidLastSave="{00000000-0000-0000-0000-000000000000}"/>
  <bookViews>
    <workbookView xWindow="2980" yWindow="210" windowWidth="16930" windowHeight="13110" tabRatio="811" xr2:uid="{00000000-000D-0000-FFFF-FFFF00000000}"/>
  </bookViews>
  <sheets>
    <sheet name="2020National" sheetId="3" r:id="rId1"/>
    <sheet name="2020Cities" sheetId="8" r:id="rId2"/>
    <sheet name="2020Towns" sheetId="9" r:id="rId3"/>
    <sheet name="2020Villages" sheetId="10" r:id="rId4"/>
    <sheet name="2015National" sheetId="11" r:id="rId5"/>
    <sheet name="2015Cities" sheetId="12" r:id="rId6"/>
    <sheet name="2015Towns" sheetId="13" r:id="rId7"/>
    <sheet name="2015Villages" sheetId="14" r:id="rId8"/>
    <sheet name="2010National" sheetId="16" r:id="rId9"/>
    <sheet name="2010Cities" sheetId="17" r:id="rId10"/>
    <sheet name="2010Towns" sheetId="18" r:id="rId11"/>
    <sheet name="2010Villages" sheetId="19" r:id="rId12"/>
    <sheet name="2005National" sheetId="20" r:id="rId13"/>
    <sheet name="2005Cities" sheetId="21" r:id="rId14"/>
    <sheet name="2005Towns" sheetId="22" r:id="rId15"/>
    <sheet name="2005Villages" sheetId="23" r:id="rId16"/>
    <sheet name="2000National" sheetId="24" r:id="rId17"/>
    <sheet name="2000Cities" sheetId="25" r:id="rId18"/>
    <sheet name="2000Towns" sheetId="27" r:id="rId19"/>
    <sheet name="2000Villages" sheetId="26" r:id="rId20"/>
    <sheet name="1995National" sheetId="33" r:id="rId21"/>
    <sheet name="1995Cities" sheetId="34" r:id="rId22"/>
    <sheet name="1995Towns" sheetId="35" r:id="rId23"/>
    <sheet name="1995Villages" sheetId="36" r:id="rId24"/>
    <sheet name="1990National" sheetId="29" r:id="rId25"/>
    <sheet name="1990Cities" sheetId="30" r:id="rId26"/>
    <sheet name="1990Towns" sheetId="31" r:id="rId27"/>
    <sheet name="1990Villages" sheetId="32" r:id="rId2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18" i="10" l="1"/>
  <c r="AG18" i="10"/>
  <c r="AF18" i="10"/>
  <c r="AE18" i="10"/>
  <c r="AH18" i="9"/>
  <c r="AG18" i="9"/>
  <c r="AF18" i="9"/>
  <c r="AE18" i="9"/>
  <c r="AH18" i="8"/>
  <c r="AG18" i="8"/>
  <c r="AF18" i="8"/>
  <c r="AE18" i="8"/>
  <c r="AG18" i="3"/>
  <c r="AF18" i="3"/>
  <c r="AE18" i="3"/>
  <c r="AH25" i="10"/>
  <c r="AG25" i="10"/>
  <c r="AF25" i="10"/>
  <c r="AE25" i="10"/>
  <c r="AH25" i="9"/>
  <c r="AG25" i="9"/>
  <c r="AF25" i="9"/>
  <c r="AE25" i="9"/>
  <c r="AH25" i="8"/>
  <c r="AG25" i="8"/>
  <c r="AF25" i="8"/>
  <c r="AE25" i="8"/>
  <c r="AH25" i="3"/>
  <c r="AG25" i="3"/>
  <c r="AF25" i="3"/>
  <c r="AE25" i="3"/>
  <c r="AH25" i="32"/>
  <c r="AG25" i="32"/>
  <c r="AF25" i="32"/>
  <c r="AE25" i="32"/>
  <c r="AH25" i="31"/>
  <c r="AG25" i="31"/>
  <c r="AF25" i="31"/>
  <c r="AE25" i="31"/>
  <c r="AH25" i="30"/>
  <c r="AG25" i="30"/>
  <c r="AF25" i="30"/>
  <c r="AE25" i="30"/>
  <c r="AH25" i="29"/>
  <c r="AG25" i="29"/>
  <c r="AF25" i="29"/>
  <c r="AE25" i="29"/>
  <c r="AH25" i="36"/>
  <c r="AG25" i="36"/>
  <c r="AF25" i="36"/>
  <c r="AE25" i="36"/>
  <c r="AH25" i="35"/>
  <c r="AG25" i="35"/>
  <c r="AF25" i="35"/>
  <c r="AE25" i="35"/>
  <c r="AH25" i="33"/>
  <c r="AG25" i="33"/>
  <c r="AF25" i="33"/>
  <c r="AE25" i="33"/>
  <c r="AH25" i="26"/>
  <c r="AG25" i="26"/>
  <c r="AF25" i="26"/>
  <c r="AE25" i="26"/>
  <c r="AH25" i="27"/>
  <c r="AG25" i="27"/>
  <c r="AF25" i="27"/>
  <c r="AE25" i="27"/>
  <c r="AH25" i="25"/>
  <c r="AG25" i="25"/>
  <c r="AF25" i="25"/>
  <c r="AE25" i="25"/>
  <c r="AH25" i="24"/>
  <c r="AG25" i="24"/>
  <c r="AF25" i="24"/>
  <c r="AE25" i="24"/>
  <c r="AH25" i="23"/>
  <c r="AG25" i="23"/>
  <c r="AF25" i="23"/>
  <c r="AE25" i="23"/>
  <c r="AH25" i="22"/>
  <c r="AG25" i="22"/>
  <c r="AF25" i="22"/>
  <c r="AE25" i="22"/>
  <c r="AH25" i="21"/>
  <c r="AG25" i="21"/>
  <c r="AF25" i="21"/>
  <c r="AE25" i="21"/>
  <c r="AH25" i="20"/>
  <c r="AG25" i="20"/>
  <c r="AF25" i="20"/>
  <c r="AE25" i="20"/>
  <c r="AH25" i="19"/>
  <c r="AG25" i="19"/>
  <c r="AF25" i="19"/>
  <c r="AE25" i="19"/>
  <c r="AH25" i="18"/>
  <c r="AG25" i="18"/>
  <c r="AF25" i="18"/>
  <c r="AE25" i="18"/>
  <c r="AH25" i="17"/>
  <c r="AG25" i="17"/>
  <c r="AF25" i="17"/>
  <c r="AE25" i="17"/>
  <c r="AH25" i="16"/>
  <c r="AG25" i="16"/>
  <c r="AF25" i="16"/>
  <c r="AE25" i="16"/>
  <c r="AH25" i="14"/>
  <c r="AG25" i="14"/>
  <c r="AF25" i="14"/>
  <c r="AE25" i="14"/>
  <c r="AH25" i="13"/>
  <c r="AG25" i="13"/>
  <c r="AF25" i="13"/>
  <c r="AE25" i="13"/>
  <c r="AH25" i="12"/>
  <c r="AG25" i="12"/>
  <c r="AF25" i="12"/>
  <c r="AE25" i="12"/>
  <c r="AH25" i="11"/>
  <c r="AG25" i="11"/>
  <c r="AF25" i="11"/>
  <c r="AE25" i="11"/>
  <c r="S14" i="3"/>
  <c r="S15" i="3"/>
  <c r="AH18" i="3"/>
  <c r="AF4" i="3"/>
  <c r="AG4" i="3"/>
  <c r="AH4" i="3"/>
  <c r="AE4" i="8"/>
  <c r="AF4" i="8"/>
  <c r="AG4" i="8"/>
  <c r="AH4" i="8"/>
  <c r="S14" i="8"/>
  <c r="S14" i="9"/>
  <c r="S14" i="10"/>
  <c r="S16" i="3"/>
  <c r="R53" i="26"/>
  <c r="R52" i="26"/>
  <c r="R51" i="26"/>
  <c r="R50" i="26"/>
  <c r="R49" i="26"/>
  <c r="R48" i="26"/>
  <c r="R46" i="26"/>
  <c r="R45" i="26"/>
  <c r="R44" i="26"/>
  <c r="R43" i="26"/>
  <c r="R42" i="26"/>
  <c r="R41" i="26"/>
  <c r="R39" i="26"/>
  <c r="R38" i="26"/>
  <c r="R37" i="26"/>
  <c r="R36" i="26"/>
  <c r="R35" i="26"/>
  <c r="R34" i="26"/>
  <c r="R32" i="26"/>
  <c r="R31" i="26"/>
  <c r="R30" i="26"/>
  <c r="R29" i="26"/>
  <c r="R28" i="26"/>
  <c r="R27" i="26"/>
  <c r="R25" i="26"/>
  <c r="R24" i="26"/>
  <c r="R23" i="26"/>
  <c r="R22" i="26"/>
  <c r="R21" i="26"/>
  <c r="R20" i="26"/>
  <c r="R18" i="26"/>
  <c r="R17" i="26"/>
  <c r="R16" i="26"/>
  <c r="R15" i="26"/>
  <c r="R14" i="26"/>
  <c r="R13" i="26"/>
  <c r="R11" i="26"/>
  <c r="R10" i="26"/>
  <c r="R9" i="26"/>
  <c r="R8" i="26"/>
  <c r="R7" i="26"/>
  <c r="R6" i="26"/>
  <c r="R4" i="26"/>
  <c r="R53" i="27"/>
  <c r="R52" i="27"/>
  <c r="R51" i="27"/>
  <c r="R50" i="27"/>
  <c r="R49" i="27"/>
  <c r="R48" i="27"/>
  <c r="R46" i="27"/>
  <c r="R45" i="27"/>
  <c r="R44" i="27"/>
  <c r="R43" i="27"/>
  <c r="R42" i="27"/>
  <c r="R41" i="27"/>
  <c r="R39" i="27"/>
  <c r="R38" i="27"/>
  <c r="R37" i="27"/>
  <c r="R36" i="27"/>
  <c r="R35" i="27"/>
  <c r="R34" i="27"/>
  <c r="R32" i="27"/>
  <c r="R31" i="27"/>
  <c r="R30" i="27"/>
  <c r="R29" i="27"/>
  <c r="R28" i="27"/>
  <c r="U28" i="27" s="1"/>
  <c r="R27" i="27"/>
  <c r="R25" i="27"/>
  <c r="R24" i="27"/>
  <c r="R23" i="27"/>
  <c r="R22" i="27"/>
  <c r="R21" i="27"/>
  <c r="R20" i="27"/>
  <c r="R18" i="27"/>
  <c r="R17" i="27"/>
  <c r="R16" i="27"/>
  <c r="R15" i="27"/>
  <c r="R14" i="27"/>
  <c r="R13" i="27"/>
  <c r="R11" i="27"/>
  <c r="R10" i="27"/>
  <c r="R9" i="27"/>
  <c r="W9" i="27" s="1"/>
  <c r="R8" i="27"/>
  <c r="R7" i="27"/>
  <c r="R6" i="27"/>
  <c r="R4" i="27"/>
  <c r="R4" i="25"/>
  <c r="R6" i="25"/>
  <c r="R7" i="25"/>
  <c r="R8" i="25"/>
  <c r="R9" i="25"/>
  <c r="R10" i="25"/>
  <c r="R11" i="25"/>
  <c r="R13" i="25"/>
  <c r="R14" i="25"/>
  <c r="R15" i="25"/>
  <c r="R16" i="25"/>
  <c r="R17" i="25"/>
  <c r="R18" i="25"/>
  <c r="R20" i="25"/>
  <c r="R21" i="25"/>
  <c r="R22" i="25"/>
  <c r="R23" i="25"/>
  <c r="R24" i="25"/>
  <c r="R25" i="25"/>
  <c r="R27" i="25"/>
  <c r="R28" i="25"/>
  <c r="R29" i="25"/>
  <c r="R30" i="25"/>
  <c r="R31" i="25"/>
  <c r="R32" i="25"/>
  <c r="R34" i="25"/>
  <c r="R35" i="25"/>
  <c r="R36" i="25"/>
  <c r="R37" i="25"/>
  <c r="R38" i="25"/>
  <c r="R39" i="25"/>
  <c r="R41" i="25"/>
  <c r="R42" i="25"/>
  <c r="R43" i="25"/>
  <c r="R44" i="25"/>
  <c r="S44" i="25" s="1"/>
  <c r="T44" i="25" s="1"/>
  <c r="R45" i="25"/>
  <c r="R46" i="25"/>
  <c r="R48" i="25"/>
  <c r="R49" i="25"/>
  <c r="R50" i="25"/>
  <c r="R51" i="25"/>
  <c r="R52" i="25"/>
  <c r="U52" i="25" s="1"/>
  <c r="R53" i="25"/>
  <c r="AE4" i="19"/>
  <c r="AH18" i="32"/>
  <c r="AG18" i="32"/>
  <c r="AF18" i="32"/>
  <c r="AE18" i="32"/>
  <c r="AH18" i="31"/>
  <c r="AG18" i="31"/>
  <c r="AF18" i="31"/>
  <c r="AE18" i="31"/>
  <c r="AH18" i="30"/>
  <c r="AG18" i="30"/>
  <c r="AF18" i="30"/>
  <c r="AE18" i="30"/>
  <c r="AH18" i="29"/>
  <c r="AG18" i="29"/>
  <c r="AF18" i="29"/>
  <c r="AE18" i="29"/>
  <c r="AH18" i="36"/>
  <c r="AG18" i="36"/>
  <c r="AF18" i="36"/>
  <c r="AE18" i="36"/>
  <c r="AH18" i="35"/>
  <c r="AG18" i="35"/>
  <c r="AF18" i="35"/>
  <c r="AE18" i="35"/>
  <c r="AH18" i="33"/>
  <c r="AG18" i="33"/>
  <c r="AF18" i="33"/>
  <c r="AE18" i="33"/>
  <c r="AH18" i="24"/>
  <c r="AG18" i="24"/>
  <c r="AF18" i="24"/>
  <c r="AE18" i="24"/>
  <c r="AH18" i="23"/>
  <c r="AG18" i="23"/>
  <c r="AF18" i="23"/>
  <c r="AE18" i="23"/>
  <c r="AH18" i="22"/>
  <c r="AG18" i="22"/>
  <c r="AF18" i="22"/>
  <c r="AE18" i="22"/>
  <c r="AH18" i="21"/>
  <c r="AG18" i="21"/>
  <c r="AF18" i="21"/>
  <c r="AE18" i="21"/>
  <c r="AH18" i="20"/>
  <c r="AG18" i="20"/>
  <c r="AF18" i="20"/>
  <c r="AE18" i="20"/>
  <c r="AH18" i="19"/>
  <c r="AG18" i="19"/>
  <c r="AF18" i="19"/>
  <c r="AE18" i="19"/>
  <c r="AH18" i="18"/>
  <c r="AG18" i="18"/>
  <c r="AF18" i="18"/>
  <c r="AE18" i="18"/>
  <c r="AH18" i="17"/>
  <c r="AG18" i="17"/>
  <c r="AF18" i="17"/>
  <c r="AE18" i="17"/>
  <c r="AH18" i="16"/>
  <c r="AG18" i="16"/>
  <c r="AF18" i="16"/>
  <c r="AE18" i="16"/>
  <c r="AH18" i="14"/>
  <c r="AG18" i="14"/>
  <c r="AF18" i="14"/>
  <c r="AE18" i="14"/>
  <c r="AH18" i="13"/>
  <c r="AG18" i="13"/>
  <c r="AF18" i="13"/>
  <c r="AE18" i="13"/>
  <c r="AH18" i="12"/>
  <c r="AG18" i="12"/>
  <c r="AF18" i="12"/>
  <c r="AE18" i="12"/>
  <c r="AH18" i="11"/>
  <c r="AG18" i="11"/>
  <c r="AF18" i="11"/>
  <c r="AE18" i="11"/>
  <c r="S53" i="32"/>
  <c r="R53" i="32"/>
  <c r="T52" i="32"/>
  <c r="S52" i="32"/>
  <c r="R52" i="32"/>
  <c r="U51" i="32"/>
  <c r="R51" i="32"/>
  <c r="S51" i="32" s="1"/>
  <c r="T51" i="32" s="1"/>
  <c r="V50" i="32"/>
  <c r="U50" i="32"/>
  <c r="S50" i="32"/>
  <c r="T50" i="32" s="1"/>
  <c r="R50" i="32"/>
  <c r="W49" i="32"/>
  <c r="V49" i="32"/>
  <c r="R49" i="32"/>
  <c r="U49" i="32" s="1"/>
  <c r="X48" i="32"/>
  <c r="W48" i="32"/>
  <c r="U48" i="32"/>
  <c r="S48" i="32"/>
  <c r="R48" i="32"/>
  <c r="V48" i="32" s="1"/>
  <c r="Y46" i="32"/>
  <c r="V46" i="32"/>
  <c r="T46" i="32"/>
  <c r="S46" i="32"/>
  <c r="R46" i="32"/>
  <c r="W46" i="32" s="1"/>
  <c r="R45" i="32"/>
  <c r="S44" i="32"/>
  <c r="R44" i="32"/>
  <c r="Y43" i="32"/>
  <c r="W43" i="32"/>
  <c r="V43" i="32"/>
  <c r="T43" i="32"/>
  <c r="S43" i="32"/>
  <c r="R43" i="32"/>
  <c r="Z43" i="32" s="1"/>
  <c r="U42" i="32"/>
  <c r="R42" i="32"/>
  <c r="S42" i="32" s="1"/>
  <c r="T42" i="32" s="1"/>
  <c r="V41" i="32"/>
  <c r="Y41" i="32" s="1"/>
  <c r="U41" i="32"/>
  <c r="X41" i="32" s="1"/>
  <c r="S41" i="32"/>
  <c r="R41" i="32"/>
  <c r="T41" i="32" s="1"/>
  <c r="W39" i="32"/>
  <c r="V39" i="32"/>
  <c r="R39" i="32"/>
  <c r="U39" i="32" s="1"/>
  <c r="X38" i="32"/>
  <c r="W38" i="32"/>
  <c r="U38" i="32"/>
  <c r="S38" i="32"/>
  <c r="R38" i="32"/>
  <c r="V38" i="32" s="1"/>
  <c r="Y37" i="32"/>
  <c r="V37" i="32"/>
  <c r="R37" i="32"/>
  <c r="W37" i="32" s="1"/>
  <c r="R36" i="32"/>
  <c r="S35" i="32"/>
  <c r="R35" i="32"/>
  <c r="Y34" i="32"/>
  <c r="W34" i="32"/>
  <c r="V34" i="32"/>
  <c r="U34" i="32"/>
  <c r="T34" i="32"/>
  <c r="S34" i="32"/>
  <c r="R34" i="32"/>
  <c r="Z34" i="32" s="1"/>
  <c r="U32" i="32"/>
  <c r="R32" i="32"/>
  <c r="W31" i="32"/>
  <c r="V31" i="32"/>
  <c r="Y31" i="32" s="1"/>
  <c r="U31" i="32"/>
  <c r="X31" i="32" s="1"/>
  <c r="S31" i="32"/>
  <c r="R31" i="32"/>
  <c r="T31" i="32" s="1"/>
  <c r="W30" i="32"/>
  <c r="V30" i="32"/>
  <c r="R30" i="32"/>
  <c r="U30" i="32" s="1"/>
  <c r="X29" i="32"/>
  <c r="W29" i="32"/>
  <c r="U29" i="32"/>
  <c r="S29" i="32"/>
  <c r="R29" i="32"/>
  <c r="V29" i="32" s="1"/>
  <c r="Y28" i="32"/>
  <c r="V28" i="32"/>
  <c r="R28" i="32"/>
  <c r="W28" i="32" s="1"/>
  <c r="R27" i="32"/>
  <c r="S25" i="32"/>
  <c r="R25" i="32"/>
  <c r="Y24" i="32"/>
  <c r="W24" i="32"/>
  <c r="V24" i="32"/>
  <c r="U24" i="32"/>
  <c r="T24" i="32"/>
  <c r="S24" i="32"/>
  <c r="R24" i="32"/>
  <c r="Z24" i="32" s="1"/>
  <c r="U23" i="32"/>
  <c r="R23" i="32"/>
  <c r="W22" i="32"/>
  <c r="V22" i="32"/>
  <c r="Y22" i="32" s="1"/>
  <c r="U22" i="32"/>
  <c r="X22" i="32" s="1"/>
  <c r="S22" i="32"/>
  <c r="R22" i="32"/>
  <c r="T22" i="32" s="1"/>
  <c r="W21" i="32"/>
  <c r="V21" i="32"/>
  <c r="R21" i="32"/>
  <c r="U21" i="32" s="1"/>
  <c r="X20" i="32"/>
  <c r="W20" i="32"/>
  <c r="U20" i="32"/>
  <c r="S20" i="32"/>
  <c r="R20" i="32"/>
  <c r="V20" i="32" s="1"/>
  <c r="Y18" i="32"/>
  <c r="V18" i="32"/>
  <c r="R18" i="32"/>
  <c r="W18" i="32" s="1"/>
  <c r="R17" i="32"/>
  <c r="S16" i="32"/>
  <c r="R16" i="32"/>
  <c r="Y15" i="32"/>
  <c r="W15" i="32"/>
  <c r="V15" i="32"/>
  <c r="U15" i="32"/>
  <c r="T15" i="32"/>
  <c r="S15" i="32"/>
  <c r="R15" i="32"/>
  <c r="Z15" i="32" s="1"/>
  <c r="U14" i="32"/>
  <c r="R14" i="32"/>
  <c r="W13" i="32"/>
  <c r="V13" i="32"/>
  <c r="Y13" i="32" s="1"/>
  <c r="U13" i="32"/>
  <c r="X13" i="32" s="1"/>
  <c r="S13" i="32"/>
  <c r="R13" i="32"/>
  <c r="T13" i="32" s="1"/>
  <c r="W11" i="32"/>
  <c r="V11" i="32"/>
  <c r="R11" i="32"/>
  <c r="U11" i="32" s="1"/>
  <c r="X10" i="32"/>
  <c r="W10" i="32"/>
  <c r="U10" i="32"/>
  <c r="S10" i="32"/>
  <c r="R10" i="32"/>
  <c r="V10" i="32" s="1"/>
  <c r="Y9" i="32"/>
  <c r="V9" i="32"/>
  <c r="R9" i="32"/>
  <c r="W9" i="32" s="1"/>
  <c r="R8" i="32"/>
  <c r="S7" i="32"/>
  <c r="R7" i="32"/>
  <c r="Y6" i="32"/>
  <c r="W6" i="32"/>
  <c r="V6" i="32"/>
  <c r="U6" i="32"/>
  <c r="T6" i="32"/>
  <c r="S6" i="32"/>
  <c r="R6" i="32"/>
  <c r="Z6" i="32" s="1"/>
  <c r="U4" i="32"/>
  <c r="R4" i="32"/>
  <c r="S53" i="31"/>
  <c r="T53" i="31" s="1"/>
  <c r="R53" i="31"/>
  <c r="W52" i="31"/>
  <c r="U52" i="31"/>
  <c r="T52" i="31"/>
  <c r="S52" i="31"/>
  <c r="R52" i="31"/>
  <c r="Z52" i="31" s="1"/>
  <c r="V51" i="31"/>
  <c r="U51" i="31"/>
  <c r="X51" i="31" s="1"/>
  <c r="T51" i="31"/>
  <c r="S51" i="31"/>
  <c r="R51" i="31"/>
  <c r="W50" i="31"/>
  <c r="V50" i="31"/>
  <c r="Y50" i="31" s="1"/>
  <c r="U50" i="31"/>
  <c r="R50" i="31"/>
  <c r="W49" i="31"/>
  <c r="V49" i="31"/>
  <c r="R49" i="31"/>
  <c r="U49" i="31" s="1"/>
  <c r="X49" i="31" s="1"/>
  <c r="Y48" i="31"/>
  <c r="X48" i="31"/>
  <c r="W48" i="31"/>
  <c r="V48" i="31"/>
  <c r="U48" i="31"/>
  <c r="S48" i="31"/>
  <c r="T48" i="31" s="1"/>
  <c r="R48" i="31"/>
  <c r="Z48" i="31" s="1"/>
  <c r="R46" i="31"/>
  <c r="R45" i="31"/>
  <c r="S44" i="31"/>
  <c r="T44" i="31" s="1"/>
  <c r="R44" i="31"/>
  <c r="W43" i="31"/>
  <c r="U43" i="31"/>
  <c r="X43" i="31" s="1"/>
  <c r="T43" i="31"/>
  <c r="S43" i="31"/>
  <c r="R43" i="31"/>
  <c r="Z43" i="31" s="1"/>
  <c r="V42" i="31"/>
  <c r="Y42" i="31" s="1"/>
  <c r="U42" i="31"/>
  <c r="X42" i="31" s="1"/>
  <c r="R42" i="31"/>
  <c r="S42" i="31" s="1"/>
  <c r="T42" i="31" s="1"/>
  <c r="W41" i="31"/>
  <c r="V41" i="31"/>
  <c r="Y41" i="31" s="1"/>
  <c r="U41" i="31"/>
  <c r="R41" i="31"/>
  <c r="W39" i="31"/>
  <c r="V39" i="31"/>
  <c r="R39" i="31"/>
  <c r="U39" i="31" s="1"/>
  <c r="X39" i="31" s="1"/>
  <c r="Y38" i="31"/>
  <c r="X38" i="31"/>
  <c r="W38" i="31"/>
  <c r="V38" i="31"/>
  <c r="U38" i="31"/>
  <c r="S38" i="31"/>
  <c r="T38" i="31" s="1"/>
  <c r="R38" i="31"/>
  <c r="Z38" i="31" s="1"/>
  <c r="R37" i="31"/>
  <c r="R36" i="31"/>
  <c r="S35" i="31"/>
  <c r="T35" i="31" s="1"/>
  <c r="R35" i="31"/>
  <c r="W34" i="31"/>
  <c r="U34" i="31"/>
  <c r="X34" i="31" s="1"/>
  <c r="T34" i="31"/>
  <c r="S34" i="31"/>
  <c r="R34" i="31"/>
  <c r="Z34" i="31" s="1"/>
  <c r="V32" i="31"/>
  <c r="Y32" i="31" s="1"/>
  <c r="U32" i="31"/>
  <c r="X32" i="31" s="1"/>
  <c r="R32" i="31"/>
  <c r="S32" i="31" s="1"/>
  <c r="T32" i="31" s="1"/>
  <c r="W31" i="31"/>
  <c r="V31" i="31"/>
  <c r="Y31" i="31" s="1"/>
  <c r="U31" i="31"/>
  <c r="R31" i="31"/>
  <c r="W30" i="31"/>
  <c r="V30" i="31"/>
  <c r="R30" i="31"/>
  <c r="U30" i="31" s="1"/>
  <c r="X30" i="31" s="1"/>
  <c r="Y29" i="31"/>
  <c r="X29" i="31"/>
  <c r="W29" i="31"/>
  <c r="V29" i="31"/>
  <c r="U29" i="31"/>
  <c r="S29" i="31"/>
  <c r="T29" i="31" s="1"/>
  <c r="R29" i="31"/>
  <c r="Z29" i="31" s="1"/>
  <c r="R28" i="31"/>
  <c r="R27" i="31"/>
  <c r="S25" i="31"/>
  <c r="T25" i="31" s="1"/>
  <c r="R25" i="31"/>
  <c r="W24" i="31"/>
  <c r="U24" i="31"/>
  <c r="X24" i="31" s="1"/>
  <c r="T24" i="31"/>
  <c r="S24" i="31"/>
  <c r="R24" i="31"/>
  <c r="Z24" i="31" s="1"/>
  <c r="V23" i="31"/>
  <c r="Y23" i="31" s="1"/>
  <c r="U23" i="31"/>
  <c r="X23" i="31" s="1"/>
  <c r="R23" i="31"/>
  <c r="S23" i="31" s="1"/>
  <c r="T23" i="31" s="1"/>
  <c r="W22" i="31"/>
  <c r="V22" i="31"/>
  <c r="Y22" i="31" s="1"/>
  <c r="U22" i="31"/>
  <c r="R22" i="31"/>
  <c r="W21" i="31"/>
  <c r="V21" i="31"/>
  <c r="R21" i="31"/>
  <c r="U21" i="31" s="1"/>
  <c r="X21" i="31" s="1"/>
  <c r="Y20" i="31"/>
  <c r="X20" i="31"/>
  <c r="W20" i="31"/>
  <c r="V20" i="31"/>
  <c r="U20" i="31"/>
  <c r="S20" i="31"/>
  <c r="T20" i="31" s="1"/>
  <c r="R20" i="31"/>
  <c r="Z20" i="31" s="1"/>
  <c r="R18" i="31"/>
  <c r="R17" i="31"/>
  <c r="S16" i="31"/>
  <c r="T16" i="31" s="1"/>
  <c r="R16" i="31"/>
  <c r="W15" i="31"/>
  <c r="U15" i="31"/>
  <c r="X15" i="31" s="1"/>
  <c r="T15" i="31"/>
  <c r="S15" i="31"/>
  <c r="R15" i="31"/>
  <c r="Z15" i="31" s="1"/>
  <c r="V14" i="31"/>
  <c r="U14" i="31"/>
  <c r="X14" i="31" s="1"/>
  <c r="R14" i="31"/>
  <c r="S14" i="31" s="1"/>
  <c r="T14" i="31" s="1"/>
  <c r="W13" i="31"/>
  <c r="V13" i="31"/>
  <c r="Y13" i="31" s="1"/>
  <c r="U13" i="31"/>
  <c r="R13" i="31"/>
  <c r="W11" i="31"/>
  <c r="V11" i="31"/>
  <c r="R11" i="31"/>
  <c r="U11" i="31" s="1"/>
  <c r="X11" i="31" s="1"/>
  <c r="Y10" i="31"/>
  <c r="X10" i="31"/>
  <c r="W10" i="31"/>
  <c r="V10" i="31"/>
  <c r="U10" i="31"/>
  <c r="S10" i="31"/>
  <c r="T10" i="31" s="1"/>
  <c r="R10" i="31"/>
  <c r="Z10" i="31" s="1"/>
  <c r="R9" i="31"/>
  <c r="R8" i="31"/>
  <c r="S7" i="31"/>
  <c r="T7" i="31" s="1"/>
  <c r="R7" i="31"/>
  <c r="W6" i="31"/>
  <c r="U6" i="31"/>
  <c r="X6" i="31" s="1"/>
  <c r="T6" i="31"/>
  <c r="S6" i="31"/>
  <c r="R6" i="31"/>
  <c r="Z6" i="31" s="1"/>
  <c r="V4" i="31"/>
  <c r="U4" i="31"/>
  <c r="X4" i="31" s="1"/>
  <c r="R4" i="31"/>
  <c r="S4" i="31" s="1"/>
  <c r="T4" i="31" s="1"/>
  <c r="W53" i="30"/>
  <c r="R53" i="30"/>
  <c r="Z53" i="30" s="1"/>
  <c r="R52" i="30"/>
  <c r="S52" i="30" s="1"/>
  <c r="S51" i="30"/>
  <c r="T51" i="30" s="1"/>
  <c r="R51" i="30"/>
  <c r="R50" i="30"/>
  <c r="U50" i="30" s="1"/>
  <c r="V49" i="30"/>
  <c r="U49" i="30"/>
  <c r="S49" i="30"/>
  <c r="T49" i="30" s="1"/>
  <c r="R49" i="30"/>
  <c r="W48" i="30"/>
  <c r="V48" i="30"/>
  <c r="U48" i="30"/>
  <c r="T48" i="30"/>
  <c r="S48" i="30"/>
  <c r="R48" i="30"/>
  <c r="Z48" i="30" s="1"/>
  <c r="W46" i="30"/>
  <c r="V46" i="30"/>
  <c r="U46" i="30"/>
  <c r="X46" i="30" s="1"/>
  <c r="T46" i="30"/>
  <c r="S46" i="30"/>
  <c r="R46" i="30"/>
  <c r="Z46" i="30" s="1"/>
  <c r="X45" i="30"/>
  <c r="W45" i="30"/>
  <c r="V45" i="30"/>
  <c r="Y45" i="30" s="1"/>
  <c r="U45" i="30"/>
  <c r="T45" i="30"/>
  <c r="S45" i="30"/>
  <c r="R45" i="30"/>
  <c r="Z45" i="30" s="1"/>
  <c r="W44" i="30"/>
  <c r="R44" i="30"/>
  <c r="Z44" i="30" s="1"/>
  <c r="R43" i="30"/>
  <c r="S43" i="30" s="1"/>
  <c r="S42" i="30"/>
  <c r="T42" i="30" s="1"/>
  <c r="R42" i="30"/>
  <c r="R41" i="30"/>
  <c r="U41" i="30" s="1"/>
  <c r="V39" i="30"/>
  <c r="U39" i="30"/>
  <c r="S39" i="30"/>
  <c r="T39" i="30" s="1"/>
  <c r="R39" i="30"/>
  <c r="W38" i="30"/>
  <c r="V38" i="30"/>
  <c r="U38" i="30"/>
  <c r="T38" i="30"/>
  <c r="S38" i="30"/>
  <c r="R38" i="30"/>
  <c r="Z38" i="30" s="1"/>
  <c r="W37" i="30"/>
  <c r="V37" i="30"/>
  <c r="U37" i="30"/>
  <c r="X37" i="30" s="1"/>
  <c r="T37" i="30"/>
  <c r="S37" i="30"/>
  <c r="R37" i="30"/>
  <c r="Z37" i="30" s="1"/>
  <c r="X36" i="30"/>
  <c r="W36" i="30"/>
  <c r="V36" i="30"/>
  <c r="Y36" i="30" s="1"/>
  <c r="U36" i="30"/>
  <c r="T36" i="30"/>
  <c r="S36" i="30"/>
  <c r="R36" i="30"/>
  <c r="Z36" i="30" s="1"/>
  <c r="W35" i="30"/>
  <c r="R35" i="30"/>
  <c r="Z35" i="30" s="1"/>
  <c r="R34" i="30"/>
  <c r="S34" i="30" s="1"/>
  <c r="S32" i="30"/>
  <c r="T32" i="30" s="1"/>
  <c r="R32" i="30"/>
  <c r="R31" i="30"/>
  <c r="U31" i="30" s="1"/>
  <c r="V30" i="30"/>
  <c r="U30" i="30"/>
  <c r="S30" i="30"/>
  <c r="T30" i="30" s="1"/>
  <c r="R30" i="30"/>
  <c r="W29" i="30"/>
  <c r="V29" i="30"/>
  <c r="U29" i="30"/>
  <c r="T29" i="30"/>
  <c r="S29" i="30"/>
  <c r="R29" i="30"/>
  <c r="Z29" i="30" s="1"/>
  <c r="W28" i="30"/>
  <c r="V28" i="30"/>
  <c r="U28" i="30"/>
  <c r="X28" i="30" s="1"/>
  <c r="T28" i="30"/>
  <c r="S28" i="30"/>
  <c r="R28" i="30"/>
  <c r="Z28" i="30" s="1"/>
  <c r="X27" i="30"/>
  <c r="W27" i="30"/>
  <c r="V27" i="30"/>
  <c r="Y27" i="30" s="1"/>
  <c r="U27" i="30"/>
  <c r="T27" i="30"/>
  <c r="S27" i="30"/>
  <c r="R27" i="30"/>
  <c r="Z27" i="30" s="1"/>
  <c r="W25" i="30"/>
  <c r="R25" i="30"/>
  <c r="Z25" i="30" s="1"/>
  <c r="R24" i="30"/>
  <c r="S24" i="30" s="1"/>
  <c r="S23" i="30"/>
  <c r="R23" i="30"/>
  <c r="T23" i="30" s="1"/>
  <c r="R22" i="30"/>
  <c r="U22" i="30" s="1"/>
  <c r="V21" i="30"/>
  <c r="U21" i="30"/>
  <c r="S21" i="30"/>
  <c r="T21" i="30" s="1"/>
  <c r="R21" i="30"/>
  <c r="W20" i="30"/>
  <c r="V20" i="30"/>
  <c r="U20" i="30"/>
  <c r="T20" i="30"/>
  <c r="S20" i="30"/>
  <c r="R20" i="30"/>
  <c r="Z20" i="30" s="1"/>
  <c r="W18" i="30"/>
  <c r="V18" i="30"/>
  <c r="U18" i="30"/>
  <c r="X18" i="30" s="1"/>
  <c r="R18" i="30"/>
  <c r="S18" i="30" s="1"/>
  <c r="T18" i="30" s="1"/>
  <c r="X17" i="30"/>
  <c r="W17" i="30"/>
  <c r="V17" i="30"/>
  <c r="Y17" i="30" s="1"/>
  <c r="U17" i="30"/>
  <c r="R17" i="30"/>
  <c r="W16" i="30"/>
  <c r="R16" i="30"/>
  <c r="Z16" i="30" s="1"/>
  <c r="R15" i="30"/>
  <c r="S15" i="30" s="1"/>
  <c r="S14" i="30"/>
  <c r="R14" i="30"/>
  <c r="T14" i="30" s="1"/>
  <c r="R13" i="30"/>
  <c r="U13" i="30" s="1"/>
  <c r="V11" i="30"/>
  <c r="U11" i="30"/>
  <c r="S11" i="30"/>
  <c r="T11" i="30" s="1"/>
  <c r="R11" i="30"/>
  <c r="W10" i="30"/>
  <c r="V10" i="30"/>
  <c r="U10" i="30"/>
  <c r="T10" i="30"/>
  <c r="S10" i="30"/>
  <c r="R10" i="30"/>
  <c r="Z10" i="30" s="1"/>
  <c r="W9" i="30"/>
  <c r="V9" i="30"/>
  <c r="U9" i="30"/>
  <c r="X9" i="30" s="1"/>
  <c r="R9" i="30"/>
  <c r="S9" i="30" s="1"/>
  <c r="T9" i="30" s="1"/>
  <c r="W8" i="30"/>
  <c r="V8" i="30"/>
  <c r="Y8" i="30" s="1"/>
  <c r="R8" i="30"/>
  <c r="U8" i="30" s="1"/>
  <c r="X8" i="30" s="1"/>
  <c r="W7" i="30"/>
  <c r="R7" i="30"/>
  <c r="Z7" i="30" s="1"/>
  <c r="R6" i="30"/>
  <c r="S6" i="30" s="1"/>
  <c r="S4" i="30"/>
  <c r="R4" i="30"/>
  <c r="T4" i="30" s="1"/>
  <c r="U53" i="29"/>
  <c r="S53" i="29"/>
  <c r="R53" i="29"/>
  <c r="V52" i="29"/>
  <c r="T52" i="29"/>
  <c r="S52" i="29"/>
  <c r="R52" i="29"/>
  <c r="W51" i="29"/>
  <c r="U51" i="29"/>
  <c r="T51" i="29"/>
  <c r="S51" i="29"/>
  <c r="R51" i="29"/>
  <c r="Z51" i="29" s="1"/>
  <c r="X50" i="29"/>
  <c r="V50" i="29"/>
  <c r="U50" i="29"/>
  <c r="T50" i="29"/>
  <c r="S50" i="29"/>
  <c r="R50" i="29"/>
  <c r="Y49" i="29"/>
  <c r="W49" i="29"/>
  <c r="V49" i="29"/>
  <c r="U49" i="29"/>
  <c r="T49" i="29"/>
  <c r="S49" i="29"/>
  <c r="R49" i="29"/>
  <c r="Z49" i="29" s="1"/>
  <c r="R48" i="29"/>
  <c r="W48" i="29" s="1"/>
  <c r="Y46" i="29"/>
  <c r="X46" i="29"/>
  <c r="W46" i="29"/>
  <c r="V46" i="29"/>
  <c r="U46" i="29"/>
  <c r="S46" i="29"/>
  <c r="T46" i="29" s="1"/>
  <c r="R46" i="29"/>
  <c r="Z46" i="29" s="1"/>
  <c r="R45" i="29"/>
  <c r="U44" i="29"/>
  <c r="S44" i="29"/>
  <c r="R44" i="29"/>
  <c r="V43" i="29"/>
  <c r="T43" i="29"/>
  <c r="S43" i="29"/>
  <c r="R43" i="29"/>
  <c r="W42" i="29"/>
  <c r="U42" i="29"/>
  <c r="T42" i="29"/>
  <c r="S42" i="29"/>
  <c r="R42" i="29"/>
  <c r="Z42" i="29" s="1"/>
  <c r="X41" i="29"/>
  <c r="V41" i="29"/>
  <c r="U41" i="29"/>
  <c r="R41" i="29"/>
  <c r="S41" i="29" s="1"/>
  <c r="T41" i="29" s="1"/>
  <c r="Y39" i="29"/>
  <c r="W39" i="29"/>
  <c r="V39" i="29"/>
  <c r="U39" i="29"/>
  <c r="S39" i="29"/>
  <c r="T39" i="29" s="1"/>
  <c r="R39" i="29"/>
  <c r="Z39" i="29" s="1"/>
  <c r="R38" i="29"/>
  <c r="W38" i="29" s="1"/>
  <c r="Y37" i="29"/>
  <c r="X37" i="29"/>
  <c r="W37" i="29"/>
  <c r="V37" i="29"/>
  <c r="U37" i="29"/>
  <c r="S37" i="29"/>
  <c r="T37" i="29" s="1"/>
  <c r="R37" i="29"/>
  <c r="Z37" i="29" s="1"/>
  <c r="R36" i="29"/>
  <c r="U35" i="29"/>
  <c r="S35" i="29"/>
  <c r="R35" i="29"/>
  <c r="V34" i="29"/>
  <c r="T34" i="29"/>
  <c r="S34" i="29"/>
  <c r="R34" i="29"/>
  <c r="W32" i="29"/>
  <c r="U32" i="29"/>
  <c r="T32" i="29"/>
  <c r="S32" i="29"/>
  <c r="R32" i="29"/>
  <c r="Z32" i="29" s="1"/>
  <c r="X31" i="29"/>
  <c r="V31" i="29"/>
  <c r="U31" i="29"/>
  <c r="R31" i="29"/>
  <c r="Y30" i="29"/>
  <c r="W30" i="29"/>
  <c r="V30" i="29"/>
  <c r="U30" i="29"/>
  <c r="S30" i="29"/>
  <c r="T30" i="29" s="1"/>
  <c r="R30" i="29"/>
  <c r="Z30" i="29" s="1"/>
  <c r="R29" i="29"/>
  <c r="W29" i="29" s="1"/>
  <c r="Y28" i="29"/>
  <c r="X28" i="29"/>
  <c r="W28" i="29"/>
  <c r="V28" i="29"/>
  <c r="U28" i="29"/>
  <c r="S28" i="29"/>
  <c r="R28" i="29"/>
  <c r="T28" i="29" s="1"/>
  <c r="R27" i="29"/>
  <c r="U25" i="29"/>
  <c r="S25" i="29"/>
  <c r="R25" i="29"/>
  <c r="V24" i="29"/>
  <c r="T24" i="29"/>
  <c r="S24" i="29"/>
  <c r="R24" i="29"/>
  <c r="W23" i="29"/>
  <c r="U23" i="29"/>
  <c r="T23" i="29"/>
  <c r="S23" i="29"/>
  <c r="R23" i="29"/>
  <c r="Z23" i="29" s="1"/>
  <c r="X22" i="29"/>
  <c r="V22" i="29"/>
  <c r="U22" i="29"/>
  <c r="R22" i="29"/>
  <c r="Y21" i="29"/>
  <c r="W21" i="29"/>
  <c r="V21" i="29"/>
  <c r="U21" i="29"/>
  <c r="S21" i="29"/>
  <c r="T21" i="29" s="1"/>
  <c r="R21" i="29"/>
  <c r="Z21" i="29" s="1"/>
  <c r="R20" i="29"/>
  <c r="W20" i="29" s="1"/>
  <c r="Y18" i="29"/>
  <c r="X18" i="29"/>
  <c r="W18" i="29"/>
  <c r="V18" i="29"/>
  <c r="U18" i="29"/>
  <c r="S18" i="29"/>
  <c r="R18" i="29"/>
  <c r="T18" i="29" s="1"/>
  <c r="R17" i="29"/>
  <c r="U16" i="29"/>
  <c r="S16" i="29"/>
  <c r="R16" i="29"/>
  <c r="V15" i="29"/>
  <c r="T15" i="29"/>
  <c r="S15" i="29"/>
  <c r="R15" i="29"/>
  <c r="W14" i="29"/>
  <c r="U14" i="29"/>
  <c r="T14" i="29"/>
  <c r="S14" i="29"/>
  <c r="R14" i="29"/>
  <c r="Z14" i="29" s="1"/>
  <c r="X13" i="29"/>
  <c r="V13" i="29"/>
  <c r="U13" i="29"/>
  <c r="R13" i="29"/>
  <c r="Y11" i="29"/>
  <c r="W11" i="29"/>
  <c r="V11" i="29"/>
  <c r="U11" i="29"/>
  <c r="S11" i="29"/>
  <c r="R11" i="29"/>
  <c r="T11" i="29" s="1"/>
  <c r="R10" i="29"/>
  <c r="W10" i="29" s="1"/>
  <c r="X9" i="29"/>
  <c r="W9" i="29"/>
  <c r="U9" i="29"/>
  <c r="S9" i="29"/>
  <c r="T9" i="29" s="1"/>
  <c r="R9" i="29"/>
  <c r="V9" i="29" s="1"/>
  <c r="Y9" i="29" s="1"/>
  <c r="R8" i="29"/>
  <c r="U7" i="29"/>
  <c r="S7" i="29"/>
  <c r="R7" i="29"/>
  <c r="V6" i="29"/>
  <c r="T6" i="29"/>
  <c r="S6" i="29"/>
  <c r="R6" i="29"/>
  <c r="W4" i="29"/>
  <c r="U4" i="29"/>
  <c r="T4" i="29"/>
  <c r="S4" i="29"/>
  <c r="R4" i="29"/>
  <c r="Z4" i="29" s="1"/>
  <c r="Y53" i="36"/>
  <c r="V53" i="36"/>
  <c r="S53" i="36"/>
  <c r="R53" i="36"/>
  <c r="R52" i="36"/>
  <c r="S52" i="36" s="1"/>
  <c r="T52" i="36" s="1"/>
  <c r="U51" i="36"/>
  <c r="S51" i="36"/>
  <c r="R51" i="36"/>
  <c r="T51" i="36" s="1"/>
  <c r="V50" i="36"/>
  <c r="Y50" i="36" s="1"/>
  <c r="T50" i="36"/>
  <c r="S50" i="36"/>
  <c r="R50" i="36"/>
  <c r="U50" i="36" s="1"/>
  <c r="W49" i="36"/>
  <c r="U49" i="36"/>
  <c r="R49" i="36"/>
  <c r="V49" i="36" s="1"/>
  <c r="X48" i="36"/>
  <c r="V48" i="36"/>
  <c r="U48" i="36"/>
  <c r="S48" i="36"/>
  <c r="T48" i="36" s="1"/>
  <c r="R48" i="36"/>
  <c r="W48" i="36" s="1"/>
  <c r="Y46" i="36"/>
  <c r="W46" i="36"/>
  <c r="V46" i="36"/>
  <c r="U46" i="36"/>
  <c r="R46" i="36"/>
  <c r="X46" i="36" s="1"/>
  <c r="R45" i="36"/>
  <c r="Y44" i="36"/>
  <c r="X44" i="36"/>
  <c r="W44" i="36"/>
  <c r="V44" i="36"/>
  <c r="U44" i="36"/>
  <c r="S44" i="36"/>
  <c r="T44" i="36" s="1"/>
  <c r="R44" i="36"/>
  <c r="Z44" i="36" s="1"/>
  <c r="R43" i="36"/>
  <c r="S43" i="36" s="1"/>
  <c r="T43" i="36" s="1"/>
  <c r="U42" i="36"/>
  <c r="S42" i="36"/>
  <c r="R42" i="36"/>
  <c r="T42" i="36" s="1"/>
  <c r="V41" i="36"/>
  <c r="Y41" i="36" s="1"/>
  <c r="T41" i="36"/>
  <c r="S41" i="36"/>
  <c r="R41" i="36"/>
  <c r="U41" i="36" s="1"/>
  <c r="W39" i="36"/>
  <c r="U39" i="36"/>
  <c r="R39" i="36"/>
  <c r="V39" i="36" s="1"/>
  <c r="X38" i="36"/>
  <c r="V38" i="36"/>
  <c r="U38" i="36"/>
  <c r="S38" i="36"/>
  <c r="T38" i="36" s="1"/>
  <c r="R38" i="36"/>
  <c r="W38" i="36" s="1"/>
  <c r="Y37" i="36"/>
  <c r="W37" i="36"/>
  <c r="V37" i="36"/>
  <c r="R37" i="36"/>
  <c r="R36" i="36"/>
  <c r="Y35" i="36"/>
  <c r="X35" i="36"/>
  <c r="W35" i="36"/>
  <c r="V35" i="36"/>
  <c r="U35" i="36"/>
  <c r="S35" i="36"/>
  <c r="T35" i="36" s="1"/>
  <c r="R35" i="36"/>
  <c r="Z35" i="36" s="1"/>
  <c r="R34" i="36"/>
  <c r="S34" i="36" s="1"/>
  <c r="T34" i="36" s="1"/>
  <c r="U32" i="36"/>
  <c r="R32" i="36"/>
  <c r="V31" i="36"/>
  <c r="Y31" i="36" s="1"/>
  <c r="S31" i="36"/>
  <c r="T31" i="36" s="1"/>
  <c r="R31" i="36"/>
  <c r="U31" i="36" s="1"/>
  <c r="W30" i="36"/>
  <c r="U30" i="36"/>
  <c r="R30" i="36"/>
  <c r="V30" i="36" s="1"/>
  <c r="X29" i="36"/>
  <c r="V29" i="36"/>
  <c r="U29" i="36"/>
  <c r="S29" i="36"/>
  <c r="T29" i="36" s="1"/>
  <c r="R29" i="36"/>
  <c r="W29" i="36" s="1"/>
  <c r="Y28" i="36"/>
  <c r="W28" i="36"/>
  <c r="V28" i="36"/>
  <c r="R28" i="36"/>
  <c r="R27" i="36"/>
  <c r="Y25" i="36"/>
  <c r="X25" i="36"/>
  <c r="W25" i="36"/>
  <c r="V25" i="36"/>
  <c r="U25" i="36"/>
  <c r="S25" i="36"/>
  <c r="T25" i="36" s="1"/>
  <c r="R25" i="36"/>
  <c r="Z25" i="36" s="1"/>
  <c r="R24" i="36"/>
  <c r="S24" i="36" s="1"/>
  <c r="T24" i="36" s="1"/>
  <c r="U23" i="36"/>
  <c r="R23" i="36"/>
  <c r="V22" i="36"/>
  <c r="Y22" i="36" s="1"/>
  <c r="S22" i="36"/>
  <c r="T22" i="36" s="1"/>
  <c r="R22" i="36"/>
  <c r="U22" i="36" s="1"/>
  <c r="W21" i="36"/>
  <c r="U21" i="36"/>
  <c r="R21" i="36"/>
  <c r="V21" i="36" s="1"/>
  <c r="X20" i="36"/>
  <c r="V20" i="36"/>
  <c r="U20" i="36"/>
  <c r="S20" i="36"/>
  <c r="R20" i="36"/>
  <c r="W20" i="36" s="1"/>
  <c r="Y18" i="36"/>
  <c r="W18" i="36"/>
  <c r="V18" i="36"/>
  <c r="R18" i="36"/>
  <c r="R17" i="36"/>
  <c r="Y16" i="36"/>
  <c r="X16" i="36"/>
  <c r="W16" i="36"/>
  <c r="V16" i="36"/>
  <c r="U16" i="36"/>
  <c r="S16" i="36"/>
  <c r="T16" i="36" s="1"/>
  <c r="R16" i="36"/>
  <c r="Z16" i="36" s="1"/>
  <c r="R15" i="36"/>
  <c r="S15" i="36" s="1"/>
  <c r="T15" i="36" s="1"/>
  <c r="U14" i="36"/>
  <c r="R14" i="36"/>
  <c r="V13" i="36"/>
  <c r="Y13" i="36" s="1"/>
  <c r="S13" i="36"/>
  <c r="T13" i="36" s="1"/>
  <c r="R13" i="36"/>
  <c r="U13" i="36" s="1"/>
  <c r="W11" i="36"/>
  <c r="U11" i="36"/>
  <c r="R11" i="36"/>
  <c r="V11" i="36" s="1"/>
  <c r="X10" i="36"/>
  <c r="V10" i="36"/>
  <c r="Y10" i="36" s="1"/>
  <c r="U10" i="36"/>
  <c r="S10" i="36"/>
  <c r="T10" i="36" s="1"/>
  <c r="R10" i="36"/>
  <c r="W10" i="36" s="1"/>
  <c r="Y9" i="36"/>
  <c r="W9" i="36"/>
  <c r="V9" i="36"/>
  <c r="R9" i="36"/>
  <c r="R8" i="36"/>
  <c r="Y7" i="36"/>
  <c r="W7" i="36"/>
  <c r="V7" i="36"/>
  <c r="S7" i="36"/>
  <c r="T7" i="36" s="1"/>
  <c r="R7" i="36"/>
  <c r="Z7" i="36" s="1"/>
  <c r="R6" i="36"/>
  <c r="S6" i="36" s="1"/>
  <c r="T6" i="36" s="1"/>
  <c r="U4" i="36"/>
  <c r="R4" i="36"/>
  <c r="S53" i="35"/>
  <c r="R53" i="35"/>
  <c r="W52" i="35"/>
  <c r="T52" i="35"/>
  <c r="S52" i="35"/>
  <c r="R52" i="35"/>
  <c r="Z52" i="35" s="1"/>
  <c r="W51" i="35"/>
  <c r="U51" i="35"/>
  <c r="X51" i="35" s="1"/>
  <c r="T51" i="35"/>
  <c r="S51" i="35"/>
  <c r="R51" i="35"/>
  <c r="Z51" i="35" s="1"/>
  <c r="V50" i="35"/>
  <c r="Y50" i="35" s="1"/>
  <c r="U50" i="35"/>
  <c r="X50" i="35" s="1"/>
  <c r="T50" i="35"/>
  <c r="S50" i="35"/>
  <c r="R50" i="35"/>
  <c r="W49" i="35"/>
  <c r="V49" i="35"/>
  <c r="R49" i="35"/>
  <c r="U49" i="35" s="1"/>
  <c r="W48" i="35"/>
  <c r="V48" i="35"/>
  <c r="S48" i="35"/>
  <c r="R48" i="35"/>
  <c r="U48" i="35" s="1"/>
  <c r="X48" i="35" s="1"/>
  <c r="Y46" i="35"/>
  <c r="X46" i="35"/>
  <c r="W46" i="35"/>
  <c r="V46" i="35"/>
  <c r="U46" i="35"/>
  <c r="T46" i="35"/>
  <c r="S46" i="35"/>
  <c r="R46" i="35"/>
  <c r="Z46" i="35" s="1"/>
  <c r="R45" i="35"/>
  <c r="S44" i="35"/>
  <c r="R44" i="35"/>
  <c r="W43" i="35"/>
  <c r="T43" i="35"/>
  <c r="S43" i="35"/>
  <c r="R43" i="35"/>
  <c r="Z43" i="35" s="1"/>
  <c r="W42" i="35"/>
  <c r="U42" i="35"/>
  <c r="X42" i="35" s="1"/>
  <c r="T42" i="35"/>
  <c r="S42" i="35"/>
  <c r="R42" i="35"/>
  <c r="Z42" i="35" s="1"/>
  <c r="V41" i="35"/>
  <c r="Y41" i="35" s="1"/>
  <c r="U41" i="35"/>
  <c r="X41" i="35" s="1"/>
  <c r="T41" i="35"/>
  <c r="S41" i="35"/>
  <c r="R41" i="35"/>
  <c r="W39" i="35"/>
  <c r="V39" i="35"/>
  <c r="R39" i="35"/>
  <c r="U39" i="35" s="1"/>
  <c r="W38" i="35"/>
  <c r="V38" i="35"/>
  <c r="S38" i="35"/>
  <c r="R38" i="35"/>
  <c r="U38" i="35" s="1"/>
  <c r="X38" i="35" s="1"/>
  <c r="Y37" i="35"/>
  <c r="X37" i="35"/>
  <c r="W37" i="35"/>
  <c r="V37" i="35"/>
  <c r="U37" i="35"/>
  <c r="T37" i="35"/>
  <c r="S37" i="35"/>
  <c r="R37" i="35"/>
  <c r="Z37" i="35" s="1"/>
  <c r="R36" i="35"/>
  <c r="S35" i="35"/>
  <c r="R35" i="35"/>
  <c r="W34" i="35"/>
  <c r="T34" i="35"/>
  <c r="S34" i="35"/>
  <c r="R34" i="35"/>
  <c r="Z34" i="35" s="1"/>
  <c r="W32" i="35"/>
  <c r="U32" i="35"/>
  <c r="X32" i="35" s="1"/>
  <c r="T32" i="35"/>
  <c r="S32" i="35"/>
  <c r="R32" i="35"/>
  <c r="Z32" i="35" s="1"/>
  <c r="V31" i="35"/>
  <c r="Y31" i="35" s="1"/>
  <c r="U31" i="35"/>
  <c r="X31" i="35" s="1"/>
  <c r="T31" i="35"/>
  <c r="S31" i="35"/>
  <c r="R31" i="35"/>
  <c r="W30" i="35"/>
  <c r="V30" i="35"/>
  <c r="R30" i="35"/>
  <c r="U30" i="35" s="1"/>
  <c r="W29" i="35"/>
  <c r="V29" i="35"/>
  <c r="S29" i="35"/>
  <c r="R29" i="35"/>
  <c r="U29" i="35" s="1"/>
  <c r="X29" i="35" s="1"/>
  <c r="Y28" i="35"/>
  <c r="W28" i="35"/>
  <c r="V28" i="35"/>
  <c r="T28" i="35"/>
  <c r="S28" i="35"/>
  <c r="R28" i="35"/>
  <c r="U28" i="35" s="1"/>
  <c r="X28" i="35" s="1"/>
  <c r="R27" i="35"/>
  <c r="S25" i="35"/>
  <c r="R25" i="35"/>
  <c r="W24" i="35"/>
  <c r="T24" i="35"/>
  <c r="S24" i="35"/>
  <c r="R24" i="35"/>
  <c r="Z24" i="35" s="1"/>
  <c r="W23" i="35"/>
  <c r="U23" i="35"/>
  <c r="X23" i="35" s="1"/>
  <c r="T23" i="35"/>
  <c r="S23" i="35"/>
  <c r="R23" i="35"/>
  <c r="Z23" i="35" s="1"/>
  <c r="V22" i="35"/>
  <c r="Y22" i="35" s="1"/>
  <c r="U22" i="35"/>
  <c r="X22" i="35" s="1"/>
  <c r="T22" i="35"/>
  <c r="S22" i="35"/>
  <c r="R22" i="35"/>
  <c r="W21" i="35"/>
  <c r="V21" i="35"/>
  <c r="R21" i="35"/>
  <c r="U21" i="35" s="1"/>
  <c r="W20" i="35"/>
  <c r="V20" i="35"/>
  <c r="S20" i="35"/>
  <c r="R20" i="35"/>
  <c r="U20" i="35" s="1"/>
  <c r="X20" i="35" s="1"/>
  <c r="Y18" i="35"/>
  <c r="W18" i="35"/>
  <c r="V18" i="35"/>
  <c r="T18" i="35"/>
  <c r="S18" i="35"/>
  <c r="R18" i="35"/>
  <c r="U18" i="35" s="1"/>
  <c r="X18" i="35" s="1"/>
  <c r="R17" i="35"/>
  <c r="S16" i="35"/>
  <c r="R16" i="35"/>
  <c r="W15" i="35"/>
  <c r="T15" i="35"/>
  <c r="S15" i="35"/>
  <c r="R15" i="35"/>
  <c r="Z15" i="35" s="1"/>
  <c r="W14" i="35"/>
  <c r="U14" i="35"/>
  <c r="X14" i="35" s="1"/>
  <c r="T14" i="35"/>
  <c r="S14" i="35"/>
  <c r="R14" i="35"/>
  <c r="Z14" i="35" s="1"/>
  <c r="V13" i="35"/>
  <c r="Y13" i="35" s="1"/>
  <c r="U13" i="35"/>
  <c r="X13" i="35" s="1"/>
  <c r="T13" i="35"/>
  <c r="S13" i="35"/>
  <c r="R13" i="35"/>
  <c r="W11" i="35"/>
  <c r="V11" i="35"/>
  <c r="R11" i="35"/>
  <c r="U11" i="35" s="1"/>
  <c r="W10" i="35"/>
  <c r="S10" i="35"/>
  <c r="R10" i="35"/>
  <c r="V10" i="35" s="1"/>
  <c r="Y9" i="35"/>
  <c r="W9" i="35"/>
  <c r="V9" i="35"/>
  <c r="T9" i="35"/>
  <c r="S9" i="35"/>
  <c r="R9" i="35"/>
  <c r="U9" i="35" s="1"/>
  <c r="X9" i="35" s="1"/>
  <c r="R8" i="35"/>
  <c r="S7" i="35"/>
  <c r="R7" i="35"/>
  <c r="W6" i="35"/>
  <c r="T6" i="35"/>
  <c r="S6" i="35"/>
  <c r="R6" i="35"/>
  <c r="Z6" i="35" s="1"/>
  <c r="W4" i="35"/>
  <c r="U4" i="35"/>
  <c r="X4" i="35" s="1"/>
  <c r="T4" i="35"/>
  <c r="S4" i="35"/>
  <c r="R4" i="35"/>
  <c r="Z4" i="35" s="1"/>
  <c r="S53" i="33"/>
  <c r="R53" i="33"/>
  <c r="W52" i="33"/>
  <c r="T52" i="33"/>
  <c r="S52" i="33"/>
  <c r="R52" i="33"/>
  <c r="Z52" i="33" s="1"/>
  <c r="U51" i="33"/>
  <c r="X51" i="33" s="1"/>
  <c r="T51" i="33"/>
  <c r="S51" i="33"/>
  <c r="R51" i="33"/>
  <c r="V50" i="33"/>
  <c r="Y50" i="33" s="1"/>
  <c r="U50" i="33"/>
  <c r="X50" i="33" s="1"/>
  <c r="T50" i="33"/>
  <c r="S50" i="33"/>
  <c r="R50" i="33"/>
  <c r="W49" i="33"/>
  <c r="V49" i="33"/>
  <c r="R49" i="33"/>
  <c r="U49" i="33" s="1"/>
  <c r="W48" i="33"/>
  <c r="V48" i="33"/>
  <c r="S48" i="33"/>
  <c r="R48" i="33"/>
  <c r="U48" i="33" s="1"/>
  <c r="X48" i="33" s="1"/>
  <c r="Y46" i="33"/>
  <c r="X46" i="33"/>
  <c r="W46" i="33"/>
  <c r="V46" i="33"/>
  <c r="U46" i="33"/>
  <c r="T46" i="33"/>
  <c r="S46" i="33"/>
  <c r="R46" i="33"/>
  <c r="Z46" i="33" s="1"/>
  <c r="R45" i="33"/>
  <c r="S44" i="33"/>
  <c r="R44" i="33"/>
  <c r="W43" i="33"/>
  <c r="T43" i="33"/>
  <c r="S43" i="33"/>
  <c r="R43" i="33"/>
  <c r="Z43" i="33" s="1"/>
  <c r="U42" i="33"/>
  <c r="X42" i="33" s="1"/>
  <c r="T42" i="33"/>
  <c r="S42" i="33"/>
  <c r="R42" i="33"/>
  <c r="V41" i="33"/>
  <c r="Y41" i="33" s="1"/>
  <c r="U41" i="33"/>
  <c r="R41" i="33"/>
  <c r="S41" i="33" s="1"/>
  <c r="T41" i="33" s="1"/>
  <c r="W39" i="33"/>
  <c r="V39" i="33"/>
  <c r="R39" i="33"/>
  <c r="U39" i="33" s="1"/>
  <c r="W38" i="33"/>
  <c r="V38" i="33"/>
  <c r="S38" i="33"/>
  <c r="R38" i="33"/>
  <c r="U38" i="33" s="1"/>
  <c r="X38" i="33" s="1"/>
  <c r="Y37" i="33"/>
  <c r="X37" i="33"/>
  <c r="W37" i="33"/>
  <c r="V37" i="33"/>
  <c r="U37" i="33"/>
  <c r="T37" i="33"/>
  <c r="S37" i="33"/>
  <c r="R37" i="33"/>
  <c r="Z37" i="33" s="1"/>
  <c r="R36" i="33"/>
  <c r="S35" i="33"/>
  <c r="R35" i="33"/>
  <c r="W34" i="33"/>
  <c r="T34" i="33"/>
  <c r="S34" i="33"/>
  <c r="R34" i="33"/>
  <c r="Z34" i="33" s="1"/>
  <c r="U32" i="33"/>
  <c r="X32" i="33" s="1"/>
  <c r="T32" i="33"/>
  <c r="S32" i="33"/>
  <c r="R32" i="33"/>
  <c r="V31" i="33"/>
  <c r="Y31" i="33" s="1"/>
  <c r="U31" i="33"/>
  <c r="R31" i="33"/>
  <c r="S31" i="33" s="1"/>
  <c r="T31" i="33" s="1"/>
  <c r="W30" i="33"/>
  <c r="R30" i="33"/>
  <c r="V30" i="33" s="1"/>
  <c r="W29" i="33"/>
  <c r="V29" i="33"/>
  <c r="S29" i="33"/>
  <c r="T29" i="33" s="1"/>
  <c r="R29" i="33"/>
  <c r="U29" i="33" s="1"/>
  <c r="X29" i="33" s="1"/>
  <c r="X28" i="33"/>
  <c r="W28" i="33"/>
  <c r="U28" i="33"/>
  <c r="T28" i="33"/>
  <c r="S28" i="33"/>
  <c r="R28" i="33"/>
  <c r="V28" i="33" s="1"/>
  <c r="Y28" i="33" s="1"/>
  <c r="R27" i="33"/>
  <c r="S25" i="33"/>
  <c r="R25" i="33"/>
  <c r="W24" i="33"/>
  <c r="T24" i="33"/>
  <c r="S24" i="33"/>
  <c r="R24" i="33"/>
  <c r="Z24" i="33" s="1"/>
  <c r="W23" i="33"/>
  <c r="U23" i="33"/>
  <c r="X23" i="33" s="1"/>
  <c r="T23" i="33"/>
  <c r="S23" i="33"/>
  <c r="R23" i="33"/>
  <c r="Z23" i="33" s="1"/>
  <c r="V22" i="33"/>
  <c r="Y22" i="33" s="1"/>
  <c r="U22" i="33"/>
  <c r="R22" i="33"/>
  <c r="S22" i="33" s="1"/>
  <c r="T22" i="33" s="1"/>
  <c r="W21" i="33"/>
  <c r="V21" i="33"/>
  <c r="R21" i="33"/>
  <c r="U21" i="33" s="1"/>
  <c r="W20" i="33"/>
  <c r="V20" i="33"/>
  <c r="S20" i="33"/>
  <c r="T20" i="33" s="1"/>
  <c r="R20" i="33"/>
  <c r="U20" i="33" s="1"/>
  <c r="X20" i="33" s="1"/>
  <c r="X18" i="33"/>
  <c r="W18" i="33"/>
  <c r="U18" i="33"/>
  <c r="T18" i="33"/>
  <c r="S18" i="33"/>
  <c r="R18" i="33"/>
  <c r="V18" i="33" s="1"/>
  <c r="Y18" i="33" s="1"/>
  <c r="R17" i="33"/>
  <c r="S16" i="33"/>
  <c r="R16" i="33"/>
  <c r="W15" i="33"/>
  <c r="T15" i="33"/>
  <c r="S15" i="33"/>
  <c r="R15" i="33"/>
  <c r="Z15" i="33" s="1"/>
  <c r="W14" i="33"/>
  <c r="U14" i="33"/>
  <c r="X14" i="33" s="1"/>
  <c r="T14" i="33"/>
  <c r="S14" i="33"/>
  <c r="R14" i="33"/>
  <c r="Z14" i="33" s="1"/>
  <c r="V13" i="33"/>
  <c r="Y13" i="33" s="1"/>
  <c r="U13" i="33"/>
  <c r="R13" i="33"/>
  <c r="S13" i="33" s="1"/>
  <c r="T13" i="33" s="1"/>
  <c r="W11" i="33"/>
  <c r="V11" i="33"/>
  <c r="R11" i="33"/>
  <c r="U11" i="33" s="1"/>
  <c r="W10" i="33"/>
  <c r="V10" i="33"/>
  <c r="S10" i="33"/>
  <c r="R10" i="33"/>
  <c r="U10" i="33" s="1"/>
  <c r="X10" i="33" s="1"/>
  <c r="X9" i="33"/>
  <c r="W9" i="33"/>
  <c r="U9" i="33"/>
  <c r="T9" i="33"/>
  <c r="S9" i="33"/>
  <c r="R9" i="33"/>
  <c r="V9" i="33" s="1"/>
  <c r="Y9" i="33" s="1"/>
  <c r="R8" i="33"/>
  <c r="S7" i="33"/>
  <c r="R7" i="33"/>
  <c r="W6" i="33"/>
  <c r="T6" i="33"/>
  <c r="S6" i="33"/>
  <c r="R6" i="33"/>
  <c r="Z6" i="33" s="1"/>
  <c r="W4" i="33"/>
  <c r="U4" i="33"/>
  <c r="X4" i="33" s="1"/>
  <c r="T4" i="33"/>
  <c r="S4" i="33"/>
  <c r="R4" i="33"/>
  <c r="Z4" i="33" s="1"/>
  <c r="S53" i="26"/>
  <c r="S52" i="26"/>
  <c r="T52" i="26" s="1"/>
  <c r="U51" i="26"/>
  <c r="S51" i="26"/>
  <c r="T51" i="26" s="1"/>
  <c r="V50" i="26"/>
  <c r="U50" i="26"/>
  <c r="S50" i="26"/>
  <c r="T50" i="26"/>
  <c r="W49" i="26"/>
  <c r="V49" i="26"/>
  <c r="S49" i="26"/>
  <c r="T49" i="26" s="1"/>
  <c r="U49" i="26"/>
  <c r="X48" i="26"/>
  <c r="W48" i="26"/>
  <c r="V48" i="26"/>
  <c r="Y48" i="26" s="1"/>
  <c r="U48" i="26"/>
  <c r="S48" i="26"/>
  <c r="T48" i="26" s="1"/>
  <c r="Z48" i="26"/>
  <c r="X46" i="26"/>
  <c r="W46" i="26"/>
  <c r="V46" i="26"/>
  <c r="Y46" i="26" s="1"/>
  <c r="U46" i="26"/>
  <c r="S46" i="26"/>
  <c r="T46" i="26" s="1"/>
  <c r="S44" i="26"/>
  <c r="T43" i="26"/>
  <c r="S43" i="26"/>
  <c r="U42" i="26"/>
  <c r="S42" i="26"/>
  <c r="T42" i="26" s="1"/>
  <c r="V41" i="26"/>
  <c r="U41" i="26"/>
  <c r="S41" i="26"/>
  <c r="T41" i="26" s="1"/>
  <c r="W39" i="26"/>
  <c r="V39" i="26"/>
  <c r="T39" i="26"/>
  <c r="S39" i="26"/>
  <c r="U39" i="26"/>
  <c r="W38" i="26"/>
  <c r="Z38" i="26" s="1"/>
  <c r="V38" i="26"/>
  <c r="U38" i="26"/>
  <c r="X38" i="26" s="1"/>
  <c r="S38" i="26"/>
  <c r="T38" i="26" s="1"/>
  <c r="Y37" i="26"/>
  <c r="W37" i="26"/>
  <c r="V37" i="26"/>
  <c r="U37" i="26"/>
  <c r="X37" i="26" s="1"/>
  <c r="S37" i="26"/>
  <c r="T37" i="26" s="1"/>
  <c r="S35" i="26"/>
  <c r="S34" i="26"/>
  <c r="T34" i="26" s="1"/>
  <c r="U32" i="26"/>
  <c r="S32" i="26"/>
  <c r="T32" i="26" s="1"/>
  <c r="V31" i="26"/>
  <c r="U31" i="26"/>
  <c r="S31" i="26"/>
  <c r="T31" i="26"/>
  <c r="W30" i="26"/>
  <c r="V30" i="26"/>
  <c r="S30" i="26"/>
  <c r="T30" i="26" s="1"/>
  <c r="U30" i="26"/>
  <c r="X29" i="26"/>
  <c r="W29" i="26"/>
  <c r="V29" i="26"/>
  <c r="U29" i="26"/>
  <c r="S29" i="26"/>
  <c r="T29" i="26" s="1"/>
  <c r="Z29" i="26"/>
  <c r="X28" i="26"/>
  <c r="W28" i="26"/>
  <c r="V28" i="26"/>
  <c r="Y28" i="26" s="1"/>
  <c r="U28" i="26"/>
  <c r="S28" i="26"/>
  <c r="T28" i="26" s="1"/>
  <c r="S25" i="26"/>
  <c r="T24" i="26"/>
  <c r="S24" i="26"/>
  <c r="U23" i="26"/>
  <c r="S23" i="26"/>
  <c r="T23" i="26" s="1"/>
  <c r="V22" i="26"/>
  <c r="U22" i="26"/>
  <c r="S22" i="26"/>
  <c r="T22" i="26" s="1"/>
  <c r="W21" i="26"/>
  <c r="V21" i="26"/>
  <c r="S21" i="26"/>
  <c r="T21" i="26" s="1"/>
  <c r="U21" i="26"/>
  <c r="W20" i="26"/>
  <c r="V20" i="26"/>
  <c r="U20" i="26"/>
  <c r="X20" i="26" s="1"/>
  <c r="S20" i="26"/>
  <c r="T20" i="26" s="1"/>
  <c r="Z20" i="26"/>
  <c r="Y18" i="26"/>
  <c r="W18" i="26"/>
  <c r="V18" i="26"/>
  <c r="U18" i="26"/>
  <c r="X18" i="26" s="1"/>
  <c r="S18" i="26"/>
  <c r="T18" i="26" s="1"/>
  <c r="S16" i="26"/>
  <c r="S15" i="26"/>
  <c r="T15" i="26" s="1"/>
  <c r="U14" i="26"/>
  <c r="S14" i="26"/>
  <c r="T14" i="26" s="1"/>
  <c r="V13" i="26"/>
  <c r="U13" i="26"/>
  <c r="S13" i="26"/>
  <c r="T13" i="26"/>
  <c r="W11" i="26"/>
  <c r="Z11" i="26" s="1"/>
  <c r="V11" i="26"/>
  <c r="U11" i="26"/>
  <c r="T11" i="26"/>
  <c r="S11" i="26"/>
  <c r="W10" i="26"/>
  <c r="Z10" i="26" s="1"/>
  <c r="V10" i="26"/>
  <c r="U10" i="26"/>
  <c r="X10" i="26" s="1"/>
  <c r="S10" i="26"/>
  <c r="T10" i="26" s="1"/>
  <c r="W9" i="26"/>
  <c r="V9" i="26"/>
  <c r="Y9" i="26" s="1"/>
  <c r="U9" i="26"/>
  <c r="X9" i="26" s="1"/>
  <c r="S9" i="26"/>
  <c r="T9" i="26" s="1"/>
  <c r="S7" i="26"/>
  <c r="S6" i="26"/>
  <c r="T6" i="26" s="1"/>
  <c r="U4" i="26"/>
  <c r="S4" i="26"/>
  <c r="T4" i="26" s="1"/>
  <c r="S53" i="27"/>
  <c r="S52" i="27"/>
  <c r="T52" i="27" s="1"/>
  <c r="W51" i="27"/>
  <c r="Z51" i="27" s="1"/>
  <c r="U51" i="27"/>
  <c r="X51" i="27" s="1"/>
  <c r="S51" i="27"/>
  <c r="T51" i="27" s="1"/>
  <c r="V50" i="27"/>
  <c r="Y50" i="27" s="1"/>
  <c r="U50" i="27"/>
  <c r="X50" i="27" s="1"/>
  <c r="S50" i="27"/>
  <c r="T50" i="27" s="1"/>
  <c r="W49" i="27"/>
  <c r="V49" i="27"/>
  <c r="Y49" i="27" s="1"/>
  <c r="U49" i="27"/>
  <c r="W48" i="27"/>
  <c r="V48" i="27"/>
  <c r="U48" i="27"/>
  <c r="X48" i="27" s="1"/>
  <c r="S44" i="27"/>
  <c r="S43" i="27"/>
  <c r="T43" i="27" s="1"/>
  <c r="W42" i="27"/>
  <c r="U42" i="27"/>
  <c r="X42" i="27" s="1"/>
  <c r="S42" i="27"/>
  <c r="T42" i="27" s="1"/>
  <c r="Z42" i="27"/>
  <c r="V41" i="27"/>
  <c r="Y41" i="27" s="1"/>
  <c r="U41" i="27"/>
  <c r="X41" i="27" s="1"/>
  <c r="T41" i="27"/>
  <c r="S41" i="27"/>
  <c r="W39" i="27"/>
  <c r="V39" i="27"/>
  <c r="Y39" i="27" s="1"/>
  <c r="U39" i="27"/>
  <c r="W38" i="27"/>
  <c r="V38" i="27"/>
  <c r="U38" i="27"/>
  <c r="X38" i="27" s="1"/>
  <c r="S35" i="27"/>
  <c r="S34" i="27"/>
  <c r="T34" i="27" s="1"/>
  <c r="W32" i="27"/>
  <c r="U32" i="27"/>
  <c r="X32" i="27" s="1"/>
  <c r="S32" i="27"/>
  <c r="T32" i="27" s="1"/>
  <c r="Z32" i="27"/>
  <c r="V31" i="27"/>
  <c r="Y31" i="27" s="1"/>
  <c r="U31" i="27"/>
  <c r="X31" i="27" s="1"/>
  <c r="S31" i="27"/>
  <c r="T31" i="27" s="1"/>
  <c r="W30" i="27"/>
  <c r="V30" i="27"/>
  <c r="Y30" i="27" s="1"/>
  <c r="U30" i="27"/>
  <c r="V29" i="27"/>
  <c r="W29" i="27"/>
  <c r="V28" i="27"/>
  <c r="S25" i="27"/>
  <c r="S24" i="27"/>
  <c r="T24" i="27" s="1"/>
  <c r="W23" i="27"/>
  <c r="U23" i="27"/>
  <c r="X23" i="27" s="1"/>
  <c r="S23" i="27"/>
  <c r="T23" i="27" s="1"/>
  <c r="Z23" i="27"/>
  <c r="V22" i="27"/>
  <c r="Y22" i="27" s="1"/>
  <c r="U22" i="27"/>
  <c r="X22" i="27" s="1"/>
  <c r="S22" i="27"/>
  <c r="T22" i="27" s="1"/>
  <c r="W21" i="27"/>
  <c r="V21" i="27"/>
  <c r="Y21" i="27" s="1"/>
  <c r="U21" i="27"/>
  <c r="V20" i="27"/>
  <c r="W20" i="27"/>
  <c r="S16" i="27"/>
  <c r="S15" i="27"/>
  <c r="T15" i="27" s="1"/>
  <c r="W14" i="27"/>
  <c r="Z14" i="27" s="1"/>
  <c r="U14" i="27"/>
  <c r="X14" i="27" s="1"/>
  <c r="S14" i="27"/>
  <c r="T14" i="27" s="1"/>
  <c r="V13" i="27"/>
  <c r="Y13" i="27" s="1"/>
  <c r="U13" i="27"/>
  <c r="X13" i="27" s="1"/>
  <c r="S13" i="27"/>
  <c r="T13" i="27" s="1"/>
  <c r="W11" i="27"/>
  <c r="V11" i="27"/>
  <c r="Y11" i="27" s="1"/>
  <c r="U11" i="27"/>
  <c r="W10" i="27"/>
  <c r="V10" i="27"/>
  <c r="U10" i="27"/>
  <c r="X10" i="27" s="1"/>
  <c r="S7" i="27"/>
  <c r="S6" i="27"/>
  <c r="T6" i="27" s="1"/>
  <c r="W4" i="27"/>
  <c r="Z4" i="27" s="1"/>
  <c r="U4" i="27"/>
  <c r="X4" i="27" s="1"/>
  <c r="S4" i="27"/>
  <c r="T4" i="27" s="1"/>
  <c r="S53" i="25"/>
  <c r="T53" i="25" s="1"/>
  <c r="V51" i="25"/>
  <c r="U51" i="25"/>
  <c r="S51" i="25"/>
  <c r="T51" i="25" s="1"/>
  <c r="W50" i="25"/>
  <c r="V50" i="25"/>
  <c r="U50" i="25"/>
  <c r="S50" i="25"/>
  <c r="T50" i="25" s="1"/>
  <c r="Z50" i="25"/>
  <c r="W49" i="25"/>
  <c r="V49" i="25"/>
  <c r="U49" i="25"/>
  <c r="X49" i="25" s="1"/>
  <c r="S49" i="25"/>
  <c r="T49" i="25" s="1"/>
  <c r="Z49" i="25"/>
  <c r="Y48" i="25"/>
  <c r="X48" i="25"/>
  <c r="W48" i="25"/>
  <c r="V48" i="25"/>
  <c r="U48" i="25"/>
  <c r="S48" i="25"/>
  <c r="T48" i="25" s="1"/>
  <c r="Z48" i="25"/>
  <c r="U43" i="25"/>
  <c r="S43" i="25"/>
  <c r="T43" i="25" s="1"/>
  <c r="V42" i="25"/>
  <c r="U42" i="25"/>
  <c r="S42" i="25"/>
  <c r="T42" i="25" s="1"/>
  <c r="W41" i="25"/>
  <c r="Z41" i="25" s="1"/>
  <c r="V41" i="25"/>
  <c r="U41" i="25"/>
  <c r="S41" i="25"/>
  <c r="T41" i="25" s="1"/>
  <c r="W39" i="25"/>
  <c r="V39" i="25"/>
  <c r="U39" i="25"/>
  <c r="X39" i="25" s="1"/>
  <c r="T39" i="25"/>
  <c r="S39" i="25"/>
  <c r="Z39" i="25"/>
  <c r="W38" i="25"/>
  <c r="V38" i="25"/>
  <c r="Y38" i="25" s="1"/>
  <c r="U38" i="25"/>
  <c r="X38" i="25" s="1"/>
  <c r="S38" i="25"/>
  <c r="T38" i="25" s="1"/>
  <c r="S35" i="25"/>
  <c r="T35" i="25" s="1"/>
  <c r="U34" i="25"/>
  <c r="T34" i="25"/>
  <c r="S34" i="25"/>
  <c r="V32" i="25"/>
  <c r="U32" i="25"/>
  <c r="S32" i="25"/>
  <c r="T32" i="25" s="1"/>
  <c r="W31" i="25"/>
  <c r="Z31" i="25" s="1"/>
  <c r="V31" i="25"/>
  <c r="U31" i="25"/>
  <c r="S31" i="25"/>
  <c r="T31" i="25" s="1"/>
  <c r="W30" i="25"/>
  <c r="V30" i="25"/>
  <c r="U30" i="25"/>
  <c r="X30" i="25" s="1"/>
  <c r="S30" i="25"/>
  <c r="T30" i="25" s="1"/>
  <c r="W29" i="25"/>
  <c r="V29" i="25"/>
  <c r="Y29" i="25" s="1"/>
  <c r="U29" i="25"/>
  <c r="X29" i="25" s="1"/>
  <c r="S25" i="25"/>
  <c r="T25" i="25" s="1"/>
  <c r="U24" i="25"/>
  <c r="T24" i="25"/>
  <c r="S24" i="25"/>
  <c r="V23" i="25"/>
  <c r="U23" i="25"/>
  <c r="S23" i="25"/>
  <c r="T23" i="25" s="1"/>
  <c r="W22" i="25"/>
  <c r="Z22" i="25" s="1"/>
  <c r="V22" i="25"/>
  <c r="U22" i="25"/>
  <c r="S22" i="25"/>
  <c r="T22" i="25" s="1"/>
  <c r="X21" i="25"/>
  <c r="W21" i="25"/>
  <c r="V21" i="25"/>
  <c r="U21" i="25"/>
  <c r="S21" i="25"/>
  <c r="T21" i="25" s="1"/>
  <c r="S16" i="25"/>
  <c r="T16" i="25" s="1"/>
  <c r="U15" i="25"/>
  <c r="S15" i="25"/>
  <c r="T15" i="25" s="1"/>
  <c r="V14" i="25"/>
  <c r="U14" i="25"/>
  <c r="S14" i="25"/>
  <c r="T14" i="25" s="1"/>
  <c r="W13" i="25"/>
  <c r="V13" i="25"/>
  <c r="U13" i="25"/>
  <c r="S13" i="25"/>
  <c r="T13" i="25" s="1"/>
  <c r="Z13" i="25"/>
  <c r="W11" i="25"/>
  <c r="V11" i="25"/>
  <c r="U11" i="25"/>
  <c r="X11" i="25" s="1"/>
  <c r="S11" i="25"/>
  <c r="T11" i="25" s="1"/>
  <c r="W10" i="25"/>
  <c r="V10" i="25"/>
  <c r="Y10" i="25" s="1"/>
  <c r="U10" i="25"/>
  <c r="X10" i="25" s="1"/>
  <c r="S7" i="25"/>
  <c r="T7" i="25" s="1"/>
  <c r="U6" i="25"/>
  <c r="S6" i="25"/>
  <c r="T6" i="25" s="1"/>
  <c r="V4" i="25"/>
  <c r="U4" i="25"/>
  <c r="S4" i="25"/>
  <c r="T4" i="25" s="1"/>
  <c r="U53" i="24"/>
  <c r="R53" i="24"/>
  <c r="W52" i="24"/>
  <c r="V52" i="24"/>
  <c r="U52" i="24"/>
  <c r="X52" i="24" s="1"/>
  <c r="S52" i="24"/>
  <c r="R52" i="24"/>
  <c r="Z52" i="24" s="1"/>
  <c r="W51" i="24"/>
  <c r="V51" i="24"/>
  <c r="Y51" i="24" s="1"/>
  <c r="T51" i="24"/>
  <c r="S51" i="24"/>
  <c r="R51" i="24"/>
  <c r="Z51" i="24" s="1"/>
  <c r="X50" i="24"/>
  <c r="W50" i="24"/>
  <c r="U50" i="24"/>
  <c r="R50" i="24"/>
  <c r="Y49" i="24"/>
  <c r="V49" i="24"/>
  <c r="R49" i="24"/>
  <c r="U49" i="24" s="1"/>
  <c r="R48" i="24"/>
  <c r="W48" i="24" s="1"/>
  <c r="S46" i="24"/>
  <c r="T46" i="24" s="1"/>
  <c r="R46" i="24"/>
  <c r="W46" i="24" s="1"/>
  <c r="Y45" i="24"/>
  <c r="V45" i="24"/>
  <c r="U45" i="24"/>
  <c r="T45" i="24"/>
  <c r="S45" i="24"/>
  <c r="R45" i="24"/>
  <c r="X45" i="24" s="1"/>
  <c r="U44" i="24"/>
  <c r="R44" i="24"/>
  <c r="W43" i="24"/>
  <c r="V43" i="24"/>
  <c r="U43" i="24"/>
  <c r="X43" i="24" s="1"/>
  <c r="S43" i="24"/>
  <c r="R43" i="24"/>
  <c r="Z43" i="24" s="1"/>
  <c r="W42" i="24"/>
  <c r="V42" i="24"/>
  <c r="Y42" i="24" s="1"/>
  <c r="R42" i="24"/>
  <c r="S42" i="24" s="1"/>
  <c r="T42" i="24" s="1"/>
  <c r="X41" i="24"/>
  <c r="W41" i="24"/>
  <c r="U41" i="24"/>
  <c r="R41" i="24"/>
  <c r="Y39" i="24"/>
  <c r="V39" i="24"/>
  <c r="R39" i="24"/>
  <c r="U39" i="24" s="1"/>
  <c r="R38" i="24"/>
  <c r="W38" i="24" s="1"/>
  <c r="S37" i="24"/>
  <c r="T37" i="24" s="1"/>
  <c r="R37" i="24"/>
  <c r="W37" i="24" s="1"/>
  <c r="Y36" i="24"/>
  <c r="V36" i="24"/>
  <c r="U36" i="24"/>
  <c r="T36" i="24"/>
  <c r="S36" i="24"/>
  <c r="R36" i="24"/>
  <c r="X36" i="24" s="1"/>
  <c r="U35" i="24"/>
  <c r="R35" i="24"/>
  <c r="W34" i="24"/>
  <c r="V34" i="24"/>
  <c r="U34" i="24"/>
  <c r="X34" i="24" s="1"/>
  <c r="S34" i="24"/>
  <c r="R34" i="24"/>
  <c r="Z34" i="24" s="1"/>
  <c r="W32" i="24"/>
  <c r="V32" i="24"/>
  <c r="Y32" i="24" s="1"/>
  <c r="R32" i="24"/>
  <c r="S32" i="24" s="1"/>
  <c r="T32" i="24" s="1"/>
  <c r="X31" i="24"/>
  <c r="W31" i="24"/>
  <c r="U31" i="24"/>
  <c r="R31" i="24"/>
  <c r="Y30" i="24"/>
  <c r="V30" i="24"/>
  <c r="R30" i="24"/>
  <c r="U30" i="24" s="1"/>
  <c r="R29" i="24"/>
  <c r="W29" i="24" s="1"/>
  <c r="S28" i="24"/>
  <c r="T28" i="24" s="1"/>
  <c r="R28" i="24"/>
  <c r="W28" i="24" s="1"/>
  <c r="Y27" i="24"/>
  <c r="V27" i="24"/>
  <c r="U27" i="24"/>
  <c r="T27" i="24"/>
  <c r="S27" i="24"/>
  <c r="R27" i="24"/>
  <c r="X27" i="24" s="1"/>
  <c r="U25" i="24"/>
  <c r="R25" i="24"/>
  <c r="W24" i="24"/>
  <c r="V24" i="24"/>
  <c r="U24" i="24"/>
  <c r="X24" i="24" s="1"/>
  <c r="S24" i="24"/>
  <c r="R24" i="24"/>
  <c r="Z24" i="24" s="1"/>
  <c r="W23" i="24"/>
  <c r="V23" i="24"/>
  <c r="Y23" i="24" s="1"/>
  <c r="R23" i="24"/>
  <c r="S23" i="24" s="1"/>
  <c r="T23" i="24" s="1"/>
  <c r="X22" i="24"/>
  <c r="W22" i="24"/>
  <c r="U22" i="24"/>
  <c r="R22" i="24"/>
  <c r="Y21" i="24"/>
  <c r="V21" i="24"/>
  <c r="R21" i="24"/>
  <c r="U21" i="24" s="1"/>
  <c r="R20" i="24"/>
  <c r="W20" i="24" s="1"/>
  <c r="S18" i="24"/>
  <c r="T18" i="24" s="1"/>
  <c r="R18" i="24"/>
  <c r="W18" i="24" s="1"/>
  <c r="Y17" i="24"/>
  <c r="W17" i="24"/>
  <c r="V17" i="24"/>
  <c r="U17" i="24"/>
  <c r="T17" i="24"/>
  <c r="S17" i="24"/>
  <c r="R17" i="24"/>
  <c r="X17" i="24" s="1"/>
  <c r="U16" i="24"/>
  <c r="R16" i="24"/>
  <c r="W15" i="24"/>
  <c r="V15" i="24"/>
  <c r="Y15" i="24" s="1"/>
  <c r="U15" i="24"/>
  <c r="X15" i="24" s="1"/>
  <c r="S15" i="24"/>
  <c r="R15" i="24"/>
  <c r="Z15" i="24" s="1"/>
  <c r="W14" i="24"/>
  <c r="V14" i="24"/>
  <c r="Y14" i="24" s="1"/>
  <c r="R14" i="24"/>
  <c r="S14" i="24" s="1"/>
  <c r="T14" i="24" s="1"/>
  <c r="X13" i="24"/>
  <c r="W13" i="24"/>
  <c r="U13" i="24"/>
  <c r="R13" i="24"/>
  <c r="Y11" i="24"/>
  <c r="V11" i="24"/>
  <c r="R11" i="24"/>
  <c r="U11" i="24" s="1"/>
  <c r="R10" i="24"/>
  <c r="W10" i="24" s="1"/>
  <c r="S9" i="24"/>
  <c r="T9" i="24" s="1"/>
  <c r="R9" i="24"/>
  <c r="W9" i="24" s="1"/>
  <c r="Y8" i="24"/>
  <c r="W8" i="24"/>
  <c r="V8" i="24"/>
  <c r="U8" i="24"/>
  <c r="T8" i="24"/>
  <c r="S8" i="24"/>
  <c r="R8" i="24"/>
  <c r="X8" i="24" s="1"/>
  <c r="U7" i="24"/>
  <c r="R7" i="24"/>
  <c r="W6" i="24"/>
  <c r="V6" i="24"/>
  <c r="Y6" i="24" s="1"/>
  <c r="U6" i="24"/>
  <c r="X6" i="24" s="1"/>
  <c r="S6" i="24"/>
  <c r="T6" i="24" s="1"/>
  <c r="R6" i="24"/>
  <c r="Z6" i="24" s="1"/>
  <c r="W4" i="24"/>
  <c r="V4" i="24"/>
  <c r="Y4" i="24" s="1"/>
  <c r="R4" i="24"/>
  <c r="S4" i="24" s="1"/>
  <c r="T4" i="24" s="1"/>
  <c r="S53" i="23"/>
  <c r="R53" i="23"/>
  <c r="W52" i="23"/>
  <c r="T52" i="23"/>
  <c r="S52" i="23"/>
  <c r="R52" i="23"/>
  <c r="Z52" i="23" s="1"/>
  <c r="U51" i="23"/>
  <c r="X51" i="23" s="1"/>
  <c r="T51" i="23"/>
  <c r="S51" i="23"/>
  <c r="R51" i="23"/>
  <c r="V50" i="23"/>
  <c r="Y50" i="23" s="1"/>
  <c r="U50" i="23"/>
  <c r="T50" i="23"/>
  <c r="S50" i="23"/>
  <c r="R50" i="23"/>
  <c r="W49" i="23"/>
  <c r="V49" i="23"/>
  <c r="R49" i="23"/>
  <c r="U49" i="23" s="1"/>
  <c r="X48" i="23"/>
  <c r="W48" i="23"/>
  <c r="V48" i="23"/>
  <c r="U48" i="23"/>
  <c r="S48" i="23"/>
  <c r="T48" i="23" s="1"/>
  <c r="R48" i="23"/>
  <c r="Z48" i="23" s="1"/>
  <c r="Y46" i="23"/>
  <c r="X46" i="23"/>
  <c r="W46" i="23"/>
  <c r="V46" i="23"/>
  <c r="U46" i="23"/>
  <c r="T46" i="23"/>
  <c r="S46" i="23"/>
  <c r="R46" i="23"/>
  <c r="Z46" i="23" s="1"/>
  <c r="R45" i="23"/>
  <c r="S44" i="23"/>
  <c r="R44" i="23"/>
  <c r="W43" i="23"/>
  <c r="T43" i="23"/>
  <c r="S43" i="23"/>
  <c r="R43" i="23"/>
  <c r="Z43" i="23" s="1"/>
  <c r="U42" i="23"/>
  <c r="X42" i="23" s="1"/>
  <c r="R42" i="23"/>
  <c r="S42" i="23" s="1"/>
  <c r="T42" i="23" s="1"/>
  <c r="V41" i="23"/>
  <c r="Y41" i="23" s="1"/>
  <c r="U41" i="23"/>
  <c r="S41" i="23"/>
  <c r="T41" i="23" s="1"/>
  <c r="R41" i="23"/>
  <c r="W39" i="23"/>
  <c r="V39" i="23"/>
  <c r="R39" i="23"/>
  <c r="U39" i="23" s="1"/>
  <c r="X38" i="23"/>
  <c r="W38" i="23"/>
  <c r="V38" i="23"/>
  <c r="U38" i="23"/>
  <c r="S38" i="23"/>
  <c r="R38" i="23"/>
  <c r="T38" i="23" s="1"/>
  <c r="Y37" i="23"/>
  <c r="X37" i="23"/>
  <c r="W37" i="23"/>
  <c r="V37" i="23"/>
  <c r="U37" i="23"/>
  <c r="T37" i="23"/>
  <c r="S37" i="23"/>
  <c r="R37" i="23"/>
  <c r="Z37" i="23" s="1"/>
  <c r="R36" i="23"/>
  <c r="S35" i="23"/>
  <c r="R35" i="23"/>
  <c r="W34" i="23"/>
  <c r="T34" i="23"/>
  <c r="S34" i="23"/>
  <c r="R34" i="23"/>
  <c r="Z34" i="23" s="1"/>
  <c r="U32" i="23"/>
  <c r="X32" i="23" s="1"/>
  <c r="R32" i="23"/>
  <c r="S32" i="23" s="1"/>
  <c r="T32" i="23" s="1"/>
  <c r="V31" i="23"/>
  <c r="Y31" i="23" s="1"/>
  <c r="U31" i="23"/>
  <c r="S31" i="23"/>
  <c r="T31" i="23" s="1"/>
  <c r="R31" i="23"/>
  <c r="W30" i="23"/>
  <c r="V30" i="23"/>
  <c r="R30" i="23"/>
  <c r="U30" i="23" s="1"/>
  <c r="X29" i="23"/>
  <c r="W29" i="23"/>
  <c r="V29" i="23"/>
  <c r="U29" i="23"/>
  <c r="S29" i="23"/>
  <c r="R29" i="23"/>
  <c r="T29" i="23" s="1"/>
  <c r="Y28" i="23"/>
  <c r="W28" i="23"/>
  <c r="V28" i="23"/>
  <c r="R28" i="23"/>
  <c r="U28" i="23" s="1"/>
  <c r="X28" i="23" s="1"/>
  <c r="R27" i="23"/>
  <c r="S25" i="23"/>
  <c r="R25" i="23"/>
  <c r="W24" i="23"/>
  <c r="T24" i="23"/>
  <c r="S24" i="23"/>
  <c r="R24" i="23"/>
  <c r="Z24" i="23" s="1"/>
  <c r="U23" i="23"/>
  <c r="X23" i="23" s="1"/>
  <c r="R23" i="23"/>
  <c r="S23" i="23" s="1"/>
  <c r="T23" i="23" s="1"/>
  <c r="V22" i="23"/>
  <c r="Y22" i="23" s="1"/>
  <c r="U22" i="23"/>
  <c r="S22" i="23"/>
  <c r="T22" i="23" s="1"/>
  <c r="R22" i="23"/>
  <c r="W21" i="23"/>
  <c r="V21" i="23"/>
  <c r="R21" i="23"/>
  <c r="U21" i="23" s="1"/>
  <c r="X20" i="23"/>
  <c r="W20" i="23"/>
  <c r="V20" i="23"/>
  <c r="U20" i="23"/>
  <c r="S20" i="23"/>
  <c r="R20" i="23"/>
  <c r="T20" i="23" s="1"/>
  <c r="Y18" i="23"/>
  <c r="W18" i="23"/>
  <c r="V18" i="23"/>
  <c r="R18" i="23"/>
  <c r="U18" i="23" s="1"/>
  <c r="X18" i="23" s="1"/>
  <c r="R17" i="23"/>
  <c r="S16" i="23"/>
  <c r="R16" i="23"/>
  <c r="W15" i="23"/>
  <c r="T15" i="23"/>
  <c r="S15" i="23"/>
  <c r="R15" i="23"/>
  <c r="Z15" i="23" s="1"/>
  <c r="U14" i="23"/>
  <c r="X14" i="23" s="1"/>
  <c r="R14" i="23"/>
  <c r="S14" i="23" s="1"/>
  <c r="T14" i="23" s="1"/>
  <c r="W13" i="23"/>
  <c r="V13" i="23"/>
  <c r="Y13" i="23" s="1"/>
  <c r="U13" i="23"/>
  <c r="S13" i="23"/>
  <c r="T13" i="23" s="1"/>
  <c r="R13" i="23"/>
  <c r="Z13" i="23" s="1"/>
  <c r="W11" i="23"/>
  <c r="V11" i="23"/>
  <c r="R11" i="23"/>
  <c r="U11" i="23" s="1"/>
  <c r="X10" i="23"/>
  <c r="W10" i="23"/>
  <c r="V10" i="23"/>
  <c r="Y10" i="23" s="1"/>
  <c r="U10" i="23"/>
  <c r="S10" i="23"/>
  <c r="R10" i="23"/>
  <c r="T10" i="23" s="1"/>
  <c r="Y9" i="23"/>
  <c r="W9" i="23"/>
  <c r="V9" i="23"/>
  <c r="R9" i="23"/>
  <c r="U9" i="23" s="1"/>
  <c r="X9" i="23" s="1"/>
  <c r="R8" i="23"/>
  <c r="S7" i="23"/>
  <c r="R7" i="23"/>
  <c r="W6" i="23"/>
  <c r="T6" i="23"/>
  <c r="S6" i="23"/>
  <c r="R6" i="23"/>
  <c r="Z6" i="23" s="1"/>
  <c r="U4" i="23"/>
  <c r="X4" i="23" s="1"/>
  <c r="R4" i="23"/>
  <c r="S4" i="23" s="1"/>
  <c r="T4" i="23" s="1"/>
  <c r="S53" i="22"/>
  <c r="R53" i="22"/>
  <c r="T52" i="22"/>
  <c r="S52" i="22"/>
  <c r="R52" i="22"/>
  <c r="W51" i="22"/>
  <c r="U51" i="22"/>
  <c r="X51" i="22" s="1"/>
  <c r="T51" i="22"/>
  <c r="S51" i="22"/>
  <c r="R51" i="22"/>
  <c r="Z51" i="22" s="1"/>
  <c r="V50" i="22"/>
  <c r="Y50" i="22" s="1"/>
  <c r="U50" i="22"/>
  <c r="X50" i="22" s="1"/>
  <c r="T50" i="22"/>
  <c r="S50" i="22"/>
  <c r="R50" i="22"/>
  <c r="W49" i="22"/>
  <c r="V49" i="22"/>
  <c r="Y49" i="22" s="1"/>
  <c r="U49" i="22"/>
  <c r="R49" i="22"/>
  <c r="W48" i="22"/>
  <c r="V48" i="22"/>
  <c r="R48" i="22"/>
  <c r="U48" i="22" s="1"/>
  <c r="X48" i="22" s="1"/>
  <c r="Y46" i="22"/>
  <c r="X46" i="22"/>
  <c r="W46" i="22"/>
  <c r="V46" i="22"/>
  <c r="U46" i="22"/>
  <c r="S46" i="22"/>
  <c r="T46" i="22" s="1"/>
  <c r="R46" i="22"/>
  <c r="Z46" i="22" s="1"/>
  <c r="R45" i="22"/>
  <c r="S44" i="22"/>
  <c r="R44" i="22"/>
  <c r="T43" i="22"/>
  <c r="S43" i="22"/>
  <c r="R43" i="22"/>
  <c r="W42" i="22"/>
  <c r="U42" i="22"/>
  <c r="T42" i="22"/>
  <c r="S42" i="22"/>
  <c r="R42" i="22"/>
  <c r="Z42" i="22" s="1"/>
  <c r="V41" i="22"/>
  <c r="Y41" i="22" s="1"/>
  <c r="U41" i="22"/>
  <c r="X41" i="22" s="1"/>
  <c r="T41" i="22"/>
  <c r="S41" i="22"/>
  <c r="R41" i="22"/>
  <c r="W39" i="22"/>
  <c r="V39" i="22"/>
  <c r="Y39" i="22" s="1"/>
  <c r="U39" i="22"/>
  <c r="R39" i="22"/>
  <c r="S39" i="22" s="1"/>
  <c r="T39" i="22" s="1"/>
  <c r="W38" i="22"/>
  <c r="V38" i="22"/>
  <c r="R38" i="22"/>
  <c r="U38" i="22" s="1"/>
  <c r="X38" i="22" s="1"/>
  <c r="Y37" i="22"/>
  <c r="X37" i="22"/>
  <c r="W37" i="22"/>
  <c r="V37" i="22"/>
  <c r="U37" i="22"/>
  <c r="S37" i="22"/>
  <c r="T37" i="22" s="1"/>
  <c r="R37" i="22"/>
  <c r="Z37" i="22" s="1"/>
  <c r="R36" i="22"/>
  <c r="S35" i="22"/>
  <c r="R35" i="22"/>
  <c r="T34" i="22"/>
  <c r="S34" i="22"/>
  <c r="R34" i="22"/>
  <c r="U32" i="22"/>
  <c r="S32" i="22"/>
  <c r="T32" i="22" s="1"/>
  <c r="R32" i="22"/>
  <c r="V31" i="22"/>
  <c r="Y31" i="22" s="1"/>
  <c r="U31" i="22"/>
  <c r="X31" i="22" s="1"/>
  <c r="T31" i="22"/>
  <c r="S31" i="22"/>
  <c r="R31" i="22"/>
  <c r="W30" i="22"/>
  <c r="V30" i="22"/>
  <c r="Y30" i="22" s="1"/>
  <c r="U30" i="22"/>
  <c r="R30" i="22"/>
  <c r="S30" i="22" s="1"/>
  <c r="T30" i="22" s="1"/>
  <c r="X29" i="22"/>
  <c r="W29" i="22"/>
  <c r="V29" i="22"/>
  <c r="U29" i="22"/>
  <c r="R29" i="22"/>
  <c r="Y28" i="22"/>
  <c r="W28" i="22"/>
  <c r="V28" i="22"/>
  <c r="S28" i="22"/>
  <c r="T28" i="22" s="1"/>
  <c r="R28" i="22"/>
  <c r="U28" i="22" s="1"/>
  <c r="X28" i="22" s="1"/>
  <c r="R27" i="22"/>
  <c r="S25" i="22"/>
  <c r="R25" i="22"/>
  <c r="R24" i="22"/>
  <c r="S24" i="22" s="1"/>
  <c r="T24" i="22" s="1"/>
  <c r="U23" i="22"/>
  <c r="S23" i="22"/>
  <c r="T23" i="22" s="1"/>
  <c r="R23" i="22"/>
  <c r="V22" i="22"/>
  <c r="Y22" i="22" s="1"/>
  <c r="U22" i="22"/>
  <c r="X22" i="22" s="1"/>
  <c r="T22" i="22"/>
  <c r="S22" i="22"/>
  <c r="R22" i="22"/>
  <c r="W21" i="22"/>
  <c r="V21" i="22"/>
  <c r="Y21" i="22" s="1"/>
  <c r="U21" i="22"/>
  <c r="R21" i="22"/>
  <c r="S21" i="22" s="1"/>
  <c r="T21" i="22" s="1"/>
  <c r="X20" i="22"/>
  <c r="W20" i="22"/>
  <c r="V20" i="22"/>
  <c r="U20" i="22"/>
  <c r="R20" i="22"/>
  <c r="Y18" i="22"/>
  <c r="W18" i="22"/>
  <c r="V18" i="22"/>
  <c r="S18" i="22"/>
  <c r="T18" i="22" s="1"/>
  <c r="R18" i="22"/>
  <c r="U18" i="22" s="1"/>
  <c r="X18" i="22" s="1"/>
  <c r="R17" i="22"/>
  <c r="S16" i="22"/>
  <c r="R16" i="22"/>
  <c r="R15" i="22"/>
  <c r="S15" i="22" s="1"/>
  <c r="T15" i="22" s="1"/>
  <c r="U14" i="22"/>
  <c r="S14" i="22"/>
  <c r="T14" i="22" s="1"/>
  <c r="R14" i="22"/>
  <c r="V13" i="22"/>
  <c r="Y13" i="22" s="1"/>
  <c r="U13" i="22"/>
  <c r="X13" i="22" s="1"/>
  <c r="T13" i="22"/>
  <c r="S13" i="22"/>
  <c r="R13" i="22"/>
  <c r="W11" i="22"/>
  <c r="V11" i="22"/>
  <c r="Y11" i="22" s="1"/>
  <c r="U11" i="22"/>
  <c r="R11" i="22"/>
  <c r="S11" i="22" s="1"/>
  <c r="T11" i="22" s="1"/>
  <c r="X10" i="22"/>
  <c r="W10" i="22"/>
  <c r="V10" i="22"/>
  <c r="U10" i="22"/>
  <c r="R10" i="22"/>
  <c r="Y9" i="22"/>
  <c r="W9" i="22"/>
  <c r="V9" i="22"/>
  <c r="S9" i="22"/>
  <c r="T9" i="22" s="1"/>
  <c r="R9" i="22"/>
  <c r="U9" i="22" s="1"/>
  <c r="X9" i="22" s="1"/>
  <c r="R8" i="22"/>
  <c r="S7" i="22"/>
  <c r="R7" i="22"/>
  <c r="R6" i="22"/>
  <c r="S6" i="22" s="1"/>
  <c r="T6" i="22" s="1"/>
  <c r="U4" i="22"/>
  <c r="S4" i="22"/>
  <c r="T4" i="22" s="1"/>
  <c r="R4" i="22"/>
  <c r="W53" i="21"/>
  <c r="V53" i="21"/>
  <c r="Y53" i="21" s="1"/>
  <c r="S53" i="21"/>
  <c r="R53" i="21"/>
  <c r="Z53" i="21" s="1"/>
  <c r="W52" i="21"/>
  <c r="R52" i="21"/>
  <c r="S52" i="21" s="1"/>
  <c r="T52" i="21" s="1"/>
  <c r="U51" i="21"/>
  <c r="X51" i="21" s="1"/>
  <c r="S51" i="21"/>
  <c r="T51" i="21" s="1"/>
  <c r="R51" i="21"/>
  <c r="V50" i="21"/>
  <c r="Y50" i="21" s="1"/>
  <c r="R50" i="21"/>
  <c r="U50" i="21" s="1"/>
  <c r="W49" i="21"/>
  <c r="R49" i="21"/>
  <c r="V49" i="21" s="1"/>
  <c r="X48" i="21"/>
  <c r="W48" i="21"/>
  <c r="V48" i="21"/>
  <c r="U48" i="21"/>
  <c r="S48" i="21"/>
  <c r="T48" i="21" s="1"/>
  <c r="R48" i="21"/>
  <c r="Z48" i="21" s="1"/>
  <c r="Y46" i="21"/>
  <c r="W46" i="21"/>
  <c r="V46" i="21"/>
  <c r="U46" i="21"/>
  <c r="X46" i="21" s="1"/>
  <c r="T46" i="21"/>
  <c r="S46" i="21"/>
  <c r="R46" i="21"/>
  <c r="Z46" i="21" s="1"/>
  <c r="R45" i="21"/>
  <c r="W44" i="21"/>
  <c r="V44" i="21"/>
  <c r="Y44" i="21" s="1"/>
  <c r="S44" i="21"/>
  <c r="R44" i="21"/>
  <c r="Z44" i="21" s="1"/>
  <c r="W43" i="21"/>
  <c r="R43" i="21"/>
  <c r="S43" i="21" s="1"/>
  <c r="T43" i="21" s="1"/>
  <c r="U42" i="21"/>
  <c r="X42" i="21" s="1"/>
  <c r="S42" i="21"/>
  <c r="T42" i="21" s="1"/>
  <c r="R42" i="21"/>
  <c r="V41" i="21"/>
  <c r="Y41" i="21" s="1"/>
  <c r="R41" i="21"/>
  <c r="U41" i="21" s="1"/>
  <c r="W39" i="21"/>
  <c r="R39" i="21"/>
  <c r="V39" i="21" s="1"/>
  <c r="X38" i="21"/>
  <c r="W38" i="21"/>
  <c r="V38" i="21"/>
  <c r="U38" i="21"/>
  <c r="S38" i="21"/>
  <c r="T38" i="21" s="1"/>
  <c r="R38" i="21"/>
  <c r="Z38" i="21" s="1"/>
  <c r="Y37" i="21"/>
  <c r="W37" i="21"/>
  <c r="V37" i="21"/>
  <c r="U37" i="21"/>
  <c r="X37" i="21" s="1"/>
  <c r="R37" i="21"/>
  <c r="S37" i="21" s="1"/>
  <c r="T37" i="21" s="1"/>
  <c r="R36" i="21"/>
  <c r="W35" i="21"/>
  <c r="V35" i="21"/>
  <c r="Y35" i="21" s="1"/>
  <c r="S35" i="21"/>
  <c r="R35" i="21"/>
  <c r="Z35" i="21" s="1"/>
  <c r="W34" i="21"/>
  <c r="R34" i="21"/>
  <c r="S34" i="21" s="1"/>
  <c r="T34" i="21" s="1"/>
  <c r="U32" i="21"/>
  <c r="X32" i="21" s="1"/>
  <c r="S32" i="21"/>
  <c r="T32" i="21" s="1"/>
  <c r="R32" i="21"/>
  <c r="V31" i="21"/>
  <c r="Y31" i="21" s="1"/>
  <c r="R31" i="21"/>
  <c r="U31" i="21" s="1"/>
  <c r="W30" i="21"/>
  <c r="R30" i="21"/>
  <c r="V30" i="21" s="1"/>
  <c r="X29" i="21"/>
  <c r="W29" i="21"/>
  <c r="V29" i="21"/>
  <c r="U29" i="21"/>
  <c r="S29" i="21"/>
  <c r="T29" i="21" s="1"/>
  <c r="R29" i="21"/>
  <c r="Z29" i="21" s="1"/>
  <c r="Y28" i="21"/>
  <c r="W28" i="21"/>
  <c r="V28" i="21"/>
  <c r="U28" i="21"/>
  <c r="X28" i="21" s="1"/>
  <c r="R28" i="21"/>
  <c r="S28" i="21" s="1"/>
  <c r="T28" i="21" s="1"/>
  <c r="R27" i="21"/>
  <c r="W25" i="21"/>
  <c r="V25" i="21"/>
  <c r="Y25" i="21" s="1"/>
  <c r="S25" i="21"/>
  <c r="R25" i="21"/>
  <c r="Z25" i="21" s="1"/>
  <c r="W24" i="21"/>
  <c r="R24" i="21"/>
  <c r="S24" i="21" s="1"/>
  <c r="T24" i="21" s="1"/>
  <c r="U23" i="21"/>
  <c r="X23" i="21" s="1"/>
  <c r="S23" i="21"/>
  <c r="T23" i="21" s="1"/>
  <c r="R23" i="21"/>
  <c r="V22" i="21"/>
  <c r="Y22" i="21" s="1"/>
  <c r="R22" i="21"/>
  <c r="U22" i="21" s="1"/>
  <c r="W21" i="21"/>
  <c r="R21" i="21"/>
  <c r="V21" i="21" s="1"/>
  <c r="X20" i="21"/>
  <c r="W20" i="21"/>
  <c r="V20" i="21"/>
  <c r="U20" i="21"/>
  <c r="S20" i="21"/>
  <c r="T20" i="21" s="1"/>
  <c r="R20" i="21"/>
  <c r="Z20" i="21" s="1"/>
  <c r="Y18" i="21"/>
  <c r="W18" i="21"/>
  <c r="V18" i="21"/>
  <c r="U18" i="21"/>
  <c r="X18" i="21" s="1"/>
  <c r="R18" i="21"/>
  <c r="S18" i="21" s="1"/>
  <c r="T18" i="21" s="1"/>
  <c r="R17" i="21"/>
  <c r="W16" i="21"/>
  <c r="V16" i="21"/>
  <c r="Y16" i="21" s="1"/>
  <c r="S16" i="21"/>
  <c r="R16" i="21"/>
  <c r="Z16" i="21" s="1"/>
  <c r="W15" i="21"/>
  <c r="R15" i="21"/>
  <c r="S15" i="21" s="1"/>
  <c r="T15" i="21" s="1"/>
  <c r="U14" i="21"/>
  <c r="X14" i="21" s="1"/>
  <c r="S14" i="21"/>
  <c r="T14" i="21" s="1"/>
  <c r="R14" i="21"/>
  <c r="V13" i="21"/>
  <c r="Y13" i="21" s="1"/>
  <c r="R13" i="21"/>
  <c r="U13" i="21" s="1"/>
  <c r="W11" i="21"/>
  <c r="R11" i="21"/>
  <c r="V11" i="21" s="1"/>
  <c r="X10" i="21"/>
  <c r="W10" i="21"/>
  <c r="V10" i="21"/>
  <c r="U10" i="21"/>
  <c r="S10" i="21"/>
  <c r="T10" i="21" s="1"/>
  <c r="R10" i="21"/>
  <c r="Z10" i="21" s="1"/>
  <c r="Y9" i="21"/>
  <c r="W9" i="21"/>
  <c r="V9" i="21"/>
  <c r="U9" i="21"/>
  <c r="X9" i="21" s="1"/>
  <c r="R9" i="21"/>
  <c r="S9" i="21" s="1"/>
  <c r="T9" i="21" s="1"/>
  <c r="R8" i="21"/>
  <c r="W7" i="21"/>
  <c r="V7" i="21"/>
  <c r="Y7" i="21" s="1"/>
  <c r="S7" i="21"/>
  <c r="R7" i="21"/>
  <c r="Z7" i="21" s="1"/>
  <c r="W6" i="21"/>
  <c r="R6" i="21"/>
  <c r="S6" i="21" s="1"/>
  <c r="T6" i="21" s="1"/>
  <c r="U4" i="21"/>
  <c r="X4" i="21" s="1"/>
  <c r="S4" i="21"/>
  <c r="T4" i="21" s="1"/>
  <c r="R4" i="21"/>
  <c r="U53" i="20"/>
  <c r="S53" i="20"/>
  <c r="T53" i="20" s="1"/>
  <c r="R53" i="20"/>
  <c r="V52" i="20"/>
  <c r="Y52" i="20" s="1"/>
  <c r="U52" i="20"/>
  <c r="X52" i="20" s="1"/>
  <c r="T52" i="20"/>
  <c r="S52" i="20"/>
  <c r="R52" i="20"/>
  <c r="W51" i="20"/>
  <c r="V51" i="20"/>
  <c r="U51" i="20"/>
  <c r="R51" i="20"/>
  <c r="S51" i="20" s="1"/>
  <c r="T51" i="20" s="1"/>
  <c r="W50" i="20"/>
  <c r="V50" i="20"/>
  <c r="R50" i="20"/>
  <c r="U50" i="20" s="1"/>
  <c r="X50" i="20" s="1"/>
  <c r="Y49" i="20"/>
  <c r="X49" i="20"/>
  <c r="W49" i="20"/>
  <c r="V49" i="20"/>
  <c r="U49" i="20"/>
  <c r="S49" i="20"/>
  <c r="T49" i="20" s="1"/>
  <c r="R49" i="20"/>
  <c r="Z49" i="20" s="1"/>
  <c r="R48" i="20"/>
  <c r="W48" i="20" s="1"/>
  <c r="S46" i="20"/>
  <c r="R46" i="20"/>
  <c r="R45" i="20"/>
  <c r="W44" i="20"/>
  <c r="U44" i="20"/>
  <c r="S44" i="20"/>
  <c r="T44" i="20" s="1"/>
  <c r="R44" i="20"/>
  <c r="Z44" i="20" s="1"/>
  <c r="V43" i="20"/>
  <c r="U43" i="20"/>
  <c r="X43" i="20" s="1"/>
  <c r="T43" i="20"/>
  <c r="S43" i="20"/>
  <c r="R43" i="20"/>
  <c r="W42" i="20"/>
  <c r="V42" i="20"/>
  <c r="Y42" i="20" s="1"/>
  <c r="U42" i="20"/>
  <c r="T42" i="20"/>
  <c r="S42" i="20"/>
  <c r="R42" i="20"/>
  <c r="Z42" i="20" s="1"/>
  <c r="W41" i="20"/>
  <c r="V41" i="20"/>
  <c r="R41" i="20"/>
  <c r="U41" i="20" s="1"/>
  <c r="X41" i="20" s="1"/>
  <c r="Y39" i="20"/>
  <c r="X39" i="20"/>
  <c r="W39" i="20"/>
  <c r="V39" i="20"/>
  <c r="U39" i="20"/>
  <c r="S39" i="20"/>
  <c r="T39" i="20" s="1"/>
  <c r="R39" i="20"/>
  <c r="Z39" i="20" s="1"/>
  <c r="R38" i="20"/>
  <c r="W38" i="20" s="1"/>
  <c r="S37" i="20"/>
  <c r="R37" i="20"/>
  <c r="R36" i="20"/>
  <c r="W35" i="20"/>
  <c r="U35" i="20"/>
  <c r="S35" i="20"/>
  <c r="T35" i="20" s="1"/>
  <c r="R35" i="20"/>
  <c r="Z35" i="20" s="1"/>
  <c r="V34" i="20"/>
  <c r="U34" i="20"/>
  <c r="X34" i="20" s="1"/>
  <c r="R34" i="20"/>
  <c r="S34" i="20" s="1"/>
  <c r="T34" i="20" s="1"/>
  <c r="W32" i="20"/>
  <c r="V32" i="20"/>
  <c r="Y32" i="20" s="1"/>
  <c r="U32" i="20"/>
  <c r="S32" i="20"/>
  <c r="T32" i="20" s="1"/>
  <c r="R32" i="20"/>
  <c r="Z32" i="20" s="1"/>
  <c r="W31" i="20"/>
  <c r="V31" i="20"/>
  <c r="R31" i="20"/>
  <c r="U31" i="20" s="1"/>
  <c r="X31" i="20" s="1"/>
  <c r="Y30" i="20"/>
  <c r="X30" i="20"/>
  <c r="W30" i="20"/>
  <c r="V30" i="20"/>
  <c r="U30" i="20"/>
  <c r="S30" i="20"/>
  <c r="T30" i="20" s="1"/>
  <c r="R30" i="20"/>
  <c r="Z30" i="20" s="1"/>
  <c r="R29" i="20"/>
  <c r="W29" i="20" s="1"/>
  <c r="S28" i="20"/>
  <c r="R28" i="20"/>
  <c r="R27" i="20"/>
  <c r="W25" i="20"/>
  <c r="U25" i="20"/>
  <c r="S25" i="20"/>
  <c r="T25" i="20" s="1"/>
  <c r="R25" i="20"/>
  <c r="Z25" i="20" s="1"/>
  <c r="V24" i="20"/>
  <c r="U24" i="20"/>
  <c r="X24" i="20" s="1"/>
  <c r="R24" i="20"/>
  <c r="S24" i="20" s="1"/>
  <c r="T24" i="20" s="1"/>
  <c r="W23" i="20"/>
  <c r="V23" i="20"/>
  <c r="Y23" i="20" s="1"/>
  <c r="U23" i="20"/>
  <c r="S23" i="20"/>
  <c r="T23" i="20" s="1"/>
  <c r="R23" i="20"/>
  <c r="Z23" i="20" s="1"/>
  <c r="W22" i="20"/>
  <c r="V22" i="20"/>
  <c r="R22" i="20"/>
  <c r="U22" i="20" s="1"/>
  <c r="X22" i="20" s="1"/>
  <c r="Y21" i="20"/>
  <c r="X21" i="20"/>
  <c r="W21" i="20"/>
  <c r="V21" i="20"/>
  <c r="U21" i="20"/>
  <c r="S21" i="20"/>
  <c r="T21" i="20" s="1"/>
  <c r="R21" i="20"/>
  <c r="Z21" i="20" s="1"/>
  <c r="R20" i="20"/>
  <c r="W20" i="20" s="1"/>
  <c r="S18" i="20"/>
  <c r="R18" i="20"/>
  <c r="R17" i="20"/>
  <c r="W16" i="20"/>
  <c r="U16" i="20"/>
  <c r="S16" i="20"/>
  <c r="T16" i="20" s="1"/>
  <c r="R16" i="20"/>
  <c r="Z16" i="20" s="1"/>
  <c r="V15" i="20"/>
  <c r="U15" i="20"/>
  <c r="R15" i="20"/>
  <c r="S15" i="20" s="1"/>
  <c r="T15" i="20" s="1"/>
  <c r="W14" i="20"/>
  <c r="V14" i="20"/>
  <c r="Y14" i="20" s="1"/>
  <c r="U14" i="20"/>
  <c r="S14" i="20"/>
  <c r="T14" i="20" s="1"/>
  <c r="R14" i="20"/>
  <c r="Z14" i="20" s="1"/>
  <c r="W13" i="20"/>
  <c r="V13" i="20"/>
  <c r="R13" i="20"/>
  <c r="U13" i="20" s="1"/>
  <c r="X13" i="20" s="1"/>
  <c r="Y11" i="20"/>
  <c r="X11" i="20"/>
  <c r="W11" i="20"/>
  <c r="V11" i="20"/>
  <c r="U11" i="20"/>
  <c r="S11" i="20"/>
  <c r="T11" i="20" s="1"/>
  <c r="R11" i="20"/>
  <c r="Z11" i="20" s="1"/>
  <c r="R10" i="20"/>
  <c r="W10" i="20" s="1"/>
  <c r="S9" i="20"/>
  <c r="R9" i="20"/>
  <c r="R8" i="20"/>
  <c r="W7" i="20"/>
  <c r="U7" i="20"/>
  <c r="S7" i="20"/>
  <c r="T7" i="20" s="1"/>
  <c r="R7" i="20"/>
  <c r="Z7" i="20" s="1"/>
  <c r="V6" i="20"/>
  <c r="U6" i="20"/>
  <c r="R6" i="20"/>
  <c r="S6" i="20" s="1"/>
  <c r="T6" i="20" s="1"/>
  <c r="W4" i="20"/>
  <c r="V4" i="20"/>
  <c r="Y4" i="20" s="1"/>
  <c r="U4" i="20"/>
  <c r="S4" i="20"/>
  <c r="R4" i="20"/>
  <c r="T4" i="20" s="1"/>
  <c r="S53" i="19"/>
  <c r="R53" i="19"/>
  <c r="T52" i="19"/>
  <c r="S52" i="19"/>
  <c r="R52" i="19"/>
  <c r="U51" i="19"/>
  <c r="T51" i="19"/>
  <c r="S51" i="19"/>
  <c r="R51" i="19"/>
  <c r="V50" i="19"/>
  <c r="U50" i="19"/>
  <c r="T50" i="19"/>
  <c r="S50" i="19"/>
  <c r="R50" i="19"/>
  <c r="W49" i="19"/>
  <c r="V49" i="19"/>
  <c r="U49" i="19"/>
  <c r="T49" i="19"/>
  <c r="S49" i="19"/>
  <c r="R49" i="19"/>
  <c r="Z49" i="19" s="1"/>
  <c r="X48" i="19"/>
  <c r="W48" i="19"/>
  <c r="V48" i="19"/>
  <c r="U48" i="19"/>
  <c r="R48" i="19"/>
  <c r="S48" i="19" s="1"/>
  <c r="T48" i="19" s="1"/>
  <c r="Y46" i="19"/>
  <c r="X46" i="19"/>
  <c r="W46" i="19"/>
  <c r="V46" i="19"/>
  <c r="U46" i="19"/>
  <c r="S46" i="19"/>
  <c r="T46" i="19" s="1"/>
  <c r="R46" i="19"/>
  <c r="Z46" i="19" s="1"/>
  <c r="R45" i="19"/>
  <c r="S44" i="19"/>
  <c r="R44" i="19"/>
  <c r="T43" i="19"/>
  <c r="S43" i="19"/>
  <c r="R43" i="19"/>
  <c r="U42" i="19"/>
  <c r="R42" i="19"/>
  <c r="S42" i="19" s="1"/>
  <c r="T42" i="19" s="1"/>
  <c r="V41" i="19"/>
  <c r="U41" i="19"/>
  <c r="S41" i="19"/>
  <c r="T41" i="19" s="1"/>
  <c r="R41" i="19"/>
  <c r="W39" i="19"/>
  <c r="V39" i="19"/>
  <c r="Y39" i="19" s="1"/>
  <c r="U39" i="19"/>
  <c r="T39" i="19"/>
  <c r="S39" i="19"/>
  <c r="R39" i="19"/>
  <c r="Z39" i="19" s="1"/>
  <c r="X38" i="19"/>
  <c r="W38" i="19"/>
  <c r="V38" i="19"/>
  <c r="U38" i="19"/>
  <c r="R38" i="19"/>
  <c r="S38" i="19" s="1"/>
  <c r="T38" i="19" s="1"/>
  <c r="Y37" i="19"/>
  <c r="X37" i="19"/>
  <c r="W37" i="19"/>
  <c r="V37" i="19"/>
  <c r="U37" i="19"/>
  <c r="S37" i="19"/>
  <c r="T37" i="19" s="1"/>
  <c r="R37" i="19"/>
  <c r="Z37" i="19" s="1"/>
  <c r="R36" i="19"/>
  <c r="S35" i="19"/>
  <c r="R35" i="19"/>
  <c r="T34" i="19"/>
  <c r="S34" i="19"/>
  <c r="R34" i="19"/>
  <c r="U32" i="19"/>
  <c r="R32" i="19"/>
  <c r="S32" i="19" s="1"/>
  <c r="T32" i="19" s="1"/>
  <c r="V31" i="19"/>
  <c r="U31" i="19"/>
  <c r="S31" i="19"/>
  <c r="T31" i="19" s="1"/>
  <c r="R31" i="19"/>
  <c r="W30" i="19"/>
  <c r="V30" i="19"/>
  <c r="Y30" i="19" s="1"/>
  <c r="U30" i="19"/>
  <c r="T30" i="19"/>
  <c r="S30" i="19"/>
  <c r="R30" i="19"/>
  <c r="Z30" i="19" s="1"/>
  <c r="X29" i="19"/>
  <c r="W29" i="19"/>
  <c r="V29" i="19"/>
  <c r="U29" i="19"/>
  <c r="R29" i="19"/>
  <c r="S29" i="19" s="1"/>
  <c r="T29" i="19" s="1"/>
  <c r="Y28" i="19"/>
  <c r="X28" i="19"/>
  <c r="W28" i="19"/>
  <c r="V28" i="19"/>
  <c r="U28" i="19"/>
  <c r="S28" i="19"/>
  <c r="T28" i="19" s="1"/>
  <c r="R28" i="19"/>
  <c r="Z28" i="19" s="1"/>
  <c r="R27" i="19"/>
  <c r="S25" i="19"/>
  <c r="R25" i="19"/>
  <c r="T24" i="19"/>
  <c r="S24" i="19"/>
  <c r="R24" i="19"/>
  <c r="U23" i="19"/>
  <c r="R23" i="19"/>
  <c r="S23" i="19" s="1"/>
  <c r="T23" i="19" s="1"/>
  <c r="V22" i="19"/>
  <c r="U22" i="19"/>
  <c r="S22" i="19"/>
  <c r="T22" i="19" s="1"/>
  <c r="R22" i="19"/>
  <c r="W21" i="19"/>
  <c r="V21" i="19"/>
  <c r="Y21" i="19" s="1"/>
  <c r="U21" i="19"/>
  <c r="T21" i="19"/>
  <c r="S21" i="19"/>
  <c r="R21" i="19"/>
  <c r="Z21" i="19" s="1"/>
  <c r="X20" i="19"/>
  <c r="W20" i="19"/>
  <c r="V20" i="19"/>
  <c r="U20" i="19"/>
  <c r="R20" i="19"/>
  <c r="S20" i="19" s="1"/>
  <c r="T20" i="19" s="1"/>
  <c r="Y18" i="19"/>
  <c r="X18" i="19"/>
  <c r="W18" i="19"/>
  <c r="V18" i="19"/>
  <c r="U18" i="19"/>
  <c r="S18" i="19"/>
  <c r="R18" i="19"/>
  <c r="T18" i="19" s="1"/>
  <c r="R17" i="19"/>
  <c r="S16" i="19"/>
  <c r="R16" i="19"/>
  <c r="T15" i="19"/>
  <c r="S15" i="19"/>
  <c r="R15" i="19"/>
  <c r="U14" i="19"/>
  <c r="R14" i="19"/>
  <c r="S14" i="19" s="1"/>
  <c r="T14" i="19" s="1"/>
  <c r="V13" i="19"/>
  <c r="U13" i="19"/>
  <c r="S13" i="19"/>
  <c r="T13" i="19" s="1"/>
  <c r="R13" i="19"/>
  <c r="W11" i="19"/>
  <c r="V11" i="19"/>
  <c r="Y11" i="19" s="1"/>
  <c r="U11" i="19"/>
  <c r="T11" i="19"/>
  <c r="S11" i="19"/>
  <c r="R11" i="19"/>
  <c r="Z11" i="19" s="1"/>
  <c r="X10" i="19"/>
  <c r="W10" i="19"/>
  <c r="V10" i="19"/>
  <c r="U10" i="19"/>
  <c r="R10" i="19"/>
  <c r="S10" i="19" s="1"/>
  <c r="T10" i="19" s="1"/>
  <c r="Y9" i="19"/>
  <c r="X9" i="19"/>
  <c r="W9" i="19"/>
  <c r="V9" i="19"/>
  <c r="U9" i="19"/>
  <c r="S9" i="19"/>
  <c r="R9" i="19"/>
  <c r="T9" i="19" s="1"/>
  <c r="R8" i="19"/>
  <c r="S7" i="19"/>
  <c r="R7" i="19"/>
  <c r="T6" i="19"/>
  <c r="S6" i="19"/>
  <c r="R6" i="19"/>
  <c r="U4" i="19"/>
  <c r="R4" i="19"/>
  <c r="S4" i="19" s="1"/>
  <c r="T4" i="19" s="1"/>
  <c r="S53" i="18"/>
  <c r="R53" i="18"/>
  <c r="T52" i="18"/>
  <c r="S52" i="18"/>
  <c r="R52" i="18"/>
  <c r="U51" i="18"/>
  <c r="T51" i="18"/>
  <c r="S51" i="18"/>
  <c r="R51" i="18"/>
  <c r="V50" i="18"/>
  <c r="U50" i="18"/>
  <c r="R50" i="18"/>
  <c r="W49" i="18"/>
  <c r="V49" i="18"/>
  <c r="U49" i="18"/>
  <c r="S49" i="18"/>
  <c r="T49" i="18" s="1"/>
  <c r="R49" i="18"/>
  <c r="Z49" i="18" s="1"/>
  <c r="X48" i="18"/>
  <c r="W48" i="18"/>
  <c r="V48" i="18"/>
  <c r="U48" i="18"/>
  <c r="T48" i="18"/>
  <c r="S48" i="18"/>
  <c r="R48" i="18"/>
  <c r="Z48" i="18" s="1"/>
  <c r="Y46" i="18"/>
  <c r="X46" i="18"/>
  <c r="W46" i="18"/>
  <c r="V46" i="18"/>
  <c r="U46" i="18"/>
  <c r="T46" i="18"/>
  <c r="S46" i="18"/>
  <c r="R46" i="18"/>
  <c r="Z46" i="18" s="1"/>
  <c r="R45" i="18"/>
  <c r="S44" i="18"/>
  <c r="R44" i="18"/>
  <c r="T43" i="18"/>
  <c r="S43" i="18"/>
  <c r="R43" i="18"/>
  <c r="U42" i="18"/>
  <c r="R42" i="18"/>
  <c r="S42" i="18" s="1"/>
  <c r="T42" i="18" s="1"/>
  <c r="V41" i="18"/>
  <c r="U41" i="18"/>
  <c r="R41" i="18"/>
  <c r="W39" i="18"/>
  <c r="V39" i="18"/>
  <c r="S39" i="18"/>
  <c r="T39" i="18" s="1"/>
  <c r="R39" i="18"/>
  <c r="U39" i="18" s="1"/>
  <c r="X38" i="18"/>
  <c r="W38" i="18"/>
  <c r="U38" i="18"/>
  <c r="R38" i="18"/>
  <c r="V38" i="18" s="1"/>
  <c r="Y37" i="18"/>
  <c r="X37" i="18"/>
  <c r="V37" i="18"/>
  <c r="U37" i="18"/>
  <c r="R37" i="18"/>
  <c r="W37" i="18" s="1"/>
  <c r="R36" i="18"/>
  <c r="S35" i="18"/>
  <c r="R35" i="18"/>
  <c r="T34" i="18"/>
  <c r="S34" i="18"/>
  <c r="R34" i="18"/>
  <c r="U32" i="18"/>
  <c r="R32" i="18"/>
  <c r="S32" i="18" s="1"/>
  <c r="T32" i="18" s="1"/>
  <c r="V31" i="18"/>
  <c r="U31" i="18"/>
  <c r="R31" i="18"/>
  <c r="W30" i="18"/>
  <c r="V30" i="18"/>
  <c r="S30" i="18"/>
  <c r="R30" i="18"/>
  <c r="U30" i="18" s="1"/>
  <c r="W29" i="18"/>
  <c r="T29" i="18"/>
  <c r="S29" i="18"/>
  <c r="R29" i="18"/>
  <c r="V29" i="18" s="1"/>
  <c r="X28" i="18"/>
  <c r="U28" i="18"/>
  <c r="R28" i="18"/>
  <c r="W28" i="18" s="1"/>
  <c r="R27" i="18"/>
  <c r="S25" i="18"/>
  <c r="R25" i="18"/>
  <c r="T24" i="18"/>
  <c r="S24" i="18"/>
  <c r="R24" i="18"/>
  <c r="U23" i="18"/>
  <c r="R23" i="18"/>
  <c r="S23" i="18" s="1"/>
  <c r="T23" i="18" s="1"/>
  <c r="V22" i="18"/>
  <c r="U22" i="18"/>
  <c r="R22" i="18"/>
  <c r="W21" i="18"/>
  <c r="V21" i="18"/>
  <c r="S21" i="18"/>
  <c r="R21" i="18"/>
  <c r="U21" i="18" s="1"/>
  <c r="R20" i="18"/>
  <c r="W20" i="18" s="1"/>
  <c r="U18" i="18"/>
  <c r="X18" i="18" s="1"/>
  <c r="S18" i="18"/>
  <c r="R18" i="18"/>
  <c r="W18" i="18" s="1"/>
  <c r="R17" i="18"/>
  <c r="U16" i="18"/>
  <c r="S16" i="18"/>
  <c r="R16" i="18"/>
  <c r="V15" i="18"/>
  <c r="T15" i="18"/>
  <c r="S15" i="18"/>
  <c r="R15" i="18"/>
  <c r="W14" i="18"/>
  <c r="U14" i="18"/>
  <c r="T14" i="18"/>
  <c r="S14" i="18"/>
  <c r="R14" i="18"/>
  <c r="Z14" i="18" s="1"/>
  <c r="X13" i="18"/>
  <c r="V13" i="18"/>
  <c r="U13" i="18"/>
  <c r="R13" i="18"/>
  <c r="Y11" i="18"/>
  <c r="W11" i="18"/>
  <c r="V11" i="18"/>
  <c r="S11" i="18"/>
  <c r="R11" i="18"/>
  <c r="U11" i="18" s="1"/>
  <c r="R10" i="18"/>
  <c r="W10" i="18" s="1"/>
  <c r="U9" i="18"/>
  <c r="X9" i="18" s="1"/>
  <c r="S9" i="18"/>
  <c r="R9" i="18"/>
  <c r="W9" i="18" s="1"/>
  <c r="R8" i="18"/>
  <c r="U7" i="18"/>
  <c r="S7" i="18"/>
  <c r="R7" i="18"/>
  <c r="V6" i="18"/>
  <c r="T6" i="18"/>
  <c r="S6" i="18"/>
  <c r="R6" i="18"/>
  <c r="W4" i="18"/>
  <c r="U4" i="18"/>
  <c r="R4" i="18"/>
  <c r="S4" i="18" s="1"/>
  <c r="T4" i="18" s="1"/>
  <c r="S53" i="17"/>
  <c r="R53" i="17"/>
  <c r="W52" i="17"/>
  <c r="T52" i="17"/>
  <c r="S52" i="17"/>
  <c r="R52" i="17"/>
  <c r="Z52" i="17" s="1"/>
  <c r="U51" i="17"/>
  <c r="X51" i="17" s="1"/>
  <c r="T51" i="17"/>
  <c r="S51" i="17"/>
  <c r="R51" i="17"/>
  <c r="V50" i="17"/>
  <c r="Y50" i="17" s="1"/>
  <c r="U50" i="17"/>
  <c r="T50" i="17"/>
  <c r="S50" i="17"/>
  <c r="R50" i="17"/>
  <c r="W49" i="17"/>
  <c r="V49" i="17"/>
  <c r="R49" i="17"/>
  <c r="U49" i="17" s="1"/>
  <c r="X48" i="17"/>
  <c r="W48" i="17"/>
  <c r="V48" i="17"/>
  <c r="U48" i="17"/>
  <c r="S48" i="17"/>
  <c r="T48" i="17" s="1"/>
  <c r="R48" i="17"/>
  <c r="Z48" i="17" s="1"/>
  <c r="Y46" i="17"/>
  <c r="X46" i="17"/>
  <c r="W46" i="17"/>
  <c r="V46" i="17"/>
  <c r="U46" i="17"/>
  <c r="T46" i="17"/>
  <c r="S46" i="17"/>
  <c r="R46" i="17"/>
  <c r="Z46" i="17" s="1"/>
  <c r="R45" i="17"/>
  <c r="S44" i="17"/>
  <c r="R44" i="17"/>
  <c r="W43" i="17"/>
  <c r="T43" i="17"/>
  <c r="S43" i="17"/>
  <c r="R43" i="17"/>
  <c r="Z43" i="17" s="1"/>
  <c r="U42" i="17"/>
  <c r="X42" i="17" s="1"/>
  <c r="R42" i="17"/>
  <c r="S42" i="17" s="1"/>
  <c r="T42" i="17" s="1"/>
  <c r="V41" i="17"/>
  <c r="Y41" i="17" s="1"/>
  <c r="U41" i="17"/>
  <c r="S41" i="17"/>
  <c r="T41" i="17" s="1"/>
  <c r="R41" i="17"/>
  <c r="W39" i="17"/>
  <c r="V39" i="17"/>
  <c r="R39" i="17"/>
  <c r="U39" i="17" s="1"/>
  <c r="X38" i="17"/>
  <c r="W38" i="17"/>
  <c r="V38" i="17"/>
  <c r="U38" i="17"/>
  <c r="S38" i="17"/>
  <c r="T38" i="17" s="1"/>
  <c r="R38" i="17"/>
  <c r="Z38" i="17" s="1"/>
  <c r="Y37" i="17"/>
  <c r="X37" i="17"/>
  <c r="W37" i="17"/>
  <c r="V37" i="17"/>
  <c r="U37" i="17"/>
  <c r="T37" i="17"/>
  <c r="S37" i="17"/>
  <c r="R37" i="17"/>
  <c r="Z37" i="17" s="1"/>
  <c r="R36" i="17"/>
  <c r="S35" i="17"/>
  <c r="R35" i="17"/>
  <c r="W34" i="17"/>
  <c r="T34" i="17"/>
  <c r="S34" i="17"/>
  <c r="R34" i="17"/>
  <c r="Z34" i="17" s="1"/>
  <c r="U32" i="17"/>
  <c r="X32" i="17" s="1"/>
  <c r="R32" i="17"/>
  <c r="S32" i="17" s="1"/>
  <c r="T32" i="17" s="1"/>
  <c r="V31" i="17"/>
  <c r="Y31" i="17" s="1"/>
  <c r="U31" i="17"/>
  <c r="S31" i="17"/>
  <c r="T31" i="17" s="1"/>
  <c r="R31" i="17"/>
  <c r="W30" i="17"/>
  <c r="V30" i="17"/>
  <c r="R30" i="17"/>
  <c r="U30" i="17" s="1"/>
  <c r="X29" i="17"/>
  <c r="W29" i="17"/>
  <c r="V29" i="17"/>
  <c r="U29" i="17"/>
  <c r="S29" i="17"/>
  <c r="R29" i="17"/>
  <c r="T29" i="17" s="1"/>
  <c r="Y28" i="17"/>
  <c r="X28" i="17"/>
  <c r="W28" i="17"/>
  <c r="V28" i="17"/>
  <c r="U28" i="17"/>
  <c r="T28" i="17"/>
  <c r="S28" i="17"/>
  <c r="R28" i="17"/>
  <c r="Z28" i="17" s="1"/>
  <c r="R27" i="17"/>
  <c r="S25" i="17"/>
  <c r="R25" i="17"/>
  <c r="W24" i="17"/>
  <c r="T24" i="17"/>
  <c r="S24" i="17"/>
  <c r="R24" i="17"/>
  <c r="Z24" i="17" s="1"/>
  <c r="U23" i="17"/>
  <c r="X23" i="17" s="1"/>
  <c r="R23" i="17"/>
  <c r="S23" i="17" s="1"/>
  <c r="T23" i="17" s="1"/>
  <c r="V22" i="17"/>
  <c r="Y22" i="17" s="1"/>
  <c r="U22" i="17"/>
  <c r="S22" i="17"/>
  <c r="T22" i="17" s="1"/>
  <c r="R22" i="17"/>
  <c r="W21" i="17"/>
  <c r="V21" i="17"/>
  <c r="R21" i="17"/>
  <c r="U21" i="17" s="1"/>
  <c r="X20" i="17"/>
  <c r="W20" i="17"/>
  <c r="V20" i="17"/>
  <c r="U20" i="17"/>
  <c r="S20" i="17"/>
  <c r="R20" i="17"/>
  <c r="T20" i="17" s="1"/>
  <c r="Y18" i="17"/>
  <c r="X18" i="17"/>
  <c r="W18" i="17"/>
  <c r="V18" i="17"/>
  <c r="U18" i="17"/>
  <c r="T18" i="17"/>
  <c r="S18" i="17"/>
  <c r="R18" i="17"/>
  <c r="Z18" i="17" s="1"/>
  <c r="R17" i="17"/>
  <c r="S16" i="17"/>
  <c r="R16" i="17"/>
  <c r="W15" i="17"/>
  <c r="T15" i="17"/>
  <c r="S15" i="17"/>
  <c r="R15" i="17"/>
  <c r="Z15" i="17" s="1"/>
  <c r="U14" i="17"/>
  <c r="X14" i="17" s="1"/>
  <c r="R14" i="17"/>
  <c r="S14" i="17" s="1"/>
  <c r="T14" i="17" s="1"/>
  <c r="V13" i="17"/>
  <c r="Y13" i="17" s="1"/>
  <c r="U13" i="17"/>
  <c r="S13" i="17"/>
  <c r="T13" i="17" s="1"/>
  <c r="R13" i="17"/>
  <c r="W11" i="17"/>
  <c r="V11" i="17"/>
  <c r="R11" i="17"/>
  <c r="U11" i="17" s="1"/>
  <c r="X10" i="17"/>
  <c r="W10" i="17"/>
  <c r="V10" i="17"/>
  <c r="U10" i="17"/>
  <c r="S10" i="17"/>
  <c r="R10" i="17"/>
  <c r="T10" i="17" s="1"/>
  <c r="Y9" i="17"/>
  <c r="X9" i="17"/>
  <c r="W9" i="17"/>
  <c r="V9" i="17"/>
  <c r="U9" i="17"/>
  <c r="T9" i="17"/>
  <c r="S9" i="17"/>
  <c r="R9" i="17"/>
  <c r="Z9" i="17" s="1"/>
  <c r="R8" i="17"/>
  <c r="S7" i="17"/>
  <c r="R7" i="17"/>
  <c r="W6" i="17"/>
  <c r="T6" i="17"/>
  <c r="S6" i="17"/>
  <c r="R6" i="17"/>
  <c r="Z6" i="17" s="1"/>
  <c r="U4" i="17"/>
  <c r="X4" i="17" s="1"/>
  <c r="R4" i="17"/>
  <c r="S4" i="17" s="1"/>
  <c r="T4" i="17" s="1"/>
  <c r="S53" i="16"/>
  <c r="T53" i="16" s="1"/>
  <c r="R53" i="16"/>
  <c r="U52" i="16"/>
  <c r="T52" i="16"/>
  <c r="S52" i="16"/>
  <c r="R52" i="16"/>
  <c r="V51" i="16"/>
  <c r="U51" i="16"/>
  <c r="R51" i="16"/>
  <c r="S51" i="16" s="1"/>
  <c r="T51" i="16" s="1"/>
  <c r="W50" i="16"/>
  <c r="V50" i="16"/>
  <c r="U50" i="16"/>
  <c r="S50" i="16"/>
  <c r="R50" i="16"/>
  <c r="T50" i="16" s="1"/>
  <c r="X49" i="16"/>
  <c r="W49" i="16"/>
  <c r="V49" i="16"/>
  <c r="U49" i="16"/>
  <c r="T49" i="16"/>
  <c r="S49" i="16"/>
  <c r="R49" i="16"/>
  <c r="Z49" i="16" s="1"/>
  <c r="Y48" i="16"/>
  <c r="X48" i="16"/>
  <c r="W48" i="16"/>
  <c r="V48" i="16"/>
  <c r="U48" i="16"/>
  <c r="T48" i="16"/>
  <c r="S48" i="16"/>
  <c r="R48" i="16"/>
  <c r="Z48" i="16" s="1"/>
  <c r="R46" i="16"/>
  <c r="R45" i="16"/>
  <c r="S44" i="16"/>
  <c r="T44" i="16" s="1"/>
  <c r="R44" i="16"/>
  <c r="U43" i="16"/>
  <c r="T43" i="16"/>
  <c r="S43" i="16"/>
  <c r="R43" i="16"/>
  <c r="V42" i="16"/>
  <c r="U42" i="16"/>
  <c r="R42" i="16"/>
  <c r="S42" i="16" s="1"/>
  <c r="T42" i="16" s="1"/>
  <c r="W41" i="16"/>
  <c r="V41" i="16"/>
  <c r="U41" i="16"/>
  <c r="S41" i="16"/>
  <c r="T41" i="16" s="1"/>
  <c r="R41" i="16"/>
  <c r="Z41" i="16" s="1"/>
  <c r="X39" i="16"/>
  <c r="W39" i="16"/>
  <c r="V39" i="16"/>
  <c r="U39" i="16"/>
  <c r="T39" i="16"/>
  <c r="S39" i="16"/>
  <c r="R39" i="16"/>
  <c r="Z39" i="16" s="1"/>
  <c r="Y38" i="16"/>
  <c r="X38" i="16"/>
  <c r="W38" i="16"/>
  <c r="V38" i="16"/>
  <c r="U38" i="16"/>
  <c r="R38" i="16"/>
  <c r="S38" i="16" s="1"/>
  <c r="T38" i="16" s="1"/>
  <c r="R37" i="16"/>
  <c r="R36" i="16"/>
  <c r="S35" i="16"/>
  <c r="T35" i="16" s="1"/>
  <c r="R35" i="16"/>
  <c r="U34" i="16"/>
  <c r="T34" i="16"/>
  <c r="S34" i="16"/>
  <c r="R34" i="16"/>
  <c r="V32" i="16"/>
  <c r="U32" i="16"/>
  <c r="R32" i="16"/>
  <c r="S32" i="16" s="1"/>
  <c r="T32" i="16" s="1"/>
  <c r="W31" i="16"/>
  <c r="V31" i="16"/>
  <c r="U31" i="16"/>
  <c r="S31" i="16"/>
  <c r="R31" i="16"/>
  <c r="T31" i="16" s="1"/>
  <c r="X30" i="16"/>
  <c r="W30" i="16"/>
  <c r="V30" i="16"/>
  <c r="U30" i="16"/>
  <c r="T30" i="16"/>
  <c r="S30" i="16"/>
  <c r="R30" i="16"/>
  <c r="Z30" i="16" s="1"/>
  <c r="Y29" i="16"/>
  <c r="X29" i="16"/>
  <c r="W29" i="16"/>
  <c r="V29" i="16"/>
  <c r="U29" i="16"/>
  <c r="R29" i="16"/>
  <c r="S29" i="16" s="1"/>
  <c r="T29" i="16" s="1"/>
  <c r="R28" i="16"/>
  <c r="R27" i="16"/>
  <c r="S25" i="16"/>
  <c r="T25" i="16" s="1"/>
  <c r="R25" i="16"/>
  <c r="U24" i="16"/>
  <c r="T24" i="16"/>
  <c r="S24" i="16"/>
  <c r="R24" i="16"/>
  <c r="V23" i="16"/>
  <c r="U23" i="16"/>
  <c r="R23" i="16"/>
  <c r="S23" i="16" s="1"/>
  <c r="T23" i="16" s="1"/>
  <c r="W22" i="16"/>
  <c r="V22" i="16"/>
  <c r="U22" i="16"/>
  <c r="S22" i="16"/>
  <c r="R22" i="16"/>
  <c r="T22" i="16" s="1"/>
  <c r="X21" i="16"/>
  <c r="W21" i="16"/>
  <c r="V21" i="16"/>
  <c r="U21" i="16"/>
  <c r="T21" i="16"/>
  <c r="S21" i="16"/>
  <c r="R21" i="16"/>
  <c r="Z21" i="16" s="1"/>
  <c r="Y20" i="16"/>
  <c r="X20" i="16"/>
  <c r="W20" i="16"/>
  <c r="V20" i="16"/>
  <c r="U20" i="16"/>
  <c r="R20" i="16"/>
  <c r="S20" i="16" s="1"/>
  <c r="T20" i="16" s="1"/>
  <c r="R18" i="16"/>
  <c r="R17" i="16"/>
  <c r="S16" i="16"/>
  <c r="T16" i="16" s="1"/>
  <c r="R16" i="16"/>
  <c r="U15" i="16"/>
  <c r="T15" i="16"/>
  <c r="S15" i="16"/>
  <c r="R15" i="16"/>
  <c r="V14" i="16"/>
  <c r="U14" i="16"/>
  <c r="R14" i="16"/>
  <c r="S14" i="16" s="1"/>
  <c r="T14" i="16" s="1"/>
  <c r="W13" i="16"/>
  <c r="V13" i="16"/>
  <c r="U13" i="16"/>
  <c r="S13" i="16"/>
  <c r="T13" i="16" s="1"/>
  <c r="R13" i="16"/>
  <c r="Z13" i="16" s="1"/>
  <c r="X11" i="16"/>
  <c r="W11" i="16"/>
  <c r="V11" i="16"/>
  <c r="U11" i="16"/>
  <c r="T11" i="16"/>
  <c r="S11" i="16"/>
  <c r="R11" i="16"/>
  <c r="Z11" i="16" s="1"/>
  <c r="Y10" i="16"/>
  <c r="X10" i="16"/>
  <c r="W10" i="16"/>
  <c r="V10" i="16"/>
  <c r="U10" i="16"/>
  <c r="R10" i="16"/>
  <c r="S10" i="16" s="1"/>
  <c r="T10" i="16" s="1"/>
  <c r="R9" i="16"/>
  <c r="R8" i="16"/>
  <c r="S7" i="16"/>
  <c r="T7" i="16" s="1"/>
  <c r="R7" i="16"/>
  <c r="U6" i="16"/>
  <c r="T6" i="16"/>
  <c r="S6" i="16"/>
  <c r="R6" i="16"/>
  <c r="V4" i="16"/>
  <c r="U4" i="16"/>
  <c r="R4" i="16"/>
  <c r="S4" i="16" s="1"/>
  <c r="T4" i="16" s="1"/>
  <c r="S53" i="14"/>
  <c r="T53" i="14" s="1"/>
  <c r="R53" i="14"/>
  <c r="U52" i="14"/>
  <c r="T52" i="14"/>
  <c r="S52" i="14"/>
  <c r="R52" i="14"/>
  <c r="W51" i="14"/>
  <c r="V51" i="14"/>
  <c r="U51" i="14"/>
  <c r="T51" i="14"/>
  <c r="S51" i="14"/>
  <c r="R51" i="14"/>
  <c r="Z51" i="14" s="1"/>
  <c r="W50" i="14"/>
  <c r="V50" i="14"/>
  <c r="U50" i="14"/>
  <c r="X50" i="14" s="1"/>
  <c r="R50" i="14"/>
  <c r="S50" i="14" s="1"/>
  <c r="T50" i="14" s="1"/>
  <c r="X49" i="14"/>
  <c r="W49" i="14"/>
  <c r="V49" i="14"/>
  <c r="Y49" i="14" s="1"/>
  <c r="U49" i="14"/>
  <c r="S49" i="14"/>
  <c r="T49" i="14" s="1"/>
  <c r="R49" i="14"/>
  <c r="Z49" i="14" s="1"/>
  <c r="R48" i="14"/>
  <c r="W48" i="14" s="1"/>
  <c r="R46" i="14"/>
  <c r="R45" i="14"/>
  <c r="S44" i="14"/>
  <c r="T44" i="14" s="1"/>
  <c r="R44" i="14"/>
  <c r="V43" i="14"/>
  <c r="U43" i="14"/>
  <c r="T43" i="14"/>
  <c r="S43" i="14"/>
  <c r="R43" i="14"/>
  <c r="W42" i="14"/>
  <c r="V42" i="14"/>
  <c r="U42" i="14"/>
  <c r="T42" i="14"/>
  <c r="S42" i="14"/>
  <c r="R42" i="14"/>
  <c r="Z42" i="14" s="1"/>
  <c r="W41" i="14"/>
  <c r="V41" i="14"/>
  <c r="U41" i="14"/>
  <c r="X41" i="14" s="1"/>
  <c r="T41" i="14"/>
  <c r="S41" i="14"/>
  <c r="R41" i="14"/>
  <c r="Z41" i="14" s="1"/>
  <c r="Y39" i="14"/>
  <c r="X39" i="14"/>
  <c r="W39" i="14"/>
  <c r="V39" i="14"/>
  <c r="U39" i="14"/>
  <c r="R39" i="14"/>
  <c r="S39" i="14" s="1"/>
  <c r="T39" i="14" s="1"/>
  <c r="R38" i="14"/>
  <c r="W38" i="14" s="1"/>
  <c r="R37" i="14"/>
  <c r="R36" i="14"/>
  <c r="U35" i="14"/>
  <c r="S35" i="14"/>
  <c r="T35" i="14" s="1"/>
  <c r="R35" i="14"/>
  <c r="V34" i="14"/>
  <c r="U34" i="14"/>
  <c r="T34" i="14"/>
  <c r="S34" i="14"/>
  <c r="R34" i="14"/>
  <c r="W32" i="14"/>
  <c r="V32" i="14"/>
  <c r="U32" i="14"/>
  <c r="R32" i="14"/>
  <c r="S32" i="14" s="1"/>
  <c r="T32" i="14" s="1"/>
  <c r="X31" i="14"/>
  <c r="W31" i="14"/>
  <c r="V31" i="14"/>
  <c r="U31" i="14"/>
  <c r="R31" i="14"/>
  <c r="Y30" i="14"/>
  <c r="W30" i="14"/>
  <c r="V30" i="14"/>
  <c r="R30" i="14"/>
  <c r="U30" i="14" s="1"/>
  <c r="X30" i="14" s="1"/>
  <c r="R29" i="14"/>
  <c r="W29" i="14" s="1"/>
  <c r="R28" i="14"/>
  <c r="R27" i="14"/>
  <c r="U25" i="14"/>
  <c r="S25" i="14"/>
  <c r="T25" i="14" s="1"/>
  <c r="R25" i="14"/>
  <c r="V24" i="14"/>
  <c r="U24" i="14"/>
  <c r="T24" i="14"/>
  <c r="S24" i="14"/>
  <c r="R24" i="14"/>
  <c r="W23" i="14"/>
  <c r="V23" i="14"/>
  <c r="U23" i="14"/>
  <c r="R23" i="14"/>
  <c r="S23" i="14" s="1"/>
  <c r="T23" i="14" s="1"/>
  <c r="X22" i="14"/>
  <c r="W22" i="14"/>
  <c r="V22" i="14"/>
  <c r="U22" i="14"/>
  <c r="R22" i="14"/>
  <c r="Y21" i="14"/>
  <c r="W21" i="14"/>
  <c r="V21" i="14"/>
  <c r="R21" i="14"/>
  <c r="U21" i="14" s="1"/>
  <c r="X21" i="14" s="1"/>
  <c r="R20" i="14"/>
  <c r="W20" i="14" s="1"/>
  <c r="R18" i="14"/>
  <c r="R17" i="14"/>
  <c r="U16" i="14"/>
  <c r="S16" i="14"/>
  <c r="T16" i="14" s="1"/>
  <c r="R16" i="14"/>
  <c r="V15" i="14"/>
  <c r="U15" i="14"/>
  <c r="T15" i="14"/>
  <c r="S15" i="14"/>
  <c r="R15" i="14"/>
  <c r="W14" i="14"/>
  <c r="V14" i="14"/>
  <c r="U14" i="14"/>
  <c r="R14" i="14"/>
  <c r="S14" i="14" s="1"/>
  <c r="T14" i="14" s="1"/>
  <c r="X13" i="14"/>
  <c r="W13" i="14"/>
  <c r="V13" i="14"/>
  <c r="U13" i="14"/>
  <c r="R13" i="14"/>
  <c r="Y11" i="14"/>
  <c r="W11" i="14"/>
  <c r="V11" i="14"/>
  <c r="R11" i="14"/>
  <c r="U11" i="14" s="1"/>
  <c r="X11" i="14" s="1"/>
  <c r="R10" i="14"/>
  <c r="W10" i="14" s="1"/>
  <c r="R9" i="14"/>
  <c r="R8" i="14"/>
  <c r="S7" i="14"/>
  <c r="T7" i="14" s="1"/>
  <c r="R7" i="14"/>
  <c r="V6" i="14"/>
  <c r="U6" i="14"/>
  <c r="T6" i="14"/>
  <c r="S6" i="14"/>
  <c r="R6" i="14"/>
  <c r="W4" i="14"/>
  <c r="V4" i="14"/>
  <c r="U4" i="14"/>
  <c r="R4" i="14"/>
  <c r="S4" i="14" s="1"/>
  <c r="T4" i="14" s="1"/>
  <c r="S53" i="13"/>
  <c r="R53" i="13"/>
  <c r="Y52" i="13"/>
  <c r="V52" i="13"/>
  <c r="U52" i="13"/>
  <c r="T52" i="13"/>
  <c r="S52" i="13"/>
  <c r="R52" i="13"/>
  <c r="U51" i="13"/>
  <c r="R51" i="13"/>
  <c r="S51" i="13" s="1"/>
  <c r="T51" i="13" s="1"/>
  <c r="W50" i="13"/>
  <c r="V50" i="13"/>
  <c r="U50" i="13"/>
  <c r="X50" i="13" s="1"/>
  <c r="S50" i="13"/>
  <c r="R50" i="13"/>
  <c r="T50" i="13" s="1"/>
  <c r="X49" i="13"/>
  <c r="W49" i="13"/>
  <c r="V49" i="13"/>
  <c r="Y49" i="13" s="1"/>
  <c r="U49" i="13"/>
  <c r="T49" i="13"/>
  <c r="S49" i="13"/>
  <c r="R49" i="13"/>
  <c r="Z49" i="13" s="1"/>
  <c r="X48" i="13"/>
  <c r="W48" i="13"/>
  <c r="U48" i="13"/>
  <c r="R48" i="13"/>
  <c r="V48" i="13" s="1"/>
  <c r="Y46" i="13"/>
  <c r="V46" i="13"/>
  <c r="R46" i="13"/>
  <c r="W46" i="13" s="1"/>
  <c r="R45" i="13"/>
  <c r="S44" i="13"/>
  <c r="R44" i="13"/>
  <c r="Y43" i="13"/>
  <c r="V43" i="13"/>
  <c r="U43" i="13"/>
  <c r="X43" i="13" s="1"/>
  <c r="T43" i="13"/>
  <c r="S43" i="13"/>
  <c r="R43" i="13"/>
  <c r="U42" i="13"/>
  <c r="R42" i="13"/>
  <c r="S42" i="13" s="1"/>
  <c r="T42" i="13" s="1"/>
  <c r="W41" i="13"/>
  <c r="V41" i="13"/>
  <c r="U41" i="13"/>
  <c r="X41" i="13" s="1"/>
  <c r="S41" i="13"/>
  <c r="R41" i="13"/>
  <c r="T41" i="13" s="1"/>
  <c r="X39" i="13"/>
  <c r="W39" i="13"/>
  <c r="V39" i="13"/>
  <c r="Y39" i="13" s="1"/>
  <c r="U39" i="13"/>
  <c r="T39" i="13"/>
  <c r="S39" i="13"/>
  <c r="R39" i="13"/>
  <c r="Z39" i="13" s="1"/>
  <c r="X38" i="13"/>
  <c r="W38" i="13"/>
  <c r="U38" i="13"/>
  <c r="R38" i="13"/>
  <c r="V38" i="13" s="1"/>
  <c r="Y37" i="13"/>
  <c r="V37" i="13"/>
  <c r="R37" i="13"/>
  <c r="W37" i="13" s="1"/>
  <c r="R36" i="13"/>
  <c r="S35" i="13"/>
  <c r="R35" i="13"/>
  <c r="Y34" i="13"/>
  <c r="V34" i="13"/>
  <c r="U34" i="13"/>
  <c r="X34" i="13" s="1"/>
  <c r="T34" i="13"/>
  <c r="S34" i="13"/>
  <c r="R34" i="13"/>
  <c r="U32" i="13"/>
  <c r="R32" i="13"/>
  <c r="S32" i="13" s="1"/>
  <c r="T32" i="13" s="1"/>
  <c r="W31" i="13"/>
  <c r="V31" i="13"/>
  <c r="U31" i="13"/>
  <c r="X31" i="13" s="1"/>
  <c r="S31" i="13"/>
  <c r="R31" i="13"/>
  <c r="T31" i="13" s="1"/>
  <c r="X30" i="13"/>
  <c r="W30" i="13"/>
  <c r="V30" i="13"/>
  <c r="Y30" i="13" s="1"/>
  <c r="U30" i="13"/>
  <c r="T30" i="13"/>
  <c r="S30" i="13"/>
  <c r="R30" i="13"/>
  <c r="Z30" i="13" s="1"/>
  <c r="X29" i="13"/>
  <c r="W29" i="13"/>
  <c r="U29" i="13"/>
  <c r="R29" i="13"/>
  <c r="V29" i="13" s="1"/>
  <c r="Y28" i="13"/>
  <c r="V28" i="13"/>
  <c r="R28" i="13"/>
  <c r="W28" i="13" s="1"/>
  <c r="R27" i="13"/>
  <c r="S25" i="13"/>
  <c r="R25" i="13"/>
  <c r="Y24" i="13"/>
  <c r="V24" i="13"/>
  <c r="U24" i="13"/>
  <c r="X24" i="13" s="1"/>
  <c r="T24" i="13"/>
  <c r="S24" i="13"/>
  <c r="R24" i="13"/>
  <c r="U23" i="13"/>
  <c r="R23" i="13"/>
  <c r="S23" i="13" s="1"/>
  <c r="T23" i="13" s="1"/>
  <c r="W22" i="13"/>
  <c r="V22" i="13"/>
  <c r="U22" i="13"/>
  <c r="X22" i="13" s="1"/>
  <c r="S22" i="13"/>
  <c r="R22" i="13"/>
  <c r="T22" i="13" s="1"/>
  <c r="X21" i="13"/>
  <c r="W21" i="13"/>
  <c r="V21" i="13"/>
  <c r="Y21" i="13" s="1"/>
  <c r="U21" i="13"/>
  <c r="T21" i="13"/>
  <c r="S21" i="13"/>
  <c r="R21" i="13"/>
  <c r="Z21" i="13" s="1"/>
  <c r="X20" i="13"/>
  <c r="W20" i="13"/>
  <c r="U20" i="13"/>
  <c r="R20" i="13"/>
  <c r="V20" i="13" s="1"/>
  <c r="Y18" i="13"/>
  <c r="V18" i="13"/>
  <c r="R18" i="13"/>
  <c r="W18" i="13" s="1"/>
  <c r="R17" i="13"/>
  <c r="S16" i="13"/>
  <c r="R16" i="13"/>
  <c r="Y15" i="13"/>
  <c r="V15" i="13"/>
  <c r="U15" i="13"/>
  <c r="X15" i="13" s="1"/>
  <c r="T15" i="13"/>
  <c r="S15" i="13"/>
  <c r="R15" i="13"/>
  <c r="U14" i="13"/>
  <c r="R14" i="13"/>
  <c r="S14" i="13" s="1"/>
  <c r="T14" i="13" s="1"/>
  <c r="W13" i="13"/>
  <c r="V13" i="13"/>
  <c r="U13" i="13"/>
  <c r="X13" i="13" s="1"/>
  <c r="S13" i="13"/>
  <c r="R13" i="13"/>
  <c r="T13" i="13" s="1"/>
  <c r="X11" i="13"/>
  <c r="W11" i="13"/>
  <c r="V11" i="13"/>
  <c r="Y11" i="13" s="1"/>
  <c r="U11" i="13"/>
  <c r="T11" i="13"/>
  <c r="S11" i="13"/>
  <c r="R11" i="13"/>
  <c r="Z11" i="13" s="1"/>
  <c r="X10" i="13"/>
  <c r="W10" i="13"/>
  <c r="U10" i="13"/>
  <c r="R10" i="13"/>
  <c r="V10" i="13" s="1"/>
  <c r="Y10" i="13" s="1"/>
  <c r="Y9" i="13"/>
  <c r="V9" i="13"/>
  <c r="R9" i="13"/>
  <c r="W9" i="13" s="1"/>
  <c r="R8" i="13"/>
  <c r="S7" i="13"/>
  <c r="R7" i="13"/>
  <c r="Y6" i="13"/>
  <c r="V6" i="13"/>
  <c r="U6" i="13"/>
  <c r="X6" i="13" s="1"/>
  <c r="T6" i="13"/>
  <c r="S6" i="13"/>
  <c r="R6" i="13"/>
  <c r="U4" i="13"/>
  <c r="R4" i="13"/>
  <c r="S4" i="13" s="1"/>
  <c r="T4" i="13" s="1"/>
  <c r="W53" i="12"/>
  <c r="S53" i="12"/>
  <c r="R53" i="12"/>
  <c r="Z53" i="12" s="1"/>
  <c r="R52" i="12"/>
  <c r="S52" i="12" s="1"/>
  <c r="T52" i="12" s="1"/>
  <c r="U51" i="12"/>
  <c r="X51" i="12" s="1"/>
  <c r="S51" i="12"/>
  <c r="T51" i="12" s="1"/>
  <c r="R51" i="12"/>
  <c r="V50" i="12"/>
  <c r="R50" i="12"/>
  <c r="U50" i="12" s="1"/>
  <c r="W49" i="12"/>
  <c r="V49" i="12"/>
  <c r="U49" i="12"/>
  <c r="S49" i="12"/>
  <c r="R49" i="12"/>
  <c r="T49" i="12" s="1"/>
  <c r="X48" i="12"/>
  <c r="W48" i="12"/>
  <c r="V48" i="12"/>
  <c r="U48" i="12"/>
  <c r="T48" i="12"/>
  <c r="S48" i="12"/>
  <c r="R48" i="12"/>
  <c r="Z48" i="12" s="1"/>
  <c r="Y46" i="12"/>
  <c r="W46" i="12"/>
  <c r="V46" i="12"/>
  <c r="U46" i="12"/>
  <c r="X46" i="12" s="1"/>
  <c r="T46" i="12"/>
  <c r="S46" i="12"/>
  <c r="R46" i="12"/>
  <c r="Z46" i="12" s="1"/>
  <c r="R45" i="12"/>
  <c r="W44" i="12"/>
  <c r="S44" i="12"/>
  <c r="R44" i="12"/>
  <c r="Z44" i="12" s="1"/>
  <c r="R43" i="12"/>
  <c r="S43" i="12" s="1"/>
  <c r="T43" i="12" s="1"/>
  <c r="U42" i="12"/>
  <c r="X42" i="12" s="1"/>
  <c r="S42" i="12"/>
  <c r="T42" i="12" s="1"/>
  <c r="R42" i="12"/>
  <c r="V41" i="12"/>
  <c r="R41" i="12"/>
  <c r="U41" i="12" s="1"/>
  <c r="W39" i="12"/>
  <c r="V39" i="12"/>
  <c r="U39" i="12"/>
  <c r="S39" i="12"/>
  <c r="R39" i="12"/>
  <c r="T39" i="12" s="1"/>
  <c r="X38" i="12"/>
  <c r="W38" i="12"/>
  <c r="V38" i="12"/>
  <c r="U38" i="12"/>
  <c r="T38" i="12"/>
  <c r="S38" i="12"/>
  <c r="R38" i="12"/>
  <c r="Z38" i="12" s="1"/>
  <c r="Y37" i="12"/>
  <c r="W37" i="12"/>
  <c r="V37" i="12"/>
  <c r="U37" i="12"/>
  <c r="X37" i="12" s="1"/>
  <c r="R37" i="12"/>
  <c r="S37" i="12" s="1"/>
  <c r="T37" i="12" s="1"/>
  <c r="R36" i="12"/>
  <c r="W35" i="12"/>
  <c r="S35" i="12"/>
  <c r="R35" i="12"/>
  <c r="Z35" i="12" s="1"/>
  <c r="R34" i="12"/>
  <c r="S34" i="12" s="1"/>
  <c r="T34" i="12" s="1"/>
  <c r="U32" i="12"/>
  <c r="X32" i="12" s="1"/>
  <c r="S32" i="12"/>
  <c r="T32" i="12" s="1"/>
  <c r="R32" i="12"/>
  <c r="V31" i="12"/>
  <c r="R31" i="12"/>
  <c r="U31" i="12" s="1"/>
  <c r="W30" i="12"/>
  <c r="U30" i="12"/>
  <c r="S30" i="12"/>
  <c r="R30" i="12"/>
  <c r="V30" i="12" s="1"/>
  <c r="X29" i="12"/>
  <c r="W29" i="12"/>
  <c r="V29" i="12"/>
  <c r="U29" i="12"/>
  <c r="T29" i="12"/>
  <c r="S29" i="12"/>
  <c r="R29" i="12"/>
  <c r="Z29" i="12" s="1"/>
  <c r="Y28" i="12"/>
  <c r="W28" i="12"/>
  <c r="V28" i="12"/>
  <c r="U28" i="12"/>
  <c r="X28" i="12" s="1"/>
  <c r="R28" i="12"/>
  <c r="S28" i="12" s="1"/>
  <c r="T28" i="12" s="1"/>
  <c r="R27" i="12"/>
  <c r="W25" i="12"/>
  <c r="S25" i="12"/>
  <c r="R25" i="12"/>
  <c r="Z25" i="12" s="1"/>
  <c r="R24" i="12"/>
  <c r="S24" i="12" s="1"/>
  <c r="T24" i="12" s="1"/>
  <c r="U23" i="12"/>
  <c r="X23" i="12" s="1"/>
  <c r="S23" i="12"/>
  <c r="T23" i="12" s="1"/>
  <c r="R23" i="12"/>
  <c r="V22" i="12"/>
  <c r="R22" i="12"/>
  <c r="U22" i="12" s="1"/>
  <c r="W21" i="12"/>
  <c r="U21" i="12"/>
  <c r="S21" i="12"/>
  <c r="R21" i="12"/>
  <c r="V21" i="12" s="1"/>
  <c r="X20" i="12"/>
  <c r="W20" i="12"/>
  <c r="V20" i="12"/>
  <c r="U20" i="12"/>
  <c r="T20" i="12"/>
  <c r="S20" i="12"/>
  <c r="R20" i="12"/>
  <c r="Z20" i="12" s="1"/>
  <c r="Y18" i="12"/>
  <c r="W18" i="12"/>
  <c r="V18" i="12"/>
  <c r="U18" i="12"/>
  <c r="X18" i="12" s="1"/>
  <c r="R18" i="12"/>
  <c r="S18" i="12" s="1"/>
  <c r="T18" i="12" s="1"/>
  <c r="R17" i="12"/>
  <c r="W16" i="12"/>
  <c r="S16" i="12"/>
  <c r="R16" i="12"/>
  <c r="Z16" i="12" s="1"/>
  <c r="R15" i="12"/>
  <c r="S15" i="12" s="1"/>
  <c r="T15" i="12" s="1"/>
  <c r="U14" i="12"/>
  <c r="X14" i="12" s="1"/>
  <c r="S14" i="12"/>
  <c r="T14" i="12" s="1"/>
  <c r="R14" i="12"/>
  <c r="V13" i="12"/>
  <c r="R13" i="12"/>
  <c r="U13" i="12" s="1"/>
  <c r="W11" i="12"/>
  <c r="U11" i="12"/>
  <c r="S11" i="12"/>
  <c r="R11" i="12"/>
  <c r="V11" i="12" s="1"/>
  <c r="X10" i="12"/>
  <c r="W10" i="12"/>
  <c r="V10" i="12"/>
  <c r="U10" i="12"/>
  <c r="T10" i="12"/>
  <c r="S10" i="12"/>
  <c r="R10" i="12"/>
  <c r="Z10" i="12" s="1"/>
  <c r="Y9" i="12"/>
  <c r="W9" i="12"/>
  <c r="V9" i="12"/>
  <c r="U9" i="12"/>
  <c r="X9" i="12" s="1"/>
  <c r="R9" i="12"/>
  <c r="S9" i="12" s="1"/>
  <c r="T9" i="12" s="1"/>
  <c r="R8" i="12"/>
  <c r="W7" i="12"/>
  <c r="S7" i="12"/>
  <c r="R7" i="12"/>
  <c r="Z7" i="12" s="1"/>
  <c r="R6" i="12"/>
  <c r="S6" i="12" s="1"/>
  <c r="T6" i="12" s="1"/>
  <c r="U4" i="12"/>
  <c r="X4" i="12" s="1"/>
  <c r="S4" i="12"/>
  <c r="T4" i="12" s="1"/>
  <c r="R4" i="12"/>
  <c r="W53" i="11"/>
  <c r="S53" i="11"/>
  <c r="R53" i="11"/>
  <c r="Z53" i="11" s="1"/>
  <c r="R52" i="11"/>
  <c r="S52" i="11" s="1"/>
  <c r="T52" i="11" s="1"/>
  <c r="U51" i="11"/>
  <c r="S51" i="11"/>
  <c r="T51" i="11" s="1"/>
  <c r="R51" i="11"/>
  <c r="V50" i="11"/>
  <c r="R50" i="11"/>
  <c r="U50" i="11" s="1"/>
  <c r="W49" i="11"/>
  <c r="V49" i="11"/>
  <c r="U49" i="11"/>
  <c r="S49" i="11"/>
  <c r="R49" i="11"/>
  <c r="T49" i="11" s="1"/>
  <c r="X48" i="11"/>
  <c r="W48" i="11"/>
  <c r="V48" i="11"/>
  <c r="U48" i="11"/>
  <c r="T48" i="11"/>
  <c r="S48" i="11"/>
  <c r="R48" i="11"/>
  <c r="Z48" i="11" s="1"/>
  <c r="Y46" i="11"/>
  <c r="W46" i="11"/>
  <c r="V46" i="11"/>
  <c r="U46" i="11"/>
  <c r="X46" i="11" s="1"/>
  <c r="T46" i="11"/>
  <c r="S46" i="11"/>
  <c r="R46" i="11"/>
  <c r="Z46" i="11" s="1"/>
  <c r="R45" i="11"/>
  <c r="W44" i="11"/>
  <c r="S44" i="11"/>
  <c r="R44" i="11"/>
  <c r="Z44" i="11" s="1"/>
  <c r="R43" i="11"/>
  <c r="S43" i="11" s="1"/>
  <c r="T43" i="11" s="1"/>
  <c r="U42" i="11"/>
  <c r="S42" i="11"/>
  <c r="T42" i="11" s="1"/>
  <c r="R42" i="11"/>
  <c r="V41" i="11"/>
  <c r="R41" i="11"/>
  <c r="U41" i="11" s="1"/>
  <c r="W39" i="11"/>
  <c r="U39" i="11"/>
  <c r="S39" i="11"/>
  <c r="R39" i="11"/>
  <c r="V39" i="11" s="1"/>
  <c r="X38" i="11"/>
  <c r="W38" i="11"/>
  <c r="V38" i="11"/>
  <c r="U38" i="11"/>
  <c r="T38" i="11"/>
  <c r="S38" i="11"/>
  <c r="R38" i="11"/>
  <c r="Z38" i="11" s="1"/>
  <c r="Y37" i="11"/>
  <c r="W37" i="11"/>
  <c r="V37" i="11"/>
  <c r="U37" i="11"/>
  <c r="X37" i="11" s="1"/>
  <c r="R37" i="11"/>
  <c r="S37" i="11" s="1"/>
  <c r="T37" i="11" s="1"/>
  <c r="R36" i="11"/>
  <c r="W35" i="11"/>
  <c r="S35" i="11"/>
  <c r="R35" i="11"/>
  <c r="Z35" i="11" s="1"/>
  <c r="R34" i="11"/>
  <c r="S34" i="11" s="1"/>
  <c r="T34" i="11" s="1"/>
  <c r="U32" i="11"/>
  <c r="S32" i="11"/>
  <c r="R32" i="11"/>
  <c r="T32" i="11" s="1"/>
  <c r="V31" i="11"/>
  <c r="R31" i="11"/>
  <c r="U31" i="11" s="1"/>
  <c r="W30" i="11"/>
  <c r="U30" i="11"/>
  <c r="S30" i="11"/>
  <c r="R30" i="11"/>
  <c r="V30" i="11" s="1"/>
  <c r="X29" i="11"/>
  <c r="W29" i="11"/>
  <c r="V29" i="11"/>
  <c r="U29" i="11"/>
  <c r="T29" i="11"/>
  <c r="S29" i="11"/>
  <c r="R29" i="11"/>
  <c r="Z29" i="11" s="1"/>
  <c r="Y28" i="11"/>
  <c r="W28" i="11"/>
  <c r="V28" i="11"/>
  <c r="U28" i="11"/>
  <c r="X28" i="11" s="1"/>
  <c r="R28" i="11"/>
  <c r="S28" i="11" s="1"/>
  <c r="T28" i="11" s="1"/>
  <c r="R27" i="11"/>
  <c r="Y25" i="11"/>
  <c r="W25" i="11"/>
  <c r="V25" i="11"/>
  <c r="S25" i="11"/>
  <c r="R25" i="11"/>
  <c r="Z25" i="11" s="1"/>
  <c r="R24" i="11"/>
  <c r="S24" i="11" s="1"/>
  <c r="T24" i="11" s="1"/>
  <c r="U23" i="11"/>
  <c r="X23" i="11" s="1"/>
  <c r="S23" i="11"/>
  <c r="R23" i="11"/>
  <c r="T23" i="11" s="1"/>
  <c r="V22" i="11"/>
  <c r="R22" i="11"/>
  <c r="U22" i="11" s="1"/>
  <c r="W21" i="11"/>
  <c r="U21" i="11"/>
  <c r="S21" i="11"/>
  <c r="R21" i="11"/>
  <c r="V21" i="11" s="1"/>
  <c r="X20" i="11"/>
  <c r="W20" i="11"/>
  <c r="V20" i="11"/>
  <c r="U20" i="11"/>
  <c r="T20" i="11"/>
  <c r="S20" i="11"/>
  <c r="R20" i="11"/>
  <c r="Z20" i="11" s="1"/>
  <c r="Y18" i="11"/>
  <c r="W18" i="11"/>
  <c r="V18" i="11"/>
  <c r="U18" i="11"/>
  <c r="X18" i="11" s="1"/>
  <c r="R18" i="11"/>
  <c r="S18" i="11" s="1"/>
  <c r="T18" i="11" s="1"/>
  <c r="R17" i="11"/>
  <c r="Y16" i="11"/>
  <c r="W16" i="11"/>
  <c r="V16" i="11"/>
  <c r="S16" i="11"/>
  <c r="R16" i="11"/>
  <c r="Z16" i="11" s="1"/>
  <c r="R15" i="11"/>
  <c r="S15" i="11" s="1"/>
  <c r="T15" i="11" s="1"/>
  <c r="U14" i="11"/>
  <c r="X14" i="11" s="1"/>
  <c r="S14" i="11"/>
  <c r="R14" i="11"/>
  <c r="T14" i="11" s="1"/>
  <c r="V13" i="11"/>
  <c r="R13" i="11"/>
  <c r="U13" i="11" s="1"/>
  <c r="W11" i="11"/>
  <c r="U11" i="11"/>
  <c r="S11" i="11"/>
  <c r="R11" i="11"/>
  <c r="V11" i="11" s="1"/>
  <c r="X10" i="11"/>
  <c r="W10" i="11"/>
  <c r="V10" i="11"/>
  <c r="U10" i="11"/>
  <c r="T10" i="11"/>
  <c r="S10" i="11"/>
  <c r="R10" i="11"/>
  <c r="Z10" i="11" s="1"/>
  <c r="Y9" i="11"/>
  <c r="W9" i="11"/>
  <c r="V9" i="11"/>
  <c r="U9" i="11"/>
  <c r="X9" i="11" s="1"/>
  <c r="R9" i="11"/>
  <c r="S9" i="11" s="1"/>
  <c r="T9" i="11" s="1"/>
  <c r="R8" i="11"/>
  <c r="Y7" i="11"/>
  <c r="W7" i="11"/>
  <c r="V7" i="11"/>
  <c r="S7" i="11"/>
  <c r="R7" i="11"/>
  <c r="Z7" i="11" s="1"/>
  <c r="R6" i="11"/>
  <c r="S6" i="11" s="1"/>
  <c r="T6" i="11" s="1"/>
  <c r="U4" i="11"/>
  <c r="X4" i="11" s="1"/>
  <c r="S4" i="11"/>
  <c r="R4" i="11"/>
  <c r="T4" i="11" s="1"/>
  <c r="U53" i="10"/>
  <c r="S53" i="10"/>
  <c r="R53" i="10"/>
  <c r="R52" i="10"/>
  <c r="S52" i="10" s="1"/>
  <c r="T52" i="10" s="1"/>
  <c r="W51" i="10"/>
  <c r="U51" i="10"/>
  <c r="S51" i="10"/>
  <c r="T51" i="10" s="1"/>
  <c r="R51" i="10"/>
  <c r="Z51" i="10" s="1"/>
  <c r="X50" i="10"/>
  <c r="V50" i="10"/>
  <c r="U50" i="10"/>
  <c r="T50" i="10"/>
  <c r="S50" i="10"/>
  <c r="R50" i="10"/>
  <c r="Y49" i="10"/>
  <c r="W49" i="10"/>
  <c r="V49" i="10"/>
  <c r="U49" i="10"/>
  <c r="T49" i="10"/>
  <c r="S49" i="10"/>
  <c r="R49" i="10"/>
  <c r="Z49" i="10" s="1"/>
  <c r="R48" i="10"/>
  <c r="W48" i="10" s="1"/>
  <c r="Y46" i="10"/>
  <c r="X46" i="10"/>
  <c r="W46" i="10"/>
  <c r="V46" i="10"/>
  <c r="U46" i="10"/>
  <c r="S46" i="10"/>
  <c r="T46" i="10" s="1"/>
  <c r="R46" i="10"/>
  <c r="Z46" i="10" s="1"/>
  <c r="R45" i="10"/>
  <c r="U44" i="10"/>
  <c r="S44" i="10"/>
  <c r="R44" i="10"/>
  <c r="V43" i="10"/>
  <c r="R43" i="10"/>
  <c r="S43" i="10" s="1"/>
  <c r="T43" i="10" s="1"/>
  <c r="W42" i="10"/>
  <c r="U42" i="10"/>
  <c r="S42" i="10"/>
  <c r="R42" i="10"/>
  <c r="T42" i="10" s="1"/>
  <c r="X41" i="10"/>
  <c r="V41" i="10"/>
  <c r="U41" i="10"/>
  <c r="T41" i="10"/>
  <c r="S41" i="10"/>
  <c r="R41" i="10"/>
  <c r="Y39" i="10"/>
  <c r="W39" i="10"/>
  <c r="V39" i="10"/>
  <c r="U39" i="10"/>
  <c r="T39" i="10"/>
  <c r="S39" i="10"/>
  <c r="R39" i="10"/>
  <c r="Z39" i="10" s="1"/>
  <c r="R38" i="10"/>
  <c r="W38" i="10" s="1"/>
  <c r="Y37" i="10"/>
  <c r="X37" i="10"/>
  <c r="W37" i="10"/>
  <c r="V37" i="10"/>
  <c r="U37" i="10"/>
  <c r="S37" i="10"/>
  <c r="T37" i="10" s="1"/>
  <c r="R37" i="10"/>
  <c r="Z37" i="10" s="1"/>
  <c r="R36" i="10"/>
  <c r="U35" i="10"/>
  <c r="S35" i="10"/>
  <c r="R35" i="10"/>
  <c r="V34" i="10"/>
  <c r="R34" i="10"/>
  <c r="S34" i="10" s="1"/>
  <c r="T34" i="10" s="1"/>
  <c r="W32" i="10"/>
  <c r="U32" i="10"/>
  <c r="S32" i="10"/>
  <c r="R32" i="10"/>
  <c r="T32" i="10" s="1"/>
  <c r="X31" i="10"/>
  <c r="V31" i="10"/>
  <c r="U31" i="10"/>
  <c r="T31" i="10"/>
  <c r="S31" i="10"/>
  <c r="R31" i="10"/>
  <c r="Y30" i="10"/>
  <c r="W30" i="10"/>
  <c r="V30" i="10"/>
  <c r="U30" i="10"/>
  <c r="T30" i="10"/>
  <c r="S30" i="10"/>
  <c r="R30" i="10"/>
  <c r="Z30" i="10" s="1"/>
  <c r="R29" i="10"/>
  <c r="W29" i="10" s="1"/>
  <c r="Y28" i="10"/>
  <c r="X28" i="10"/>
  <c r="W28" i="10"/>
  <c r="V28" i="10"/>
  <c r="U28" i="10"/>
  <c r="S28" i="10"/>
  <c r="R28" i="10"/>
  <c r="T28" i="10" s="1"/>
  <c r="R27" i="10"/>
  <c r="U25" i="10"/>
  <c r="X25" i="10" s="1"/>
  <c r="S25" i="10"/>
  <c r="R25" i="10"/>
  <c r="V24" i="10"/>
  <c r="R24" i="10"/>
  <c r="S24" i="10" s="1"/>
  <c r="T24" i="10" s="1"/>
  <c r="W23" i="10"/>
  <c r="U23" i="10"/>
  <c r="S23" i="10"/>
  <c r="R23" i="10"/>
  <c r="T23" i="10" s="1"/>
  <c r="X22" i="10"/>
  <c r="V22" i="10"/>
  <c r="U22" i="10"/>
  <c r="T22" i="10"/>
  <c r="S22" i="10"/>
  <c r="R22" i="10"/>
  <c r="Y21" i="10"/>
  <c r="W21" i="10"/>
  <c r="V21" i="10"/>
  <c r="U21" i="10"/>
  <c r="T21" i="10"/>
  <c r="S21" i="10"/>
  <c r="R21" i="10"/>
  <c r="Z21" i="10" s="1"/>
  <c r="R20" i="10"/>
  <c r="W20" i="10" s="1"/>
  <c r="Y18" i="10"/>
  <c r="X18" i="10"/>
  <c r="W18" i="10"/>
  <c r="V18" i="10"/>
  <c r="U18" i="10"/>
  <c r="S18" i="10"/>
  <c r="T18" i="10" s="1"/>
  <c r="R18" i="10"/>
  <c r="Z18" i="10" s="1"/>
  <c r="R17" i="10"/>
  <c r="U16" i="10"/>
  <c r="X16" i="10" s="1"/>
  <c r="S16" i="10"/>
  <c r="R16" i="10"/>
  <c r="V15" i="10"/>
  <c r="R15" i="10"/>
  <c r="S15" i="10" s="1"/>
  <c r="T15" i="10" s="1"/>
  <c r="W14" i="10"/>
  <c r="U14" i="10"/>
  <c r="R14" i="10"/>
  <c r="T14" i="10" s="1"/>
  <c r="X13" i="10"/>
  <c r="V13" i="10"/>
  <c r="U13" i="10"/>
  <c r="T13" i="10"/>
  <c r="S13" i="10"/>
  <c r="R13" i="10"/>
  <c r="Y11" i="10"/>
  <c r="W11" i="10"/>
  <c r="V11" i="10"/>
  <c r="U11" i="10"/>
  <c r="T11" i="10"/>
  <c r="S11" i="10"/>
  <c r="R11" i="10"/>
  <c r="Z11" i="10" s="1"/>
  <c r="R10" i="10"/>
  <c r="W10" i="10" s="1"/>
  <c r="Y9" i="10"/>
  <c r="X9" i="10"/>
  <c r="W9" i="10"/>
  <c r="V9" i="10"/>
  <c r="U9" i="10"/>
  <c r="S9" i="10"/>
  <c r="R9" i="10"/>
  <c r="T9" i="10" s="1"/>
  <c r="R8" i="10"/>
  <c r="U7" i="10"/>
  <c r="X7" i="10" s="1"/>
  <c r="S7" i="10"/>
  <c r="R7" i="10"/>
  <c r="V6" i="10"/>
  <c r="R6" i="10"/>
  <c r="S6" i="10" s="1"/>
  <c r="T6" i="10" s="1"/>
  <c r="W4" i="10"/>
  <c r="U4" i="10"/>
  <c r="S4" i="10"/>
  <c r="R4" i="10"/>
  <c r="T4" i="10" s="1"/>
  <c r="S53" i="9"/>
  <c r="R53" i="9"/>
  <c r="W52" i="9"/>
  <c r="T52" i="9"/>
  <c r="S52" i="9"/>
  <c r="R52" i="9"/>
  <c r="Z52" i="9" s="1"/>
  <c r="U51" i="9"/>
  <c r="X51" i="9" s="1"/>
  <c r="T51" i="9"/>
  <c r="S51" i="9"/>
  <c r="R51" i="9"/>
  <c r="V50" i="9"/>
  <c r="U50" i="9"/>
  <c r="R50" i="9"/>
  <c r="W49" i="9"/>
  <c r="V49" i="9"/>
  <c r="S49" i="9"/>
  <c r="R49" i="9"/>
  <c r="U49" i="9" s="1"/>
  <c r="W48" i="9"/>
  <c r="V48" i="9"/>
  <c r="T48" i="9"/>
  <c r="S48" i="9"/>
  <c r="R48" i="9"/>
  <c r="U48" i="9" s="1"/>
  <c r="X48" i="9" s="1"/>
  <c r="X46" i="9"/>
  <c r="W46" i="9"/>
  <c r="U46" i="9"/>
  <c r="R46" i="9"/>
  <c r="V46" i="9" s="1"/>
  <c r="Y46" i="9" s="1"/>
  <c r="R45" i="9"/>
  <c r="S44" i="9"/>
  <c r="R44" i="9"/>
  <c r="W43" i="9"/>
  <c r="T43" i="9"/>
  <c r="S43" i="9"/>
  <c r="R43" i="9"/>
  <c r="Z43" i="9" s="1"/>
  <c r="U42" i="9"/>
  <c r="X42" i="9" s="1"/>
  <c r="T42" i="9"/>
  <c r="S42" i="9"/>
  <c r="R42" i="9"/>
  <c r="V41" i="9"/>
  <c r="U41" i="9"/>
  <c r="R41" i="9"/>
  <c r="W39" i="9"/>
  <c r="V39" i="9"/>
  <c r="S39" i="9"/>
  <c r="R39" i="9"/>
  <c r="U39" i="9" s="1"/>
  <c r="W38" i="9"/>
  <c r="V38" i="9"/>
  <c r="T38" i="9"/>
  <c r="S38" i="9"/>
  <c r="R38" i="9"/>
  <c r="U38" i="9" s="1"/>
  <c r="X38" i="9" s="1"/>
  <c r="X37" i="9"/>
  <c r="W37" i="9"/>
  <c r="U37" i="9"/>
  <c r="T37" i="9"/>
  <c r="S37" i="9"/>
  <c r="R37" i="9"/>
  <c r="V37" i="9" s="1"/>
  <c r="Y37" i="9" s="1"/>
  <c r="R36" i="9"/>
  <c r="S35" i="9"/>
  <c r="R35" i="9"/>
  <c r="W34" i="9"/>
  <c r="T34" i="9"/>
  <c r="S34" i="9"/>
  <c r="R34" i="9"/>
  <c r="Z34" i="9" s="1"/>
  <c r="W32" i="9"/>
  <c r="U32" i="9"/>
  <c r="X32" i="9" s="1"/>
  <c r="T32" i="9"/>
  <c r="S32" i="9"/>
  <c r="R32" i="9"/>
  <c r="Z32" i="9" s="1"/>
  <c r="V31" i="9"/>
  <c r="U31" i="9"/>
  <c r="R31" i="9"/>
  <c r="W30" i="9"/>
  <c r="V30" i="9"/>
  <c r="S30" i="9"/>
  <c r="R30" i="9"/>
  <c r="U30" i="9" s="1"/>
  <c r="W29" i="9"/>
  <c r="T29" i="9"/>
  <c r="S29" i="9"/>
  <c r="R29" i="9"/>
  <c r="V29" i="9" s="1"/>
  <c r="X28" i="9"/>
  <c r="W28" i="9"/>
  <c r="U28" i="9"/>
  <c r="T28" i="9"/>
  <c r="S28" i="9"/>
  <c r="R28" i="9"/>
  <c r="V28" i="9" s="1"/>
  <c r="Y28" i="9" s="1"/>
  <c r="R27" i="9"/>
  <c r="S25" i="9"/>
  <c r="R25" i="9"/>
  <c r="W24" i="9"/>
  <c r="T24" i="9"/>
  <c r="S24" i="9"/>
  <c r="R24" i="9"/>
  <c r="Z24" i="9" s="1"/>
  <c r="W23" i="9"/>
  <c r="U23" i="9"/>
  <c r="X23" i="9" s="1"/>
  <c r="T23" i="9"/>
  <c r="S23" i="9"/>
  <c r="R23" i="9"/>
  <c r="Z23" i="9" s="1"/>
  <c r="V22" i="9"/>
  <c r="U22" i="9"/>
  <c r="R22" i="9"/>
  <c r="W21" i="9"/>
  <c r="V21" i="9"/>
  <c r="S21" i="9"/>
  <c r="R21" i="9"/>
  <c r="U21" i="9" s="1"/>
  <c r="W20" i="9"/>
  <c r="T20" i="9"/>
  <c r="S20" i="9"/>
  <c r="R20" i="9"/>
  <c r="V20" i="9" s="1"/>
  <c r="X18" i="9"/>
  <c r="W18" i="9"/>
  <c r="U18" i="9"/>
  <c r="T18" i="9"/>
  <c r="S18" i="9"/>
  <c r="R18" i="9"/>
  <c r="V18" i="9" s="1"/>
  <c r="Y18" i="9" s="1"/>
  <c r="R17" i="9"/>
  <c r="S16" i="9"/>
  <c r="R16" i="9"/>
  <c r="W15" i="9"/>
  <c r="T15" i="9"/>
  <c r="S15" i="9"/>
  <c r="R15" i="9"/>
  <c r="Z15" i="9" s="1"/>
  <c r="W14" i="9"/>
  <c r="U14" i="9"/>
  <c r="X14" i="9" s="1"/>
  <c r="T14" i="9"/>
  <c r="R14" i="9"/>
  <c r="Z14" i="9" s="1"/>
  <c r="V13" i="9"/>
  <c r="U13" i="9"/>
  <c r="R13" i="9"/>
  <c r="W11" i="9"/>
  <c r="V11" i="9"/>
  <c r="S11" i="9"/>
  <c r="R11" i="9"/>
  <c r="U11" i="9" s="1"/>
  <c r="W10" i="9"/>
  <c r="T10" i="9"/>
  <c r="S10" i="9"/>
  <c r="R10" i="9"/>
  <c r="V10" i="9" s="1"/>
  <c r="X9" i="9"/>
  <c r="W9" i="9"/>
  <c r="U9" i="9"/>
  <c r="T9" i="9"/>
  <c r="S9" i="9"/>
  <c r="R9" i="9"/>
  <c r="V9" i="9" s="1"/>
  <c r="Y9" i="9" s="1"/>
  <c r="R8" i="9"/>
  <c r="S7" i="9"/>
  <c r="R7" i="9"/>
  <c r="W6" i="9"/>
  <c r="T6" i="9"/>
  <c r="S6" i="9"/>
  <c r="R6" i="9"/>
  <c r="Z6" i="9" s="1"/>
  <c r="W4" i="9"/>
  <c r="U4" i="9"/>
  <c r="X4" i="9" s="1"/>
  <c r="T4" i="9"/>
  <c r="S4" i="9"/>
  <c r="R4" i="9"/>
  <c r="Z4" i="9" s="1"/>
  <c r="R53" i="8"/>
  <c r="X52" i="8"/>
  <c r="U52" i="8"/>
  <c r="S52" i="8"/>
  <c r="T52" i="8" s="1"/>
  <c r="R52" i="8"/>
  <c r="Y51" i="8"/>
  <c r="V51" i="8"/>
  <c r="U51" i="8"/>
  <c r="T51" i="8"/>
  <c r="S51" i="8"/>
  <c r="R51" i="8"/>
  <c r="U50" i="8"/>
  <c r="R50" i="8"/>
  <c r="X49" i="8"/>
  <c r="W49" i="8"/>
  <c r="V49" i="8"/>
  <c r="U49" i="8"/>
  <c r="S49" i="8"/>
  <c r="T49" i="8" s="1"/>
  <c r="R49" i="8"/>
  <c r="Z49" i="8" s="1"/>
  <c r="Y48" i="8"/>
  <c r="X48" i="8"/>
  <c r="W48" i="8"/>
  <c r="V48" i="8"/>
  <c r="U48" i="8"/>
  <c r="T48" i="8"/>
  <c r="S48" i="8"/>
  <c r="R48" i="8"/>
  <c r="Z48" i="8" s="1"/>
  <c r="X46" i="8"/>
  <c r="U46" i="8"/>
  <c r="R46" i="8"/>
  <c r="W46" i="8" s="1"/>
  <c r="Y45" i="8"/>
  <c r="V45" i="8"/>
  <c r="S45" i="8"/>
  <c r="R45" i="8"/>
  <c r="R44" i="8"/>
  <c r="X43" i="8"/>
  <c r="U43" i="8"/>
  <c r="S43" i="8"/>
  <c r="T43" i="8" s="1"/>
  <c r="R43" i="8"/>
  <c r="Y42" i="8"/>
  <c r="V42" i="8"/>
  <c r="U42" i="8"/>
  <c r="T42" i="8"/>
  <c r="S42" i="8"/>
  <c r="R42" i="8"/>
  <c r="U41" i="8"/>
  <c r="R41" i="8"/>
  <c r="X39" i="8"/>
  <c r="W39" i="8"/>
  <c r="V39" i="8"/>
  <c r="U39" i="8"/>
  <c r="S39" i="8"/>
  <c r="T39" i="8" s="1"/>
  <c r="R39" i="8"/>
  <c r="Z39" i="8" s="1"/>
  <c r="Y38" i="8"/>
  <c r="X38" i="8"/>
  <c r="W38" i="8"/>
  <c r="V38" i="8"/>
  <c r="U38" i="8"/>
  <c r="T38" i="8"/>
  <c r="S38" i="8"/>
  <c r="R38" i="8"/>
  <c r="Z38" i="8" s="1"/>
  <c r="X37" i="8"/>
  <c r="U37" i="8"/>
  <c r="R37" i="8"/>
  <c r="W37" i="8" s="1"/>
  <c r="Y36" i="8"/>
  <c r="V36" i="8"/>
  <c r="S36" i="8"/>
  <c r="R36" i="8"/>
  <c r="R35" i="8"/>
  <c r="X34" i="8"/>
  <c r="U34" i="8"/>
  <c r="S34" i="8"/>
  <c r="T34" i="8" s="1"/>
  <c r="R34" i="8"/>
  <c r="Y32" i="8"/>
  <c r="V32" i="8"/>
  <c r="U32" i="8"/>
  <c r="T32" i="8"/>
  <c r="S32" i="8"/>
  <c r="R32" i="8"/>
  <c r="U31" i="8"/>
  <c r="R31" i="8"/>
  <c r="X30" i="8"/>
  <c r="W30" i="8"/>
  <c r="V30" i="8"/>
  <c r="U30" i="8"/>
  <c r="S30" i="8"/>
  <c r="T30" i="8" s="1"/>
  <c r="R30" i="8"/>
  <c r="Z30" i="8" s="1"/>
  <c r="Y29" i="8"/>
  <c r="X29" i="8"/>
  <c r="W29" i="8"/>
  <c r="V29" i="8"/>
  <c r="U29" i="8"/>
  <c r="T29" i="8"/>
  <c r="S29" i="8"/>
  <c r="R29" i="8"/>
  <c r="Z29" i="8" s="1"/>
  <c r="X28" i="8"/>
  <c r="U28" i="8"/>
  <c r="R28" i="8"/>
  <c r="W28" i="8" s="1"/>
  <c r="Y27" i="8"/>
  <c r="V27" i="8"/>
  <c r="S27" i="8"/>
  <c r="R27" i="8"/>
  <c r="R25" i="8"/>
  <c r="X24" i="8"/>
  <c r="U24" i="8"/>
  <c r="S24" i="8"/>
  <c r="T24" i="8" s="1"/>
  <c r="R24" i="8"/>
  <c r="Y23" i="8"/>
  <c r="V23" i="8"/>
  <c r="U23" i="8"/>
  <c r="T23" i="8"/>
  <c r="S23" i="8"/>
  <c r="R23" i="8"/>
  <c r="U22" i="8"/>
  <c r="R22" i="8"/>
  <c r="X21" i="8"/>
  <c r="W21" i="8"/>
  <c r="V21" i="8"/>
  <c r="U21" i="8"/>
  <c r="S21" i="8"/>
  <c r="T21" i="8" s="1"/>
  <c r="R21" i="8"/>
  <c r="Z21" i="8" s="1"/>
  <c r="Y20" i="8"/>
  <c r="X20" i="8"/>
  <c r="W20" i="8"/>
  <c r="V20" i="8"/>
  <c r="U20" i="8"/>
  <c r="T20" i="8"/>
  <c r="S20" i="8"/>
  <c r="R20" i="8"/>
  <c r="Z20" i="8" s="1"/>
  <c r="X18" i="8"/>
  <c r="U18" i="8"/>
  <c r="R18" i="8"/>
  <c r="W18" i="8" s="1"/>
  <c r="Y17" i="8"/>
  <c r="V17" i="8"/>
  <c r="S17" i="8"/>
  <c r="R17" i="8"/>
  <c r="R16" i="8"/>
  <c r="X15" i="8"/>
  <c r="U15" i="8"/>
  <c r="S15" i="8"/>
  <c r="T15" i="8" s="1"/>
  <c r="R15" i="8"/>
  <c r="Y14" i="8"/>
  <c r="V14" i="8"/>
  <c r="U14" i="8"/>
  <c r="T14" i="8"/>
  <c r="R14" i="8"/>
  <c r="U13" i="8"/>
  <c r="R13" i="8"/>
  <c r="X11" i="8"/>
  <c r="W11" i="8"/>
  <c r="V11" i="8"/>
  <c r="U11" i="8"/>
  <c r="S11" i="8"/>
  <c r="T11" i="8" s="1"/>
  <c r="R11" i="8"/>
  <c r="Z11" i="8" s="1"/>
  <c r="Y10" i="8"/>
  <c r="X10" i="8"/>
  <c r="W10" i="8"/>
  <c r="V10" i="8"/>
  <c r="U10" i="8"/>
  <c r="T10" i="8"/>
  <c r="S10" i="8"/>
  <c r="R10" i="8"/>
  <c r="Z10" i="8" s="1"/>
  <c r="X9" i="8"/>
  <c r="U9" i="8"/>
  <c r="R9" i="8"/>
  <c r="W9" i="8" s="1"/>
  <c r="Y8" i="8"/>
  <c r="V8" i="8"/>
  <c r="R8" i="8"/>
  <c r="R7" i="8"/>
  <c r="X6" i="8"/>
  <c r="U6" i="8"/>
  <c r="S6" i="8"/>
  <c r="T6" i="8" s="1"/>
  <c r="R6" i="8"/>
  <c r="Y4" i="8"/>
  <c r="V4" i="8"/>
  <c r="U4" i="8"/>
  <c r="T4" i="8"/>
  <c r="S4" i="8"/>
  <c r="R4" i="8"/>
  <c r="W6" i="3"/>
  <c r="W7" i="3"/>
  <c r="W8" i="3"/>
  <c r="W9" i="3"/>
  <c r="W10" i="3"/>
  <c r="W11" i="3"/>
  <c r="W13" i="3"/>
  <c r="W14" i="3"/>
  <c r="W15" i="3"/>
  <c r="W16" i="3"/>
  <c r="W17" i="3"/>
  <c r="W18" i="3"/>
  <c r="W20" i="3"/>
  <c r="AH11" i="3" s="1"/>
  <c r="W21" i="3"/>
  <c r="W22" i="3"/>
  <c r="W23" i="3"/>
  <c r="W24" i="3"/>
  <c r="W25" i="3"/>
  <c r="W27" i="3"/>
  <c r="W28" i="3"/>
  <c r="W29" i="3"/>
  <c r="W30" i="3"/>
  <c r="W31" i="3"/>
  <c r="W32" i="3"/>
  <c r="W34" i="3"/>
  <c r="W35" i="3"/>
  <c r="W36" i="3"/>
  <c r="W37" i="3"/>
  <c r="W38" i="3"/>
  <c r="W39" i="3"/>
  <c r="W41" i="3"/>
  <c r="W42" i="3"/>
  <c r="W43" i="3"/>
  <c r="W44" i="3"/>
  <c r="W45" i="3"/>
  <c r="W46" i="3"/>
  <c r="W48" i="3"/>
  <c r="W49" i="3"/>
  <c r="W50" i="3"/>
  <c r="W51" i="3"/>
  <c r="W52" i="3"/>
  <c r="W53" i="3"/>
  <c r="W4" i="3"/>
  <c r="V6" i="3"/>
  <c r="V7" i="3"/>
  <c r="V8" i="3"/>
  <c r="V9" i="3"/>
  <c r="V10" i="3"/>
  <c r="V11" i="3"/>
  <c r="V13" i="3"/>
  <c r="V14" i="3"/>
  <c r="V15" i="3"/>
  <c r="V16" i="3"/>
  <c r="V17" i="3"/>
  <c r="V18" i="3"/>
  <c r="V20" i="3"/>
  <c r="V21" i="3"/>
  <c r="V22" i="3"/>
  <c r="V23" i="3"/>
  <c r="V24" i="3"/>
  <c r="V25" i="3"/>
  <c r="V27" i="3"/>
  <c r="V28" i="3"/>
  <c r="V29" i="3"/>
  <c r="V30" i="3"/>
  <c r="V31" i="3"/>
  <c r="V32" i="3"/>
  <c r="V34" i="3"/>
  <c r="AG11" i="3" s="1"/>
  <c r="V35" i="3"/>
  <c r="V36" i="3"/>
  <c r="V37" i="3"/>
  <c r="V38" i="3"/>
  <c r="V39" i="3"/>
  <c r="V41" i="3"/>
  <c r="V42" i="3"/>
  <c r="V43" i="3"/>
  <c r="V44" i="3"/>
  <c r="V45" i="3"/>
  <c r="V46" i="3"/>
  <c r="V48" i="3"/>
  <c r="V49" i="3"/>
  <c r="V50" i="3"/>
  <c r="V51" i="3"/>
  <c r="V52" i="3"/>
  <c r="V53" i="3"/>
  <c r="V4" i="3"/>
  <c r="U6" i="3"/>
  <c r="U7" i="3"/>
  <c r="U8" i="3"/>
  <c r="U9" i="3"/>
  <c r="U10" i="3"/>
  <c r="U11" i="3"/>
  <c r="U13" i="3"/>
  <c r="U14" i="3"/>
  <c r="U15" i="3"/>
  <c r="U16" i="3"/>
  <c r="U17" i="3"/>
  <c r="U18" i="3"/>
  <c r="U20" i="3"/>
  <c r="AF11" i="3" s="1"/>
  <c r="U21" i="3"/>
  <c r="U22" i="3"/>
  <c r="U23" i="3"/>
  <c r="U24" i="3"/>
  <c r="U25" i="3"/>
  <c r="U27" i="3"/>
  <c r="U28" i="3"/>
  <c r="U29" i="3"/>
  <c r="U30" i="3"/>
  <c r="U31" i="3"/>
  <c r="U32" i="3"/>
  <c r="U34" i="3"/>
  <c r="U35" i="3"/>
  <c r="U36" i="3"/>
  <c r="U37" i="3"/>
  <c r="U38" i="3"/>
  <c r="U39" i="3"/>
  <c r="U41" i="3"/>
  <c r="U42" i="3"/>
  <c r="U43" i="3"/>
  <c r="U44" i="3"/>
  <c r="U45" i="3"/>
  <c r="U46" i="3"/>
  <c r="U48" i="3"/>
  <c r="U49" i="3"/>
  <c r="U50" i="3"/>
  <c r="U51" i="3"/>
  <c r="U52" i="3"/>
  <c r="U53" i="3"/>
  <c r="U4" i="3"/>
  <c r="S4" i="3"/>
  <c r="S53" i="3"/>
  <c r="S6" i="3"/>
  <c r="S7" i="3"/>
  <c r="S8" i="3"/>
  <c r="S9" i="3"/>
  <c r="S10" i="3"/>
  <c r="S11" i="3"/>
  <c r="S13" i="3"/>
  <c r="S17" i="3"/>
  <c r="S18" i="3"/>
  <c r="S20" i="3"/>
  <c r="AE11" i="3" s="1"/>
  <c r="S21" i="3"/>
  <c r="S22" i="3"/>
  <c r="S23" i="3"/>
  <c r="S24" i="3"/>
  <c r="S25" i="3"/>
  <c r="S27" i="3"/>
  <c r="S28" i="3"/>
  <c r="S29" i="3"/>
  <c r="S30" i="3"/>
  <c r="S31" i="3"/>
  <c r="S32" i="3"/>
  <c r="S34" i="3"/>
  <c r="S35" i="3"/>
  <c r="S36" i="3"/>
  <c r="S37" i="3"/>
  <c r="S38" i="3"/>
  <c r="S39" i="3"/>
  <c r="S41" i="3"/>
  <c r="S42" i="3"/>
  <c r="S43" i="3"/>
  <c r="S44" i="3"/>
  <c r="S45" i="3"/>
  <c r="S46" i="3"/>
  <c r="S48" i="3"/>
  <c r="S49" i="3"/>
  <c r="S50" i="3"/>
  <c r="S51" i="3"/>
  <c r="S52" i="3"/>
  <c r="AD11" i="32"/>
  <c r="AC11" i="32"/>
  <c r="AB11" i="32"/>
  <c r="AA11" i="32"/>
  <c r="AD11" i="31"/>
  <c r="AC11" i="31"/>
  <c r="AB11" i="31"/>
  <c r="AA11" i="31"/>
  <c r="AD11" i="30"/>
  <c r="AC11" i="30"/>
  <c r="AB11" i="30"/>
  <c r="AA11" i="30"/>
  <c r="AD11" i="29"/>
  <c r="AC11" i="29"/>
  <c r="AB11" i="29"/>
  <c r="AA11" i="29"/>
  <c r="AD11" i="36"/>
  <c r="AC11" i="36"/>
  <c r="AB11" i="36"/>
  <c r="AA11" i="36"/>
  <c r="AD11" i="35"/>
  <c r="AC11" i="35"/>
  <c r="AB11" i="35"/>
  <c r="AA11" i="35"/>
  <c r="AD11" i="34"/>
  <c r="AC11" i="34"/>
  <c r="AB11" i="34"/>
  <c r="AA11" i="34"/>
  <c r="AD11" i="33"/>
  <c r="AC11" i="33"/>
  <c r="AB11" i="33"/>
  <c r="AA11" i="33"/>
  <c r="AD11" i="26"/>
  <c r="AC11" i="26"/>
  <c r="AB11" i="26"/>
  <c r="AA11" i="26"/>
  <c r="AD11" i="27"/>
  <c r="AC11" i="27"/>
  <c r="AB11" i="27"/>
  <c r="AA11" i="27"/>
  <c r="AD11" i="25"/>
  <c r="AC11" i="25"/>
  <c r="AB11" i="25"/>
  <c r="AA11" i="25"/>
  <c r="AD11" i="24"/>
  <c r="AC11" i="24"/>
  <c r="AB11" i="24"/>
  <c r="AA11" i="24"/>
  <c r="AD11" i="23"/>
  <c r="AC11" i="23"/>
  <c r="AB11" i="23"/>
  <c r="AA11" i="23"/>
  <c r="AD11" i="22"/>
  <c r="AC11" i="22"/>
  <c r="AB11" i="22"/>
  <c r="AA11" i="22"/>
  <c r="AD11" i="21"/>
  <c r="AC11" i="21"/>
  <c r="AB11" i="21"/>
  <c r="AA11" i="21"/>
  <c r="AD11" i="20"/>
  <c r="AC11" i="20"/>
  <c r="AB11" i="20"/>
  <c r="AA11" i="20"/>
  <c r="AD11" i="19"/>
  <c r="AC11" i="19"/>
  <c r="AB11" i="19"/>
  <c r="AA11" i="19"/>
  <c r="AD11" i="18"/>
  <c r="AC11" i="18"/>
  <c r="AB11" i="18"/>
  <c r="AA11" i="18"/>
  <c r="AD11" i="17"/>
  <c r="AC11" i="17"/>
  <c r="AB11" i="17"/>
  <c r="AA11" i="17"/>
  <c r="AD11" i="16"/>
  <c r="AC11" i="16"/>
  <c r="AB11" i="16"/>
  <c r="AA11" i="16"/>
  <c r="AD11" i="14"/>
  <c r="AC11" i="14"/>
  <c r="AB11" i="14"/>
  <c r="AA11" i="14"/>
  <c r="AD11" i="13"/>
  <c r="AC11" i="13"/>
  <c r="AB11" i="13"/>
  <c r="AA11" i="13"/>
  <c r="AD11" i="12"/>
  <c r="AC11" i="12"/>
  <c r="AB11" i="12"/>
  <c r="AA11" i="12"/>
  <c r="AD11" i="11"/>
  <c r="AC11" i="11"/>
  <c r="AB11" i="11"/>
  <c r="AA11" i="11"/>
  <c r="AD11" i="10"/>
  <c r="AC11" i="10"/>
  <c r="AB11" i="10"/>
  <c r="AA11" i="10"/>
  <c r="AD11" i="9"/>
  <c r="AC11" i="9"/>
  <c r="AB11" i="9"/>
  <c r="AA11" i="9"/>
  <c r="AD11" i="8"/>
  <c r="AC11" i="8"/>
  <c r="AB11" i="8"/>
  <c r="AA11" i="8"/>
  <c r="AD11" i="3"/>
  <c r="AC11" i="3"/>
  <c r="AB11" i="3"/>
  <c r="AA11" i="3"/>
  <c r="L4" i="32"/>
  <c r="M4" i="32" s="1"/>
  <c r="N4" i="32" s="1"/>
  <c r="K4" i="32"/>
  <c r="L4" i="31"/>
  <c r="K4" i="31"/>
  <c r="L4" i="30"/>
  <c r="K4" i="30"/>
  <c r="L4" i="29"/>
  <c r="K4" i="29"/>
  <c r="I53" i="32"/>
  <c r="J53" i="32" s="1"/>
  <c r="I52" i="32"/>
  <c r="I51" i="32"/>
  <c r="J51" i="32" s="1"/>
  <c r="I50" i="32"/>
  <c r="J50" i="32" s="1"/>
  <c r="I49" i="32"/>
  <c r="J49" i="32" s="1"/>
  <c r="I48" i="32"/>
  <c r="J48" i="32" s="1"/>
  <c r="I46" i="32"/>
  <c r="J46" i="32" s="1"/>
  <c r="I45" i="32"/>
  <c r="I44" i="32"/>
  <c r="J44" i="32" s="1"/>
  <c r="I43" i="32"/>
  <c r="J43" i="32" s="1"/>
  <c r="I42" i="32"/>
  <c r="J42" i="32" s="1"/>
  <c r="I41" i="32"/>
  <c r="I39" i="32"/>
  <c r="J39" i="32" s="1"/>
  <c r="I38" i="32"/>
  <c r="J38" i="32" s="1"/>
  <c r="I37" i="32"/>
  <c r="J37" i="32" s="1"/>
  <c r="I36" i="32"/>
  <c r="J36" i="32" s="1"/>
  <c r="I35" i="32"/>
  <c r="J35" i="32" s="1"/>
  <c r="I34" i="32"/>
  <c r="J34" i="32" s="1"/>
  <c r="I32" i="32"/>
  <c r="J32" i="32" s="1"/>
  <c r="I31" i="32"/>
  <c r="J31" i="32" s="1"/>
  <c r="I30" i="32"/>
  <c r="J30" i="32" s="1"/>
  <c r="I29" i="32"/>
  <c r="J29" i="32" s="1"/>
  <c r="I28" i="32"/>
  <c r="J28" i="32" s="1"/>
  <c r="I27" i="32"/>
  <c r="I25" i="32"/>
  <c r="J25" i="32" s="1"/>
  <c r="I24" i="32"/>
  <c r="J24" i="32" s="1"/>
  <c r="I23" i="32"/>
  <c r="J23" i="32" s="1"/>
  <c r="I22" i="32"/>
  <c r="I21" i="32"/>
  <c r="J21" i="32" s="1"/>
  <c r="I20" i="32"/>
  <c r="J20" i="32" s="1"/>
  <c r="I18" i="32"/>
  <c r="J18" i="32" s="1"/>
  <c r="I17" i="32"/>
  <c r="I16" i="32"/>
  <c r="J16" i="32" s="1"/>
  <c r="I15" i="32"/>
  <c r="J15" i="32" s="1"/>
  <c r="I14" i="32"/>
  <c r="J14" i="32" s="1"/>
  <c r="I13" i="32"/>
  <c r="J13" i="32" s="1"/>
  <c r="I11" i="32"/>
  <c r="J11" i="32" s="1"/>
  <c r="I10" i="32"/>
  <c r="J10" i="32" s="1"/>
  <c r="I9" i="32"/>
  <c r="J9" i="32" s="1"/>
  <c r="I8" i="32"/>
  <c r="J8" i="32" s="1"/>
  <c r="I7" i="32"/>
  <c r="J7" i="32" s="1"/>
  <c r="I6" i="32"/>
  <c r="J6" i="32" s="1"/>
  <c r="I4" i="32"/>
  <c r="J4" i="32" s="1"/>
  <c r="I53" i="31"/>
  <c r="J53" i="31" s="1"/>
  <c r="I52" i="31"/>
  <c r="J52" i="31" s="1"/>
  <c r="I51" i="31"/>
  <c r="J51" i="31" s="1"/>
  <c r="I50" i="31"/>
  <c r="J50" i="31" s="1"/>
  <c r="I49" i="31"/>
  <c r="J49" i="31" s="1"/>
  <c r="I48" i="31"/>
  <c r="J48" i="31" s="1"/>
  <c r="I46" i="31"/>
  <c r="J46" i="31" s="1"/>
  <c r="I45" i="31"/>
  <c r="J45" i="31" s="1"/>
  <c r="I44" i="31"/>
  <c r="J44" i="31" s="1"/>
  <c r="I43" i="31"/>
  <c r="J43" i="31" s="1"/>
  <c r="I42" i="31"/>
  <c r="J42" i="31" s="1"/>
  <c r="I41" i="31"/>
  <c r="J41" i="31" s="1"/>
  <c r="I39" i="31"/>
  <c r="J39" i="31" s="1"/>
  <c r="I38" i="31"/>
  <c r="J38" i="31" s="1"/>
  <c r="I37" i="31"/>
  <c r="J37" i="31" s="1"/>
  <c r="I36" i="31"/>
  <c r="J36" i="31" s="1"/>
  <c r="I35" i="31"/>
  <c r="J35" i="31" s="1"/>
  <c r="I34" i="31"/>
  <c r="J34" i="31" s="1"/>
  <c r="I32" i="31"/>
  <c r="J32" i="31" s="1"/>
  <c r="I31" i="31"/>
  <c r="J31" i="31" s="1"/>
  <c r="I30" i="31"/>
  <c r="J30" i="31" s="1"/>
  <c r="I29" i="31"/>
  <c r="J29" i="31" s="1"/>
  <c r="I28" i="31"/>
  <c r="J28" i="31" s="1"/>
  <c r="I27" i="31"/>
  <c r="J27" i="31" s="1"/>
  <c r="I25" i="31"/>
  <c r="J25" i="31" s="1"/>
  <c r="I24" i="31"/>
  <c r="J24" i="31" s="1"/>
  <c r="I23" i="31"/>
  <c r="J23" i="31" s="1"/>
  <c r="I22" i="31"/>
  <c r="J22" i="31" s="1"/>
  <c r="I21" i="31"/>
  <c r="J21" i="31" s="1"/>
  <c r="I20" i="31"/>
  <c r="J20" i="31" s="1"/>
  <c r="I18" i="31"/>
  <c r="J18" i="31" s="1"/>
  <c r="I17" i="31"/>
  <c r="J17" i="31" s="1"/>
  <c r="I16" i="31"/>
  <c r="J16" i="31" s="1"/>
  <c r="I15" i="31"/>
  <c r="J15" i="31" s="1"/>
  <c r="I14" i="31"/>
  <c r="J14" i="31" s="1"/>
  <c r="I13" i="31"/>
  <c r="J13" i="31" s="1"/>
  <c r="I11" i="31"/>
  <c r="J11" i="31" s="1"/>
  <c r="I10" i="31"/>
  <c r="J10" i="31" s="1"/>
  <c r="I9" i="31"/>
  <c r="J9" i="31" s="1"/>
  <c r="I8" i="31"/>
  <c r="J8" i="31" s="1"/>
  <c r="I7" i="31"/>
  <c r="J7" i="31" s="1"/>
  <c r="I6" i="31"/>
  <c r="J6" i="31" s="1"/>
  <c r="I4" i="31"/>
  <c r="J4" i="31" s="1"/>
  <c r="I6" i="30"/>
  <c r="I7" i="30"/>
  <c r="I8" i="30"/>
  <c r="I9" i="30"/>
  <c r="I10" i="30"/>
  <c r="I11" i="30"/>
  <c r="I13" i="30"/>
  <c r="I14" i="30"/>
  <c r="J14" i="30" s="1"/>
  <c r="I15" i="30"/>
  <c r="I16" i="30"/>
  <c r="I17" i="30"/>
  <c r="I18" i="30"/>
  <c r="J18" i="30" s="1"/>
  <c r="I20" i="30"/>
  <c r="J20" i="30" s="1"/>
  <c r="I21" i="30"/>
  <c r="J21" i="30" s="1"/>
  <c r="I22" i="30"/>
  <c r="I23" i="30"/>
  <c r="I24" i="30"/>
  <c r="I25" i="30"/>
  <c r="I27" i="30"/>
  <c r="I28" i="30"/>
  <c r="J28" i="30" s="1"/>
  <c r="I29" i="30"/>
  <c r="I30" i="30"/>
  <c r="J30" i="30" s="1"/>
  <c r="I31" i="30"/>
  <c r="I32" i="30"/>
  <c r="J32" i="30" s="1"/>
  <c r="I34" i="30"/>
  <c r="I35" i="30"/>
  <c r="I36" i="30"/>
  <c r="I37" i="30"/>
  <c r="J37" i="30" s="1"/>
  <c r="I38" i="30"/>
  <c r="I39" i="30"/>
  <c r="I41" i="30"/>
  <c r="I42" i="30"/>
  <c r="J42" i="30" s="1"/>
  <c r="I43" i="30"/>
  <c r="I44" i="30"/>
  <c r="J44" i="30" s="1"/>
  <c r="I45" i="30"/>
  <c r="I46" i="30"/>
  <c r="J46" i="30" s="1"/>
  <c r="I48" i="30"/>
  <c r="I49" i="30"/>
  <c r="I50" i="30"/>
  <c r="I51" i="30"/>
  <c r="I52" i="30"/>
  <c r="J52" i="30" s="1"/>
  <c r="I53" i="30"/>
  <c r="I4" i="30"/>
  <c r="J4" i="30" s="1"/>
  <c r="J53" i="30"/>
  <c r="J51" i="30"/>
  <c r="J50" i="30"/>
  <c r="J49" i="30"/>
  <c r="J48" i="30"/>
  <c r="J45" i="30"/>
  <c r="J43" i="30"/>
  <c r="J41" i="30"/>
  <c r="J39" i="30"/>
  <c r="J38" i="30"/>
  <c r="J36" i="30"/>
  <c r="J35" i="30"/>
  <c r="J34" i="30"/>
  <c r="J31" i="30"/>
  <c r="J29" i="30"/>
  <c r="J27" i="30"/>
  <c r="J25" i="30"/>
  <c r="J24" i="30"/>
  <c r="J23" i="30"/>
  <c r="J22" i="30"/>
  <c r="J17" i="30"/>
  <c r="J16" i="30"/>
  <c r="J15" i="30"/>
  <c r="J13" i="30"/>
  <c r="J11" i="30"/>
  <c r="J10" i="30"/>
  <c r="J9" i="30"/>
  <c r="J8" i="30"/>
  <c r="J7" i="30"/>
  <c r="J6" i="30"/>
  <c r="J6" i="29"/>
  <c r="J7" i="29"/>
  <c r="J8" i="29"/>
  <c r="J9" i="29"/>
  <c r="J10" i="29"/>
  <c r="J11" i="29"/>
  <c r="J13" i="29"/>
  <c r="J14" i="29"/>
  <c r="J15" i="29"/>
  <c r="J16" i="29"/>
  <c r="J17" i="29"/>
  <c r="J18" i="29"/>
  <c r="J20" i="29"/>
  <c r="J21" i="29"/>
  <c r="J22" i="29"/>
  <c r="J23" i="29"/>
  <c r="J24" i="29"/>
  <c r="J25" i="29"/>
  <c r="J27" i="29"/>
  <c r="J28" i="29"/>
  <c r="J29" i="29"/>
  <c r="J30" i="29"/>
  <c r="J31" i="29"/>
  <c r="J32" i="29"/>
  <c r="J34" i="29"/>
  <c r="J35" i="29"/>
  <c r="J36" i="29"/>
  <c r="J37" i="29"/>
  <c r="J38" i="29"/>
  <c r="J39" i="29"/>
  <c r="J41" i="29"/>
  <c r="J42" i="29"/>
  <c r="J43" i="29"/>
  <c r="J44" i="29"/>
  <c r="J45" i="29"/>
  <c r="J46" i="29"/>
  <c r="J48" i="29"/>
  <c r="J49" i="29"/>
  <c r="J50" i="29"/>
  <c r="J51" i="29"/>
  <c r="J52" i="29"/>
  <c r="J53" i="29"/>
  <c r="J4" i="29"/>
  <c r="I6" i="29"/>
  <c r="I7" i="29"/>
  <c r="I8" i="29"/>
  <c r="I9" i="29"/>
  <c r="I10" i="29"/>
  <c r="I11" i="29"/>
  <c r="I13" i="29"/>
  <c r="I14" i="29"/>
  <c r="I15" i="29"/>
  <c r="I16" i="29"/>
  <c r="I17" i="29"/>
  <c r="I18" i="29"/>
  <c r="I20" i="29"/>
  <c r="I21" i="29"/>
  <c r="I22" i="29"/>
  <c r="I23" i="29"/>
  <c r="I24" i="29"/>
  <c r="I25" i="29"/>
  <c r="I27" i="29"/>
  <c r="I28" i="29"/>
  <c r="I29" i="29"/>
  <c r="I30" i="29"/>
  <c r="I31" i="29"/>
  <c r="I32" i="29"/>
  <c r="I34" i="29"/>
  <c r="I35" i="29"/>
  <c r="I36" i="29"/>
  <c r="I37" i="29"/>
  <c r="I38" i="29"/>
  <c r="I39" i="29"/>
  <c r="I41" i="29"/>
  <c r="I42" i="29"/>
  <c r="I43" i="29"/>
  <c r="I44" i="29"/>
  <c r="I45" i="29"/>
  <c r="I46" i="29"/>
  <c r="I48" i="29"/>
  <c r="I49" i="29"/>
  <c r="I50" i="29"/>
  <c r="I51" i="29"/>
  <c r="I52" i="29"/>
  <c r="I53" i="29"/>
  <c r="I4" i="29"/>
  <c r="N6" i="33"/>
  <c r="N7" i="33"/>
  <c r="N8" i="33"/>
  <c r="N9" i="33"/>
  <c r="N10" i="33"/>
  <c r="N11" i="33"/>
  <c r="N13" i="33"/>
  <c r="N14" i="33"/>
  <c r="N15" i="33"/>
  <c r="N16" i="33"/>
  <c r="N17" i="33"/>
  <c r="N18" i="33"/>
  <c r="N20" i="33"/>
  <c r="N21" i="33"/>
  <c r="N22" i="33"/>
  <c r="N23" i="33"/>
  <c r="N24" i="33"/>
  <c r="N25" i="33"/>
  <c r="N27" i="33"/>
  <c r="N28" i="33"/>
  <c r="N29" i="33"/>
  <c r="N30" i="33"/>
  <c r="N31" i="33"/>
  <c r="N32" i="33"/>
  <c r="N34" i="33"/>
  <c r="N35" i="33"/>
  <c r="N36" i="33"/>
  <c r="N37" i="33"/>
  <c r="N38" i="33"/>
  <c r="N39" i="33"/>
  <c r="N41" i="33"/>
  <c r="N42" i="33"/>
  <c r="N43" i="33"/>
  <c r="N44" i="33"/>
  <c r="N45" i="33"/>
  <c r="N46" i="33"/>
  <c r="N48" i="33"/>
  <c r="N49" i="33"/>
  <c r="N50" i="33"/>
  <c r="N51" i="33"/>
  <c r="N52" i="33"/>
  <c r="N53" i="33"/>
  <c r="N4" i="33"/>
  <c r="L4" i="33"/>
  <c r="M4" i="33"/>
  <c r="K4" i="33"/>
  <c r="M7" i="33"/>
  <c r="M8" i="33"/>
  <c r="M9" i="33"/>
  <c r="M10" i="33"/>
  <c r="M11" i="33"/>
  <c r="M13" i="33"/>
  <c r="M14" i="33"/>
  <c r="M15" i="33"/>
  <c r="M16" i="33"/>
  <c r="M17" i="33"/>
  <c r="M18" i="33"/>
  <c r="M20" i="33"/>
  <c r="M21" i="33"/>
  <c r="M22" i="33"/>
  <c r="M23" i="33"/>
  <c r="M24" i="33"/>
  <c r="M25" i="33"/>
  <c r="M27" i="33"/>
  <c r="M28" i="33"/>
  <c r="M29" i="33"/>
  <c r="M30" i="33"/>
  <c r="M31" i="33"/>
  <c r="M32" i="33"/>
  <c r="M34" i="33"/>
  <c r="M35" i="33"/>
  <c r="M36" i="33"/>
  <c r="M37" i="33"/>
  <c r="M38" i="33"/>
  <c r="M39" i="33"/>
  <c r="M41" i="33"/>
  <c r="M42" i="33"/>
  <c r="M43" i="33"/>
  <c r="M44" i="33"/>
  <c r="M45" i="33"/>
  <c r="M46" i="33"/>
  <c r="M48" i="33"/>
  <c r="M49" i="33"/>
  <c r="M50" i="33"/>
  <c r="M51" i="33"/>
  <c r="M52" i="33"/>
  <c r="M53" i="33"/>
  <c r="M6" i="33"/>
  <c r="Q53" i="36"/>
  <c r="N53" i="36"/>
  <c r="Q52" i="36"/>
  <c r="N52" i="36"/>
  <c r="Q51" i="36"/>
  <c r="N51" i="36"/>
  <c r="Q50" i="36"/>
  <c r="N50" i="36"/>
  <c r="Q49" i="36"/>
  <c r="N49" i="36"/>
  <c r="Q48" i="36"/>
  <c r="N48" i="36"/>
  <c r="Q46" i="36"/>
  <c r="N46" i="36"/>
  <c r="Q45" i="36"/>
  <c r="N45" i="36"/>
  <c r="Q44" i="36"/>
  <c r="N44" i="36"/>
  <c r="Q43" i="36"/>
  <c r="N43" i="36"/>
  <c r="Q42" i="36"/>
  <c r="N42" i="36"/>
  <c r="Q41" i="36"/>
  <c r="N41" i="36"/>
  <c r="Q39" i="36"/>
  <c r="N39" i="36"/>
  <c r="Q38" i="36"/>
  <c r="N38" i="36"/>
  <c r="Q37" i="36"/>
  <c r="N37" i="36"/>
  <c r="Q36" i="36"/>
  <c r="N36" i="36"/>
  <c r="Q35" i="36"/>
  <c r="N35" i="36"/>
  <c r="Q34" i="36"/>
  <c r="N34" i="36"/>
  <c r="Q32" i="36"/>
  <c r="N32" i="36"/>
  <c r="Q31" i="36"/>
  <c r="N31" i="36"/>
  <c r="Q30" i="36"/>
  <c r="N30" i="36"/>
  <c r="Q29" i="36"/>
  <c r="N29" i="36"/>
  <c r="Q28" i="36"/>
  <c r="N28" i="36"/>
  <c r="Q27" i="36"/>
  <c r="N27" i="36"/>
  <c r="Q25" i="36"/>
  <c r="N25" i="36"/>
  <c r="Q24" i="36"/>
  <c r="N24" i="36"/>
  <c r="Q23" i="36"/>
  <c r="N23" i="36"/>
  <c r="Q22" i="36"/>
  <c r="N22" i="36"/>
  <c r="Q21" i="36"/>
  <c r="N21" i="36"/>
  <c r="Q20" i="36"/>
  <c r="N20" i="36"/>
  <c r="Q18" i="36"/>
  <c r="N18" i="36"/>
  <c r="Q17" i="36"/>
  <c r="N17" i="36"/>
  <c r="Q16" i="36"/>
  <c r="N16" i="36"/>
  <c r="Q15" i="36"/>
  <c r="N15" i="36"/>
  <c r="Q14" i="36"/>
  <c r="N14" i="36"/>
  <c r="Q13" i="36"/>
  <c r="N13" i="36"/>
  <c r="Q11" i="36"/>
  <c r="N11" i="36"/>
  <c r="Q10" i="36"/>
  <c r="N10" i="36"/>
  <c r="Q9" i="36"/>
  <c r="N9" i="36"/>
  <c r="Q8" i="36"/>
  <c r="N8" i="36"/>
  <c r="Q7" i="36"/>
  <c r="N7" i="36"/>
  <c r="Q6" i="36"/>
  <c r="N6" i="36"/>
  <c r="P4" i="36"/>
  <c r="O4" i="36"/>
  <c r="Q4" i="36" s="1"/>
  <c r="N4" i="36"/>
  <c r="Q53" i="35"/>
  <c r="N53" i="35"/>
  <c r="Q52" i="35"/>
  <c r="N52" i="35"/>
  <c r="Q51" i="35"/>
  <c r="N51" i="35"/>
  <c r="Q50" i="35"/>
  <c r="N50" i="35"/>
  <c r="Q49" i="35"/>
  <c r="N49" i="35"/>
  <c r="Q48" i="35"/>
  <c r="N48" i="35"/>
  <c r="Q46" i="35"/>
  <c r="N46" i="35"/>
  <c r="Q45" i="35"/>
  <c r="N45" i="35"/>
  <c r="Q44" i="35"/>
  <c r="N44" i="35"/>
  <c r="Q43" i="35"/>
  <c r="N43" i="35"/>
  <c r="Q42" i="35"/>
  <c r="N42" i="35"/>
  <c r="Q41" i="35"/>
  <c r="N41" i="35"/>
  <c r="Q39" i="35"/>
  <c r="N39" i="35"/>
  <c r="Q38" i="35"/>
  <c r="N38" i="35"/>
  <c r="Q37" i="35"/>
  <c r="N37" i="35"/>
  <c r="Q36" i="35"/>
  <c r="N36" i="35"/>
  <c r="Q35" i="35"/>
  <c r="N35" i="35"/>
  <c r="Q34" i="35"/>
  <c r="N34" i="35"/>
  <c r="Q32" i="35"/>
  <c r="N32" i="35"/>
  <c r="Q31" i="35"/>
  <c r="N31" i="35"/>
  <c r="Q30" i="35"/>
  <c r="N30" i="35"/>
  <c r="Q29" i="35"/>
  <c r="N29" i="35"/>
  <c r="Q28" i="35"/>
  <c r="N28" i="35"/>
  <c r="Q27" i="35"/>
  <c r="N27" i="35"/>
  <c r="Q25" i="35"/>
  <c r="N25" i="35"/>
  <c r="Q24" i="35"/>
  <c r="N24" i="35"/>
  <c r="Q23" i="35"/>
  <c r="N23" i="35"/>
  <c r="Q22" i="35"/>
  <c r="N22" i="35"/>
  <c r="Q21" i="35"/>
  <c r="N21" i="35"/>
  <c r="Q20" i="35"/>
  <c r="N20" i="35"/>
  <c r="Q18" i="35"/>
  <c r="N18" i="35"/>
  <c r="Q17" i="35"/>
  <c r="N17" i="35"/>
  <c r="Q16" i="35"/>
  <c r="N16" i="35"/>
  <c r="Q15" i="35"/>
  <c r="N15" i="35"/>
  <c r="Q14" i="35"/>
  <c r="N14" i="35"/>
  <c r="Q13" i="35"/>
  <c r="N13" i="35"/>
  <c r="Q11" i="35"/>
  <c r="N11" i="35"/>
  <c r="Q10" i="35"/>
  <c r="N10" i="35"/>
  <c r="Q9" i="35"/>
  <c r="N9" i="35"/>
  <c r="Q8" i="35"/>
  <c r="N8" i="35"/>
  <c r="Q7" i="35"/>
  <c r="N7" i="35"/>
  <c r="Q6" i="35"/>
  <c r="N6" i="35"/>
  <c r="P4" i="35"/>
  <c r="O4" i="35"/>
  <c r="N4" i="35"/>
  <c r="Q53" i="34"/>
  <c r="R53" i="34" s="1"/>
  <c r="N53" i="34"/>
  <c r="Q52" i="34"/>
  <c r="R52" i="34" s="1"/>
  <c r="S52" i="34" s="1"/>
  <c r="T52" i="34" s="1"/>
  <c r="N52" i="34"/>
  <c r="Q51" i="34"/>
  <c r="R51" i="34" s="1"/>
  <c r="N51" i="34"/>
  <c r="Q50" i="34"/>
  <c r="R50" i="34" s="1"/>
  <c r="N50" i="34"/>
  <c r="Q49" i="34"/>
  <c r="R49" i="34" s="1"/>
  <c r="N49" i="34"/>
  <c r="Q48" i="34"/>
  <c r="R48" i="34" s="1"/>
  <c r="N48" i="34"/>
  <c r="Q46" i="34"/>
  <c r="R46" i="34" s="1"/>
  <c r="N46" i="34"/>
  <c r="Q45" i="34"/>
  <c r="R45" i="34" s="1"/>
  <c r="N45" i="34"/>
  <c r="Q44" i="34"/>
  <c r="R44" i="34" s="1"/>
  <c r="N44" i="34"/>
  <c r="Q43" i="34"/>
  <c r="R43" i="34" s="1"/>
  <c r="S43" i="34" s="1"/>
  <c r="T43" i="34" s="1"/>
  <c r="N43" i="34"/>
  <c r="Q42" i="34"/>
  <c r="R42" i="34" s="1"/>
  <c r="N42" i="34"/>
  <c r="Q41" i="34"/>
  <c r="R41" i="34" s="1"/>
  <c r="N41" i="34"/>
  <c r="Q39" i="34"/>
  <c r="R39" i="34" s="1"/>
  <c r="N39" i="34"/>
  <c r="Q38" i="34"/>
  <c r="R38" i="34" s="1"/>
  <c r="N38" i="34"/>
  <c r="Q37" i="34"/>
  <c r="R37" i="34" s="1"/>
  <c r="W37" i="34" s="1"/>
  <c r="N37" i="34"/>
  <c r="Q36" i="34"/>
  <c r="R36" i="34" s="1"/>
  <c r="N36" i="34"/>
  <c r="Q35" i="34"/>
  <c r="R35" i="34" s="1"/>
  <c r="N35" i="34"/>
  <c r="Q34" i="34"/>
  <c r="R34" i="34" s="1"/>
  <c r="S34" i="34" s="1"/>
  <c r="T34" i="34" s="1"/>
  <c r="N34" i="34"/>
  <c r="Q32" i="34"/>
  <c r="R32" i="34" s="1"/>
  <c r="U32" i="34" s="1"/>
  <c r="X32" i="34" s="1"/>
  <c r="N32" i="34"/>
  <c r="Q31" i="34"/>
  <c r="R31" i="34" s="1"/>
  <c r="N31" i="34"/>
  <c r="Q30" i="34"/>
  <c r="R30" i="34" s="1"/>
  <c r="N30" i="34"/>
  <c r="Q29" i="34"/>
  <c r="R29" i="34" s="1"/>
  <c r="N29" i="34"/>
  <c r="Q28" i="34"/>
  <c r="R28" i="34" s="1"/>
  <c r="N28" i="34"/>
  <c r="Q27" i="34"/>
  <c r="R27" i="34" s="1"/>
  <c r="N27" i="34"/>
  <c r="Q25" i="34"/>
  <c r="R25" i="34" s="1"/>
  <c r="N25" i="34"/>
  <c r="Q24" i="34"/>
  <c r="R24" i="34" s="1"/>
  <c r="S24" i="34" s="1"/>
  <c r="T24" i="34" s="1"/>
  <c r="N24" i="34"/>
  <c r="Q23" i="34"/>
  <c r="R23" i="34" s="1"/>
  <c r="N23" i="34"/>
  <c r="Q22" i="34"/>
  <c r="R22" i="34" s="1"/>
  <c r="N22" i="34"/>
  <c r="Q21" i="34"/>
  <c r="R21" i="34" s="1"/>
  <c r="N21" i="34"/>
  <c r="Q20" i="34"/>
  <c r="R20" i="34" s="1"/>
  <c r="N20" i="34"/>
  <c r="Q18" i="34"/>
  <c r="R18" i="34" s="1"/>
  <c r="N18" i="34"/>
  <c r="Q17" i="34"/>
  <c r="R17" i="34" s="1"/>
  <c r="N17" i="34"/>
  <c r="Q16" i="34"/>
  <c r="R16" i="34" s="1"/>
  <c r="N16" i="34"/>
  <c r="Q15" i="34"/>
  <c r="R15" i="34" s="1"/>
  <c r="S15" i="34" s="1"/>
  <c r="T15" i="34" s="1"/>
  <c r="N15" i="34"/>
  <c r="Q14" i="34"/>
  <c r="R14" i="34" s="1"/>
  <c r="N14" i="34"/>
  <c r="Q13" i="34"/>
  <c r="R13" i="34" s="1"/>
  <c r="N13" i="34"/>
  <c r="Q11" i="34"/>
  <c r="R11" i="34" s="1"/>
  <c r="N11" i="34"/>
  <c r="Q10" i="34"/>
  <c r="R10" i="34" s="1"/>
  <c r="N10" i="34"/>
  <c r="Q9" i="34"/>
  <c r="R9" i="34" s="1"/>
  <c r="N9" i="34"/>
  <c r="Q8" i="34"/>
  <c r="R8" i="34" s="1"/>
  <c r="N8" i="34"/>
  <c r="Q7" i="34"/>
  <c r="R7" i="34" s="1"/>
  <c r="N7" i="34"/>
  <c r="Q6" i="34"/>
  <c r="R6" i="34" s="1"/>
  <c r="S6" i="34" s="1"/>
  <c r="T6" i="34" s="1"/>
  <c r="N6" i="34"/>
  <c r="P4" i="34"/>
  <c r="O4" i="34"/>
  <c r="N4" i="34"/>
  <c r="Q53" i="33"/>
  <c r="Q52" i="33"/>
  <c r="Q51" i="33"/>
  <c r="Q50" i="33"/>
  <c r="Q49" i="33"/>
  <c r="Q48" i="33"/>
  <c r="Q46" i="33"/>
  <c r="Q45" i="33"/>
  <c r="Q44" i="33"/>
  <c r="Q43" i="33"/>
  <c r="Q42" i="33"/>
  <c r="Q41" i="33"/>
  <c r="Q39" i="33"/>
  <c r="Q38" i="33"/>
  <c r="Q37" i="33"/>
  <c r="Q36" i="33"/>
  <c r="Q35" i="33"/>
  <c r="Q34" i="33"/>
  <c r="Q32" i="33"/>
  <c r="Q31" i="33"/>
  <c r="Q30" i="33"/>
  <c r="Q29" i="33"/>
  <c r="Q28" i="33"/>
  <c r="Q27" i="33"/>
  <c r="Q25" i="33"/>
  <c r="Q24" i="33"/>
  <c r="Q23" i="33"/>
  <c r="Q22" i="33"/>
  <c r="Q21" i="33"/>
  <c r="Q20" i="33"/>
  <c r="Q18" i="33"/>
  <c r="Q17" i="33"/>
  <c r="Q16" i="33"/>
  <c r="Q15" i="33"/>
  <c r="Q14" i="33"/>
  <c r="Q13" i="33"/>
  <c r="Q11" i="33"/>
  <c r="Q10" i="33"/>
  <c r="Q9" i="33"/>
  <c r="Q8" i="33"/>
  <c r="Q7" i="33"/>
  <c r="Q6" i="33"/>
  <c r="P4" i="33"/>
  <c r="O4" i="33"/>
  <c r="Q4" i="33" s="1"/>
  <c r="Q53" i="32"/>
  <c r="M53" i="32"/>
  <c r="N53" i="32" s="1"/>
  <c r="Q52" i="32"/>
  <c r="M52" i="32"/>
  <c r="N52" i="32" s="1"/>
  <c r="Q51" i="32"/>
  <c r="M51" i="32"/>
  <c r="N51" i="32" s="1"/>
  <c r="Q50" i="32"/>
  <c r="M50" i="32"/>
  <c r="N50" i="32" s="1"/>
  <c r="Q49" i="32"/>
  <c r="M49" i="32"/>
  <c r="N49" i="32" s="1"/>
  <c r="Q48" i="32"/>
  <c r="M48" i="32"/>
  <c r="N48" i="32" s="1"/>
  <c r="Q46" i="32"/>
  <c r="M46" i="32"/>
  <c r="N46" i="32" s="1"/>
  <c r="Q45" i="32"/>
  <c r="M45" i="32"/>
  <c r="N45" i="32" s="1"/>
  <c r="Q44" i="32"/>
  <c r="M44" i="32"/>
  <c r="N44" i="32" s="1"/>
  <c r="Q43" i="32"/>
  <c r="M43" i="32"/>
  <c r="N43" i="32" s="1"/>
  <c r="Q42" i="32"/>
  <c r="M42" i="32"/>
  <c r="N42" i="32" s="1"/>
  <c r="Q41" i="32"/>
  <c r="M41" i="32"/>
  <c r="N41" i="32" s="1"/>
  <c r="Q39" i="32"/>
  <c r="M39" i="32"/>
  <c r="N39" i="32" s="1"/>
  <c r="Q38" i="32"/>
  <c r="M38" i="32"/>
  <c r="N38" i="32" s="1"/>
  <c r="Q37" i="32"/>
  <c r="M37" i="32"/>
  <c r="N37" i="32" s="1"/>
  <c r="Q36" i="32"/>
  <c r="M36" i="32"/>
  <c r="N36" i="32" s="1"/>
  <c r="Q35" i="32"/>
  <c r="M35" i="32"/>
  <c r="N35" i="32" s="1"/>
  <c r="Q34" i="32"/>
  <c r="M34" i="32"/>
  <c r="N34" i="32" s="1"/>
  <c r="Q32" i="32"/>
  <c r="M32" i="32"/>
  <c r="N32" i="32" s="1"/>
  <c r="Q31" i="32"/>
  <c r="M31" i="32"/>
  <c r="N31" i="32" s="1"/>
  <c r="Q30" i="32"/>
  <c r="M30" i="32"/>
  <c r="N30" i="32" s="1"/>
  <c r="Q29" i="32"/>
  <c r="M29" i="32"/>
  <c r="N29" i="32" s="1"/>
  <c r="Q28" i="32"/>
  <c r="M28" i="32"/>
  <c r="N28" i="32" s="1"/>
  <c r="Q27" i="32"/>
  <c r="M27" i="32"/>
  <c r="N27" i="32" s="1"/>
  <c r="Q25" i="32"/>
  <c r="M25" i="32"/>
  <c r="N25" i="32" s="1"/>
  <c r="Q24" i="32"/>
  <c r="M24" i="32"/>
  <c r="N24" i="32" s="1"/>
  <c r="Q23" i="32"/>
  <c r="M23" i="32"/>
  <c r="N23" i="32" s="1"/>
  <c r="Q22" i="32"/>
  <c r="M22" i="32"/>
  <c r="N22" i="32" s="1"/>
  <c r="Q21" i="32"/>
  <c r="M21" i="32"/>
  <c r="N21" i="32" s="1"/>
  <c r="Q20" i="32"/>
  <c r="M20" i="32"/>
  <c r="N20" i="32" s="1"/>
  <c r="Q18" i="32"/>
  <c r="M18" i="32"/>
  <c r="N18" i="32" s="1"/>
  <c r="Q17" i="32"/>
  <c r="M17" i="32"/>
  <c r="N17" i="32" s="1"/>
  <c r="Q16" i="32"/>
  <c r="M16" i="32"/>
  <c r="N16" i="32" s="1"/>
  <c r="Q15" i="32"/>
  <c r="M15" i="32"/>
  <c r="N15" i="32" s="1"/>
  <c r="Q14" i="32"/>
  <c r="M14" i="32"/>
  <c r="N14" i="32" s="1"/>
  <c r="Q13" i="32"/>
  <c r="M13" i="32"/>
  <c r="N13" i="32" s="1"/>
  <c r="Q11" i="32"/>
  <c r="M11" i="32"/>
  <c r="N11" i="32" s="1"/>
  <c r="Q10" i="32"/>
  <c r="M10" i="32"/>
  <c r="N10" i="32" s="1"/>
  <c r="Q9" i="32"/>
  <c r="M9" i="32"/>
  <c r="N9" i="32" s="1"/>
  <c r="Q8" i="32"/>
  <c r="M8" i="32"/>
  <c r="N8" i="32" s="1"/>
  <c r="Q7" i="32"/>
  <c r="M7" i="32"/>
  <c r="N7" i="32" s="1"/>
  <c r="Q6" i="32"/>
  <c r="M6" i="32"/>
  <c r="N6" i="32" s="1"/>
  <c r="P4" i="32"/>
  <c r="O4" i="32"/>
  <c r="Q53" i="31"/>
  <c r="M53" i="31"/>
  <c r="N53" i="31" s="1"/>
  <c r="Q52" i="31"/>
  <c r="M52" i="31"/>
  <c r="N52" i="31" s="1"/>
  <c r="Q51" i="31"/>
  <c r="M51" i="31"/>
  <c r="N51" i="31" s="1"/>
  <c r="Q50" i="31"/>
  <c r="M50" i="31"/>
  <c r="N50" i="31" s="1"/>
  <c r="Q49" i="31"/>
  <c r="M49" i="31"/>
  <c r="N49" i="31" s="1"/>
  <c r="Q48" i="31"/>
  <c r="M48" i="31"/>
  <c r="N48" i="31" s="1"/>
  <c r="Q46" i="31"/>
  <c r="M46" i="31"/>
  <c r="N46" i="31" s="1"/>
  <c r="Q45" i="31"/>
  <c r="M45" i="31"/>
  <c r="N45" i="31" s="1"/>
  <c r="Q44" i="31"/>
  <c r="M44" i="31"/>
  <c r="N44" i="31" s="1"/>
  <c r="Q43" i="31"/>
  <c r="M43" i="31"/>
  <c r="N43" i="31" s="1"/>
  <c r="Q42" i="31"/>
  <c r="M42" i="31"/>
  <c r="N42" i="31" s="1"/>
  <c r="Q41" i="31"/>
  <c r="M41" i="31"/>
  <c r="N41" i="31" s="1"/>
  <c r="Q39" i="31"/>
  <c r="M39" i="31"/>
  <c r="N39" i="31" s="1"/>
  <c r="Q38" i="31"/>
  <c r="M38" i="31"/>
  <c r="N38" i="31" s="1"/>
  <c r="Q37" i="31"/>
  <c r="M37" i="31"/>
  <c r="N37" i="31" s="1"/>
  <c r="Q36" i="31"/>
  <c r="M36" i="31"/>
  <c r="N36" i="31" s="1"/>
  <c r="Q35" i="31"/>
  <c r="M35" i="31"/>
  <c r="N35" i="31" s="1"/>
  <c r="Q34" i="31"/>
  <c r="M34" i="31"/>
  <c r="N34" i="31" s="1"/>
  <c r="Q32" i="31"/>
  <c r="M32" i="31"/>
  <c r="N32" i="31" s="1"/>
  <c r="Q31" i="31"/>
  <c r="M31" i="31"/>
  <c r="N31" i="31" s="1"/>
  <c r="Q30" i="31"/>
  <c r="M30" i="31"/>
  <c r="N30" i="31" s="1"/>
  <c r="Q29" i="31"/>
  <c r="M29" i="31"/>
  <c r="N29" i="31" s="1"/>
  <c r="Q28" i="31"/>
  <c r="M28" i="31"/>
  <c r="N28" i="31" s="1"/>
  <c r="Q27" i="31"/>
  <c r="M27" i="31"/>
  <c r="N27" i="31" s="1"/>
  <c r="Q25" i="31"/>
  <c r="M25" i="31"/>
  <c r="N25" i="31" s="1"/>
  <c r="Q24" i="31"/>
  <c r="M24" i="31"/>
  <c r="N24" i="31" s="1"/>
  <c r="Q23" i="31"/>
  <c r="M23" i="31"/>
  <c r="N23" i="31" s="1"/>
  <c r="Q22" i="31"/>
  <c r="M22" i="31"/>
  <c r="N22" i="31" s="1"/>
  <c r="Q21" i="31"/>
  <c r="M21" i="31"/>
  <c r="N21" i="31" s="1"/>
  <c r="Q20" i="31"/>
  <c r="M20" i="31"/>
  <c r="N20" i="31" s="1"/>
  <c r="Q18" i="31"/>
  <c r="M18" i="31"/>
  <c r="N18" i="31" s="1"/>
  <c r="Q17" i="31"/>
  <c r="M17" i="31"/>
  <c r="N17" i="31" s="1"/>
  <c r="Q16" i="31"/>
  <c r="M16" i="31"/>
  <c r="N16" i="31" s="1"/>
  <c r="Q15" i="31"/>
  <c r="M15" i="31"/>
  <c r="N15" i="31" s="1"/>
  <c r="Q14" i="31"/>
  <c r="M14" i="31"/>
  <c r="N14" i="31" s="1"/>
  <c r="Q13" i="31"/>
  <c r="M13" i="31"/>
  <c r="N13" i="31" s="1"/>
  <c r="Q11" i="31"/>
  <c r="M11" i="31"/>
  <c r="N11" i="31" s="1"/>
  <c r="Q10" i="31"/>
  <c r="M10" i="31"/>
  <c r="N10" i="31" s="1"/>
  <c r="Q9" i="31"/>
  <c r="M9" i="31"/>
  <c r="N9" i="31" s="1"/>
  <c r="Q8" i="31"/>
  <c r="M8" i="31"/>
  <c r="N8" i="31" s="1"/>
  <c r="Q7" i="31"/>
  <c r="M7" i="31"/>
  <c r="N7" i="31" s="1"/>
  <c r="Q6" i="31"/>
  <c r="M6" i="31"/>
  <c r="N6" i="31" s="1"/>
  <c r="P4" i="31"/>
  <c r="O4" i="31"/>
  <c r="Q53" i="30"/>
  <c r="M53" i="30"/>
  <c r="N53" i="30" s="1"/>
  <c r="Q52" i="30"/>
  <c r="M52" i="30"/>
  <c r="N52" i="30" s="1"/>
  <c r="Q51" i="30"/>
  <c r="M51" i="30"/>
  <c r="N51" i="30" s="1"/>
  <c r="Q50" i="30"/>
  <c r="M50" i="30"/>
  <c r="N50" i="30" s="1"/>
  <c r="Q49" i="30"/>
  <c r="M49" i="30"/>
  <c r="N49" i="30" s="1"/>
  <c r="Q48" i="30"/>
  <c r="M48" i="30"/>
  <c r="N48" i="30" s="1"/>
  <c r="Q46" i="30"/>
  <c r="M46" i="30"/>
  <c r="N46" i="30" s="1"/>
  <c r="Q45" i="30"/>
  <c r="M45" i="30"/>
  <c r="N45" i="30" s="1"/>
  <c r="Q44" i="30"/>
  <c r="M44" i="30"/>
  <c r="N44" i="30" s="1"/>
  <c r="Q43" i="30"/>
  <c r="M43" i="30"/>
  <c r="N43" i="30" s="1"/>
  <c r="Q42" i="30"/>
  <c r="M42" i="30"/>
  <c r="N42" i="30" s="1"/>
  <c r="Q41" i="30"/>
  <c r="M41" i="30"/>
  <c r="N41" i="30" s="1"/>
  <c r="Q39" i="30"/>
  <c r="M39" i="30"/>
  <c r="N39" i="30" s="1"/>
  <c r="Q38" i="30"/>
  <c r="M38" i="30"/>
  <c r="N38" i="30" s="1"/>
  <c r="Q37" i="30"/>
  <c r="M37" i="30"/>
  <c r="N37" i="30" s="1"/>
  <c r="Q36" i="30"/>
  <c r="M36" i="30"/>
  <c r="N36" i="30" s="1"/>
  <c r="Q35" i="30"/>
  <c r="M35" i="30"/>
  <c r="N35" i="30" s="1"/>
  <c r="Q34" i="30"/>
  <c r="M34" i="30"/>
  <c r="N34" i="30" s="1"/>
  <c r="Q32" i="30"/>
  <c r="M32" i="30"/>
  <c r="N32" i="30" s="1"/>
  <c r="Q31" i="30"/>
  <c r="M31" i="30"/>
  <c r="N31" i="30" s="1"/>
  <c r="Q30" i="30"/>
  <c r="M30" i="30"/>
  <c r="N30" i="30" s="1"/>
  <c r="Q29" i="30"/>
  <c r="M29" i="30"/>
  <c r="N29" i="30" s="1"/>
  <c r="Q28" i="30"/>
  <c r="M28" i="30"/>
  <c r="N28" i="30" s="1"/>
  <c r="Q27" i="30"/>
  <c r="M27" i="30"/>
  <c r="N27" i="30" s="1"/>
  <c r="Q25" i="30"/>
  <c r="M25" i="30"/>
  <c r="N25" i="30" s="1"/>
  <c r="Q24" i="30"/>
  <c r="M24" i="30"/>
  <c r="N24" i="30" s="1"/>
  <c r="Q23" i="30"/>
  <c r="M23" i="30"/>
  <c r="N23" i="30" s="1"/>
  <c r="Q22" i="30"/>
  <c r="M22" i="30"/>
  <c r="N22" i="30" s="1"/>
  <c r="Q21" i="30"/>
  <c r="M21" i="30"/>
  <c r="N21" i="30" s="1"/>
  <c r="Q20" i="30"/>
  <c r="M20" i="30"/>
  <c r="N20" i="30" s="1"/>
  <c r="Q18" i="30"/>
  <c r="M18" i="30"/>
  <c r="N18" i="30" s="1"/>
  <c r="Q17" i="30"/>
  <c r="M17" i="30"/>
  <c r="N17" i="30" s="1"/>
  <c r="Q16" i="30"/>
  <c r="M16" i="30"/>
  <c r="N16" i="30" s="1"/>
  <c r="Q15" i="30"/>
  <c r="M15" i="30"/>
  <c r="N15" i="30" s="1"/>
  <c r="Q14" i="30"/>
  <c r="M14" i="30"/>
  <c r="N14" i="30" s="1"/>
  <c r="Q13" i="30"/>
  <c r="M13" i="30"/>
  <c r="N13" i="30" s="1"/>
  <c r="Q11" i="30"/>
  <c r="M11" i="30"/>
  <c r="N11" i="30" s="1"/>
  <c r="Q10" i="30"/>
  <c r="M10" i="30"/>
  <c r="N10" i="30" s="1"/>
  <c r="Q9" i="30"/>
  <c r="M9" i="30"/>
  <c r="N9" i="30" s="1"/>
  <c r="Q8" i="30"/>
  <c r="M8" i="30"/>
  <c r="N8" i="30" s="1"/>
  <c r="Q7" i="30"/>
  <c r="M7" i="30"/>
  <c r="N7" i="30" s="1"/>
  <c r="Q6" i="30"/>
  <c r="M6" i="30"/>
  <c r="N6" i="30" s="1"/>
  <c r="P4" i="30"/>
  <c r="O4" i="30"/>
  <c r="Q53" i="29"/>
  <c r="M53" i="29"/>
  <c r="N53" i="29" s="1"/>
  <c r="Q52" i="29"/>
  <c r="M52" i="29"/>
  <c r="N52" i="29" s="1"/>
  <c r="Q51" i="29"/>
  <c r="M51" i="29"/>
  <c r="N51" i="29" s="1"/>
  <c r="Q50" i="29"/>
  <c r="M50" i="29"/>
  <c r="N50" i="29" s="1"/>
  <c r="Q49" i="29"/>
  <c r="M49" i="29"/>
  <c r="N49" i="29" s="1"/>
  <c r="Q48" i="29"/>
  <c r="M48" i="29"/>
  <c r="N48" i="29" s="1"/>
  <c r="Q46" i="29"/>
  <c r="M46" i="29"/>
  <c r="N46" i="29" s="1"/>
  <c r="Q45" i="29"/>
  <c r="M45" i="29"/>
  <c r="N45" i="29" s="1"/>
  <c r="Q44" i="29"/>
  <c r="M44" i="29"/>
  <c r="N44" i="29" s="1"/>
  <c r="Q43" i="29"/>
  <c r="M43" i="29"/>
  <c r="N43" i="29" s="1"/>
  <c r="Q42" i="29"/>
  <c r="M42" i="29"/>
  <c r="N42" i="29" s="1"/>
  <c r="Q41" i="29"/>
  <c r="M41" i="29"/>
  <c r="N41" i="29" s="1"/>
  <c r="Q39" i="29"/>
  <c r="M39" i="29"/>
  <c r="N39" i="29" s="1"/>
  <c r="Q38" i="29"/>
  <c r="M38" i="29"/>
  <c r="N38" i="29" s="1"/>
  <c r="Q37" i="29"/>
  <c r="M37" i="29"/>
  <c r="N37" i="29" s="1"/>
  <c r="Q36" i="29"/>
  <c r="M36" i="29"/>
  <c r="N36" i="29" s="1"/>
  <c r="Q35" i="29"/>
  <c r="M35" i="29"/>
  <c r="N35" i="29" s="1"/>
  <c r="Q34" i="29"/>
  <c r="M34" i="29"/>
  <c r="N34" i="29" s="1"/>
  <c r="Q32" i="29"/>
  <c r="M32" i="29"/>
  <c r="N32" i="29" s="1"/>
  <c r="Q31" i="29"/>
  <c r="N31" i="29"/>
  <c r="M31" i="29"/>
  <c r="Q30" i="29"/>
  <c r="M30" i="29"/>
  <c r="N30" i="29" s="1"/>
  <c r="Q29" i="29"/>
  <c r="M29" i="29"/>
  <c r="N29" i="29" s="1"/>
  <c r="Q28" i="29"/>
  <c r="M28" i="29"/>
  <c r="N28" i="29" s="1"/>
  <c r="Q27" i="29"/>
  <c r="M27" i="29"/>
  <c r="N27" i="29" s="1"/>
  <c r="Q25" i="29"/>
  <c r="M25" i="29"/>
  <c r="N25" i="29" s="1"/>
  <c r="Q24" i="29"/>
  <c r="M24" i="29"/>
  <c r="N24" i="29" s="1"/>
  <c r="Q23" i="29"/>
  <c r="M23" i="29"/>
  <c r="N23" i="29" s="1"/>
  <c r="Q22" i="29"/>
  <c r="M22" i="29"/>
  <c r="N22" i="29" s="1"/>
  <c r="Q21" i="29"/>
  <c r="M21" i="29"/>
  <c r="N21" i="29" s="1"/>
  <c r="O4" i="29"/>
  <c r="M20" i="29"/>
  <c r="N20" i="29" s="1"/>
  <c r="Q18" i="29"/>
  <c r="M18" i="29"/>
  <c r="N18" i="29" s="1"/>
  <c r="Q17" i="29"/>
  <c r="M17" i="29"/>
  <c r="N17" i="29" s="1"/>
  <c r="Q16" i="29"/>
  <c r="M16" i="29"/>
  <c r="N16" i="29" s="1"/>
  <c r="Q15" i="29"/>
  <c r="M15" i="29"/>
  <c r="N15" i="29" s="1"/>
  <c r="Q14" i="29"/>
  <c r="M14" i="29"/>
  <c r="N14" i="29" s="1"/>
  <c r="Q13" i="29"/>
  <c r="M13" i="29"/>
  <c r="N13" i="29" s="1"/>
  <c r="Q11" i="29"/>
  <c r="M11" i="29"/>
  <c r="N11" i="29" s="1"/>
  <c r="Q10" i="29"/>
  <c r="M10" i="29"/>
  <c r="N10" i="29" s="1"/>
  <c r="Q9" i="29"/>
  <c r="M9" i="29"/>
  <c r="N9" i="29" s="1"/>
  <c r="Q8" i="29"/>
  <c r="M8" i="29"/>
  <c r="N8" i="29" s="1"/>
  <c r="Q7" i="29"/>
  <c r="M7" i="29"/>
  <c r="N7" i="29" s="1"/>
  <c r="Q6" i="29"/>
  <c r="M6" i="29"/>
  <c r="N6" i="29" s="1"/>
  <c r="P4" i="29"/>
  <c r="M4" i="29"/>
  <c r="N4" i="29" s="1"/>
  <c r="L48" i="26"/>
  <c r="K48" i="26"/>
  <c r="L41" i="26"/>
  <c r="K41" i="26"/>
  <c r="L34" i="26"/>
  <c r="K34" i="26"/>
  <c r="L27" i="26"/>
  <c r="K27" i="26"/>
  <c r="M27" i="26" s="1"/>
  <c r="N27" i="26" s="1"/>
  <c r="L20" i="26"/>
  <c r="K20" i="26"/>
  <c r="L13" i="26"/>
  <c r="K13" i="26"/>
  <c r="L6" i="26"/>
  <c r="K6" i="26"/>
  <c r="L48" i="27"/>
  <c r="K48" i="27"/>
  <c r="M48" i="27" s="1"/>
  <c r="N48" i="27" s="1"/>
  <c r="L41" i="27"/>
  <c r="M41" i="27" s="1"/>
  <c r="N41" i="27" s="1"/>
  <c r="K41" i="27"/>
  <c r="L34" i="27"/>
  <c r="K34" i="27"/>
  <c r="L27" i="27"/>
  <c r="K27" i="27"/>
  <c r="M27" i="27" s="1"/>
  <c r="N27" i="27" s="1"/>
  <c r="L20" i="27"/>
  <c r="K20" i="27"/>
  <c r="L13" i="27"/>
  <c r="M13" i="27" s="1"/>
  <c r="N13" i="27" s="1"/>
  <c r="K13" i="27"/>
  <c r="L6" i="27"/>
  <c r="K6" i="27"/>
  <c r="L48" i="25"/>
  <c r="K48" i="25"/>
  <c r="L41" i="25"/>
  <c r="K41" i="25"/>
  <c r="L34" i="25"/>
  <c r="K34" i="25"/>
  <c r="L27" i="25"/>
  <c r="M27" i="25" s="1"/>
  <c r="N27" i="25" s="1"/>
  <c r="K27" i="25"/>
  <c r="L20" i="25"/>
  <c r="M20" i="25" s="1"/>
  <c r="N20" i="25" s="1"/>
  <c r="K20" i="25"/>
  <c r="L13" i="25"/>
  <c r="M13" i="25" s="1"/>
  <c r="N13" i="25" s="1"/>
  <c r="K13" i="25"/>
  <c r="L6" i="25"/>
  <c r="K6" i="25"/>
  <c r="L48" i="24"/>
  <c r="K48" i="24"/>
  <c r="L41" i="24"/>
  <c r="K41" i="24"/>
  <c r="L34" i="24"/>
  <c r="K34" i="24"/>
  <c r="L27" i="24"/>
  <c r="K27" i="24"/>
  <c r="L20" i="24"/>
  <c r="K20" i="24"/>
  <c r="L13" i="24"/>
  <c r="L4" i="24" s="1"/>
  <c r="K13" i="24"/>
  <c r="M13" i="24" s="1"/>
  <c r="N13" i="24" s="1"/>
  <c r="L6" i="24"/>
  <c r="K6" i="24"/>
  <c r="L53" i="23"/>
  <c r="L52" i="23"/>
  <c r="L51" i="23"/>
  <c r="L48" i="23" s="1"/>
  <c r="L50" i="23"/>
  <c r="L49" i="23"/>
  <c r="L46" i="23"/>
  <c r="L45" i="23"/>
  <c r="L44" i="23"/>
  <c r="L43" i="23"/>
  <c r="L41" i="23" s="1"/>
  <c r="L42" i="23"/>
  <c r="L39" i="23"/>
  <c r="L38" i="23"/>
  <c r="L37" i="23"/>
  <c r="L36" i="23"/>
  <c r="L35" i="23"/>
  <c r="L32" i="23"/>
  <c r="L31" i="23"/>
  <c r="L30" i="23"/>
  <c r="L29" i="23"/>
  <c r="L28" i="23"/>
  <c r="L27" i="23" s="1"/>
  <c r="L25" i="23"/>
  <c r="L24" i="23"/>
  <c r="L23" i="23"/>
  <c r="L22" i="23"/>
  <c r="L20" i="23" s="1"/>
  <c r="L21" i="23"/>
  <c r="L18" i="23"/>
  <c r="L17" i="23"/>
  <c r="L16" i="23"/>
  <c r="L15" i="23"/>
  <c r="L14" i="23"/>
  <c r="L13" i="23" s="1"/>
  <c r="L8" i="23"/>
  <c r="L9" i="23"/>
  <c r="L10" i="23"/>
  <c r="L11" i="23"/>
  <c r="L7" i="23"/>
  <c r="M48" i="23"/>
  <c r="M41" i="23"/>
  <c r="M34" i="23"/>
  <c r="N34" i="23" s="1"/>
  <c r="M27" i="23"/>
  <c r="M20" i="23"/>
  <c r="M13" i="23"/>
  <c r="K48" i="23"/>
  <c r="K41" i="23"/>
  <c r="K34" i="23"/>
  <c r="K27" i="23"/>
  <c r="K20" i="23"/>
  <c r="N20" i="23" s="1"/>
  <c r="K13" i="23"/>
  <c r="L53" i="22"/>
  <c r="L52" i="22"/>
  <c r="L51" i="22"/>
  <c r="L50" i="22"/>
  <c r="L49" i="22"/>
  <c r="L46" i="22"/>
  <c r="L45" i="22"/>
  <c r="L44" i="22"/>
  <c r="L43" i="22"/>
  <c r="L42" i="22"/>
  <c r="L41" i="22" s="1"/>
  <c r="L39" i="22"/>
  <c r="L38" i="22"/>
  <c r="L37" i="22"/>
  <c r="L36" i="22"/>
  <c r="L35" i="22"/>
  <c r="L34" i="22" s="1"/>
  <c r="L32" i="22"/>
  <c r="L31" i="22"/>
  <c r="L30" i="22"/>
  <c r="L29" i="22"/>
  <c r="L28" i="22"/>
  <c r="L25" i="22"/>
  <c r="L24" i="22"/>
  <c r="L23" i="22"/>
  <c r="L22" i="22"/>
  <c r="L21" i="22"/>
  <c r="L18" i="22"/>
  <c r="L17" i="22"/>
  <c r="L16" i="22"/>
  <c r="L15" i="22"/>
  <c r="L14" i="22"/>
  <c r="L13" i="22" s="1"/>
  <c r="L8" i="22"/>
  <c r="L9" i="22"/>
  <c r="L10" i="22"/>
  <c r="L11" i="22"/>
  <c r="L7" i="22"/>
  <c r="M48" i="22"/>
  <c r="M41" i="22"/>
  <c r="M34" i="22"/>
  <c r="M27" i="22"/>
  <c r="M20" i="22"/>
  <c r="L46" i="21"/>
  <c r="L45" i="21"/>
  <c r="L44" i="21"/>
  <c r="L43" i="21"/>
  <c r="L42" i="21"/>
  <c r="L39" i="21"/>
  <c r="L38" i="21"/>
  <c r="L37" i="21"/>
  <c r="L36" i="21"/>
  <c r="L35" i="21"/>
  <c r="L32" i="21"/>
  <c r="L31" i="21"/>
  <c r="L30" i="21"/>
  <c r="L29" i="21"/>
  <c r="L28" i="21"/>
  <c r="L27" i="21" s="1"/>
  <c r="L25" i="21"/>
  <c r="L20" i="21" s="1"/>
  <c r="L24" i="21"/>
  <c r="L23" i="21"/>
  <c r="L22" i="21"/>
  <c r="L21" i="21"/>
  <c r="L18" i="21"/>
  <c r="L17" i="21"/>
  <c r="L16" i="21"/>
  <c r="L15" i="21"/>
  <c r="L14" i="21"/>
  <c r="L13" i="21" s="1"/>
  <c r="L8" i="21"/>
  <c r="L9" i="21"/>
  <c r="L10" i="21"/>
  <c r="L11" i="21"/>
  <c r="L7" i="21"/>
  <c r="L34" i="23"/>
  <c r="N13" i="23"/>
  <c r="M6" i="23"/>
  <c r="K6" i="23"/>
  <c r="K4" i="23"/>
  <c r="L48" i="22"/>
  <c r="K48" i="22"/>
  <c r="K41" i="22"/>
  <c r="N41" i="22" s="1"/>
  <c r="K34" i="22"/>
  <c r="L27" i="22"/>
  <c r="K27" i="22"/>
  <c r="N27" i="22" s="1"/>
  <c r="L20" i="22"/>
  <c r="K20" i="22"/>
  <c r="M13" i="22"/>
  <c r="K13" i="22"/>
  <c r="M6" i="22"/>
  <c r="L6" i="22"/>
  <c r="K6" i="22"/>
  <c r="L48" i="21"/>
  <c r="M48" i="21"/>
  <c r="K48" i="21"/>
  <c r="M41" i="21"/>
  <c r="N41" i="21" s="1"/>
  <c r="K41" i="21"/>
  <c r="L34" i="21"/>
  <c r="M34" i="21"/>
  <c r="K34" i="21"/>
  <c r="M27" i="21"/>
  <c r="K27" i="21"/>
  <c r="M20" i="21"/>
  <c r="N20" i="21" s="1"/>
  <c r="K20" i="21"/>
  <c r="M13" i="21"/>
  <c r="K13" i="21"/>
  <c r="L6" i="21"/>
  <c r="M6" i="21"/>
  <c r="K6" i="21"/>
  <c r="L4" i="20"/>
  <c r="M4" i="20"/>
  <c r="K4" i="20"/>
  <c r="M48" i="20"/>
  <c r="L48" i="20"/>
  <c r="K48" i="20"/>
  <c r="M41" i="20"/>
  <c r="L41" i="20"/>
  <c r="K41" i="20"/>
  <c r="M34" i="20"/>
  <c r="L34" i="20"/>
  <c r="K34" i="20"/>
  <c r="M27" i="20"/>
  <c r="L27" i="20"/>
  <c r="K27" i="20"/>
  <c r="M20" i="20"/>
  <c r="L20" i="20"/>
  <c r="K20" i="20"/>
  <c r="M13" i="20"/>
  <c r="L13" i="20"/>
  <c r="K13" i="20"/>
  <c r="L6" i="20"/>
  <c r="M6" i="20"/>
  <c r="N6" i="20" s="1"/>
  <c r="K6" i="20"/>
  <c r="L8" i="20"/>
  <c r="L9" i="20"/>
  <c r="L10" i="20"/>
  <c r="L11" i="20"/>
  <c r="L14" i="20"/>
  <c r="L15" i="20"/>
  <c r="L16" i="20"/>
  <c r="L17" i="20"/>
  <c r="L18" i="20"/>
  <c r="L21" i="20"/>
  <c r="L22" i="20"/>
  <c r="L23" i="20"/>
  <c r="L24" i="20"/>
  <c r="L25" i="20"/>
  <c r="L28" i="20"/>
  <c r="L29" i="20"/>
  <c r="L30" i="20"/>
  <c r="L31" i="20"/>
  <c r="L32" i="20"/>
  <c r="L35" i="20"/>
  <c r="L36" i="20"/>
  <c r="L37" i="20"/>
  <c r="L38" i="20"/>
  <c r="L39" i="20"/>
  <c r="L42" i="20"/>
  <c r="L43" i="20"/>
  <c r="L44" i="20"/>
  <c r="L45" i="20"/>
  <c r="L46" i="20"/>
  <c r="L49" i="20"/>
  <c r="L50" i="20"/>
  <c r="L51" i="20"/>
  <c r="L52" i="20"/>
  <c r="L53" i="20"/>
  <c r="L7" i="20"/>
  <c r="N13" i="20"/>
  <c r="N22" i="20"/>
  <c r="N31" i="20"/>
  <c r="N41" i="20"/>
  <c r="N50" i="20"/>
  <c r="I14" i="22"/>
  <c r="I11" i="22"/>
  <c r="M53" i="26"/>
  <c r="N53" i="26" s="1"/>
  <c r="M52" i="26"/>
  <c r="N52" i="26" s="1"/>
  <c r="M51" i="26"/>
  <c r="N51" i="26" s="1"/>
  <c r="M50" i="26"/>
  <c r="N50" i="26" s="1"/>
  <c r="M49" i="26"/>
  <c r="N49" i="26" s="1"/>
  <c r="M48" i="26"/>
  <c r="N48" i="26" s="1"/>
  <c r="M46" i="26"/>
  <c r="N46" i="26" s="1"/>
  <c r="M45" i="26"/>
  <c r="N45" i="26" s="1"/>
  <c r="M44" i="26"/>
  <c r="N44" i="26" s="1"/>
  <c r="M43" i="26"/>
  <c r="N43" i="26" s="1"/>
  <c r="M42" i="26"/>
  <c r="N42" i="26" s="1"/>
  <c r="M41" i="26"/>
  <c r="N41" i="26" s="1"/>
  <c r="M39" i="26"/>
  <c r="N39" i="26" s="1"/>
  <c r="M38" i="26"/>
  <c r="N38" i="26" s="1"/>
  <c r="M37" i="26"/>
  <c r="N37" i="26" s="1"/>
  <c r="M36" i="26"/>
  <c r="N36" i="26" s="1"/>
  <c r="M35" i="26"/>
  <c r="N35" i="26" s="1"/>
  <c r="M34" i="26"/>
  <c r="N34" i="26" s="1"/>
  <c r="M32" i="26"/>
  <c r="N32" i="26" s="1"/>
  <c r="M31" i="26"/>
  <c r="N31" i="26" s="1"/>
  <c r="M30" i="26"/>
  <c r="N30" i="26" s="1"/>
  <c r="M29" i="26"/>
  <c r="N29" i="26" s="1"/>
  <c r="M28" i="26"/>
  <c r="N28" i="26" s="1"/>
  <c r="M25" i="26"/>
  <c r="N25" i="26" s="1"/>
  <c r="M24" i="26"/>
  <c r="N24" i="26" s="1"/>
  <c r="M23" i="26"/>
  <c r="N23" i="26" s="1"/>
  <c r="M22" i="26"/>
  <c r="N22" i="26" s="1"/>
  <c r="M21" i="26"/>
  <c r="N21" i="26" s="1"/>
  <c r="M20" i="26"/>
  <c r="N20" i="26" s="1"/>
  <c r="M18" i="26"/>
  <c r="N18" i="26" s="1"/>
  <c r="M17" i="26"/>
  <c r="N17" i="26" s="1"/>
  <c r="M16" i="26"/>
  <c r="N16" i="26" s="1"/>
  <c r="M15" i="26"/>
  <c r="N15" i="26" s="1"/>
  <c r="M14" i="26"/>
  <c r="N14" i="26" s="1"/>
  <c r="M13" i="26"/>
  <c r="N13" i="26" s="1"/>
  <c r="M11" i="26"/>
  <c r="N11" i="26" s="1"/>
  <c r="M10" i="26"/>
  <c r="N10" i="26" s="1"/>
  <c r="M9" i="26"/>
  <c r="N9" i="26" s="1"/>
  <c r="M8" i="26"/>
  <c r="N8" i="26" s="1"/>
  <c r="M7" i="26"/>
  <c r="N7" i="26" s="1"/>
  <c r="M53" i="27"/>
  <c r="N53" i="27" s="1"/>
  <c r="M52" i="27"/>
  <c r="N52" i="27" s="1"/>
  <c r="M51" i="27"/>
  <c r="N51" i="27" s="1"/>
  <c r="M50" i="27"/>
  <c r="N50" i="27" s="1"/>
  <c r="M49" i="27"/>
  <c r="N49" i="27" s="1"/>
  <c r="M46" i="27"/>
  <c r="N46" i="27" s="1"/>
  <c r="M45" i="27"/>
  <c r="N45" i="27" s="1"/>
  <c r="M44" i="27"/>
  <c r="N44" i="27" s="1"/>
  <c r="M43" i="27"/>
  <c r="N43" i="27" s="1"/>
  <c r="M42" i="27"/>
  <c r="N42" i="27" s="1"/>
  <c r="M39" i="27"/>
  <c r="N39" i="27" s="1"/>
  <c r="M38" i="27"/>
  <c r="N38" i="27" s="1"/>
  <c r="M37" i="27"/>
  <c r="N37" i="27" s="1"/>
  <c r="M36" i="27"/>
  <c r="N36" i="27" s="1"/>
  <c r="M35" i="27"/>
  <c r="N35" i="27" s="1"/>
  <c r="M34" i="27"/>
  <c r="N34" i="27" s="1"/>
  <c r="M32" i="27"/>
  <c r="N32" i="27" s="1"/>
  <c r="M31" i="27"/>
  <c r="N31" i="27" s="1"/>
  <c r="M30" i="27"/>
  <c r="N30" i="27" s="1"/>
  <c r="M29" i="27"/>
  <c r="N29" i="27" s="1"/>
  <c r="M28" i="27"/>
  <c r="N28" i="27" s="1"/>
  <c r="M25" i="27"/>
  <c r="N25" i="27" s="1"/>
  <c r="M24" i="27"/>
  <c r="N24" i="27" s="1"/>
  <c r="M23" i="27"/>
  <c r="N23" i="27" s="1"/>
  <c r="M22" i="27"/>
  <c r="N22" i="27" s="1"/>
  <c r="M21" i="27"/>
  <c r="N21" i="27" s="1"/>
  <c r="M20" i="27"/>
  <c r="N20" i="27" s="1"/>
  <c r="M18" i="27"/>
  <c r="N18" i="27" s="1"/>
  <c r="M17" i="27"/>
  <c r="N17" i="27" s="1"/>
  <c r="M16" i="27"/>
  <c r="N16" i="27" s="1"/>
  <c r="M15" i="27"/>
  <c r="N15" i="27" s="1"/>
  <c r="M14" i="27"/>
  <c r="N14" i="27" s="1"/>
  <c r="M11" i="27"/>
  <c r="N11" i="27" s="1"/>
  <c r="M10" i="27"/>
  <c r="N10" i="27" s="1"/>
  <c r="M9" i="27"/>
  <c r="N9" i="27" s="1"/>
  <c r="M8" i="27"/>
  <c r="N8" i="27" s="1"/>
  <c r="M7" i="27"/>
  <c r="N7" i="27" s="1"/>
  <c r="M53" i="25"/>
  <c r="N53" i="25" s="1"/>
  <c r="M52" i="25"/>
  <c r="N52" i="25" s="1"/>
  <c r="M51" i="25"/>
  <c r="N51" i="25" s="1"/>
  <c r="M50" i="25"/>
  <c r="N50" i="25" s="1"/>
  <c r="M49" i="25"/>
  <c r="N49" i="25" s="1"/>
  <c r="M46" i="25"/>
  <c r="N46" i="25" s="1"/>
  <c r="M45" i="25"/>
  <c r="N45" i="25" s="1"/>
  <c r="M44" i="25"/>
  <c r="N44" i="25" s="1"/>
  <c r="M43" i="25"/>
  <c r="N43" i="25" s="1"/>
  <c r="M42" i="25"/>
  <c r="N42" i="25" s="1"/>
  <c r="M41" i="25"/>
  <c r="N41" i="25" s="1"/>
  <c r="M39" i="25"/>
  <c r="N39" i="25" s="1"/>
  <c r="M38" i="25"/>
  <c r="N38" i="25" s="1"/>
  <c r="M37" i="25"/>
  <c r="N37" i="25" s="1"/>
  <c r="M36" i="25"/>
  <c r="N36" i="25" s="1"/>
  <c r="M35" i="25"/>
  <c r="N35" i="25" s="1"/>
  <c r="M34" i="25"/>
  <c r="N34" i="25" s="1"/>
  <c r="M32" i="25"/>
  <c r="N32" i="25" s="1"/>
  <c r="M31" i="25"/>
  <c r="N31" i="25" s="1"/>
  <c r="M30" i="25"/>
  <c r="N30" i="25" s="1"/>
  <c r="M29" i="25"/>
  <c r="N29" i="25" s="1"/>
  <c r="M28" i="25"/>
  <c r="N28" i="25" s="1"/>
  <c r="M25" i="25"/>
  <c r="N25" i="25" s="1"/>
  <c r="M24" i="25"/>
  <c r="N24" i="25" s="1"/>
  <c r="M23" i="25"/>
  <c r="N23" i="25" s="1"/>
  <c r="M22" i="25"/>
  <c r="N22" i="25" s="1"/>
  <c r="M21" i="25"/>
  <c r="N21" i="25" s="1"/>
  <c r="M18" i="25"/>
  <c r="N18" i="25" s="1"/>
  <c r="M17" i="25"/>
  <c r="N17" i="25" s="1"/>
  <c r="M16" i="25"/>
  <c r="N16" i="25" s="1"/>
  <c r="M15" i="25"/>
  <c r="N15" i="25" s="1"/>
  <c r="M14" i="25"/>
  <c r="N14" i="25" s="1"/>
  <c r="M11" i="25"/>
  <c r="N11" i="25" s="1"/>
  <c r="N10" i="25"/>
  <c r="M10" i="25"/>
  <c r="M9" i="25"/>
  <c r="N9" i="25" s="1"/>
  <c r="M8" i="25"/>
  <c r="N8" i="25" s="1"/>
  <c r="M7" i="25"/>
  <c r="N7" i="25" s="1"/>
  <c r="M6" i="25"/>
  <c r="N6" i="25" s="1"/>
  <c r="K4" i="25"/>
  <c r="Q53" i="24"/>
  <c r="M53" i="24"/>
  <c r="N53" i="24" s="1"/>
  <c r="Q52" i="24"/>
  <c r="M52" i="24"/>
  <c r="N52" i="24" s="1"/>
  <c r="Q51" i="24"/>
  <c r="M51" i="24"/>
  <c r="N51" i="24" s="1"/>
  <c r="Q50" i="24"/>
  <c r="M50" i="24"/>
  <c r="N50" i="24" s="1"/>
  <c r="Q49" i="24"/>
  <c r="M49" i="24"/>
  <c r="N49" i="24" s="1"/>
  <c r="Q48" i="24"/>
  <c r="M48" i="24"/>
  <c r="N48" i="24" s="1"/>
  <c r="Q46" i="24"/>
  <c r="M46" i="24"/>
  <c r="N46" i="24" s="1"/>
  <c r="Q45" i="24"/>
  <c r="M45" i="24"/>
  <c r="N45" i="24" s="1"/>
  <c r="Q44" i="24"/>
  <c r="M44" i="24"/>
  <c r="N44" i="24" s="1"/>
  <c r="Q43" i="24"/>
  <c r="M43" i="24"/>
  <c r="N43" i="24" s="1"/>
  <c r="Q42" i="24"/>
  <c r="M42" i="24"/>
  <c r="N42" i="24" s="1"/>
  <c r="Q41" i="24"/>
  <c r="Q39" i="24"/>
  <c r="M39" i="24"/>
  <c r="N39" i="24" s="1"/>
  <c r="Q38" i="24"/>
  <c r="M38" i="24"/>
  <c r="N38" i="24" s="1"/>
  <c r="Q37" i="24"/>
  <c r="M37" i="24"/>
  <c r="N37" i="24" s="1"/>
  <c r="Q36" i="24"/>
  <c r="M36" i="24"/>
  <c r="N36" i="24" s="1"/>
  <c r="Q35" i="24"/>
  <c r="M35" i="24"/>
  <c r="N35" i="24" s="1"/>
  <c r="Q34" i="24"/>
  <c r="M34" i="24"/>
  <c r="N34" i="24" s="1"/>
  <c r="Q32" i="24"/>
  <c r="M32" i="24"/>
  <c r="N32" i="24" s="1"/>
  <c r="Q31" i="24"/>
  <c r="M31" i="24"/>
  <c r="N31" i="24" s="1"/>
  <c r="Q30" i="24"/>
  <c r="M30" i="24"/>
  <c r="N30" i="24" s="1"/>
  <c r="Q29" i="24"/>
  <c r="M29" i="24"/>
  <c r="N29" i="24" s="1"/>
  <c r="Q28" i="24"/>
  <c r="M28" i="24"/>
  <c r="N28" i="24" s="1"/>
  <c r="Q27" i="24"/>
  <c r="M27" i="24"/>
  <c r="N27" i="24" s="1"/>
  <c r="Q25" i="24"/>
  <c r="M25" i="24"/>
  <c r="N25" i="24" s="1"/>
  <c r="Q24" i="24"/>
  <c r="M24" i="24"/>
  <c r="N24" i="24" s="1"/>
  <c r="Q23" i="24"/>
  <c r="M23" i="24"/>
  <c r="N23" i="24" s="1"/>
  <c r="Q22" i="24"/>
  <c r="M22" i="24"/>
  <c r="N22" i="24" s="1"/>
  <c r="Q21" i="24"/>
  <c r="Q20" i="24"/>
  <c r="Q18" i="24"/>
  <c r="M18" i="24"/>
  <c r="N18" i="24" s="1"/>
  <c r="Q17" i="24"/>
  <c r="M17" i="24"/>
  <c r="N17" i="24" s="1"/>
  <c r="Q16" i="24"/>
  <c r="M16" i="24"/>
  <c r="N16" i="24" s="1"/>
  <c r="Q15" i="24"/>
  <c r="M15" i="24"/>
  <c r="N15" i="24" s="1"/>
  <c r="Q14" i="24"/>
  <c r="M14" i="24"/>
  <c r="N14" i="24" s="1"/>
  <c r="Q13" i="24"/>
  <c r="Q11" i="24"/>
  <c r="M11" i="24"/>
  <c r="N11" i="24" s="1"/>
  <c r="Q10" i="24"/>
  <c r="M10" i="24"/>
  <c r="N10" i="24" s="1"/>
  <c r="Q9" i="24"/>
  <c r="M9" i="24"/>
  <c r="N9" i="24" s="1"/>
  <c r="Q8" i="24"/>
  <c r="M8" i="24"/>
  <c r="N8" i="24" s="1"/>
  <c r="Q7" i="24"/>
  <c r="M7" i="24"/>
  <c r="N7" i="24" s="1"/>
  <c r="Q6" i="24"/>
  <c r="M6" i="24"/>
  <c r="N6" i="24" s="1"/>
  <c r="P4" i="24"/>
  <c r="O4" i="24"/>
  <c r="Q4" i="24" s="1"/>
  <c r="Q53" i="23"/>
  <c r="N53" i="23"/>
  <c r="Q52" i="23"/>
  <c r="N52" i="23"/>
  <c r="Q51" i="23"/>
  <c r="N51" i="23"/>
  <c r="Q50" i="23"/>
  <c r="N50" i="23"/>
  <c r="Q49" i="23"/>
  <c r="N49" i="23"/>
  <c r="Q48" i="23"/>
  <c r="N48" i="23"/>
  <c r="Q46" i="23"/>
  <c r="N46" i="23"/>
  <c r="Q45" i="23"/>
  <c r="N45" i="23"/>
  <c r="Q44" i="23"/>
  <c r="N44" i="23"/>
  <c r="Q43" i="23"/>
  <c r="N43" i="23"/>
  <c r="Q42" i="23"/>
  <c r="N42" i="23"/>
  <c r="Q41" i="23"/>
  <c r="N41" i="23"/>
  <c r="Q39" i="23"/>
  <c r="N39" i="23"/>
  <c r="Q38" i="23"/>
  <c r="N38" i="23"/>
  <c r="Q37" i="23"/>
  <c r="N37" i="23"/>
  <c r="Q36" i="23"/>
  <c r="N36" i="23"/>
  <c r="Q35" i="23"/>
  <c r="N35" i="23"/>
  <c r="Q34" i="23"/>
  <c r="Q32" i="23"/>
  <c r="N32" i="23"/>
  <c r="Q31" i="23"/>
  <c r="N31" i="23"/>
  <c r="Q30" i="23"/>
  <c r="N30" i="23"/>
  <c r="Q29" i="23"/>
  <c r="N29" i="23"/>
  <c r="Q28" i="23"/>
  <c r="N28" i="23"/>
  <c r="Q27" i="23"/>
  <c r="N27" i="23"/>
  <c r="Q25" i="23"/>
  <c r="N25" i="23"/>
  <c r="Q24" i="23"/>
  <c r="N24" i="23"/>
  <c r="Q23" i="23"/>
  <c r="N23" i="23"/>
  <c r="Q22" i="23"/>
  <c r="N22" i="23"/>
  <c r="Q21" i="23"/>
  <c r="N21" i="23"/>
  <c r="Q20" i="23"/>
  <c r="Q18" i="23"/>
  <c r="N18" i="23"/>
  <c r="Q17" i="23"/>
  <c r="N17" i="23"/>
  <c r="Q16" i="23"/>
  <c r="N16" i="23"/>
  <c r="Q15" i="23"/>
  <c r="N15" i="23"/>
  <c r="Q14" i="23"/>
  <c r="N14" i="23"/>
  <c r="Q13" i="23"/>
  <c r="Q11" i="23"/>
  <c r="N11" i="23"/>
  <c r="Q10" i="23"/>
  <c r="N10" i="23"/>
  <c r="Q9" i="23"/>
  <c r="N9" i="23"/>
  <c r="Q8" i="23"/>
  <c r="N8" i="23"/>
  <c r="Q7" i="23"/>
  <c r="N7" i="23"/>
  <c r="Q6" i="23"/>
  <c r="N6" i="23"/>
  <c r="P4" i="23"/>
  <c r="O4" i="23"/>
  <c r="Q53" i="22"/>
  <c r="N53" i="22"/>
  <c r="Q52" i="22"/>
  <c r="N52" i="22"/>
  <c r="Q51" i="22"/>
  <c r="N51" i="22"/>
  <c r="Q50" i="22"/>
  <c r="N50" i="22"/>
  <c r="Q49" i="22"/>
  <c r="N49" i="22"/>
  <c r="Q48" i="22"/>
  <c r="N48" i="22"/>
  <c r="Q46" i="22"/>
  <c r="N46" i="22"/>
  <c r="Q45" i="22"/>
  <c r="N45" i="22"/>
  <c r="Q44" i="22"/>
  <c r="N44" i="22"/>
  <c r="Q43" i="22"/>
  <c r="N43" i="22"/>
  <c r="Q42" i="22"/>
  <c r="N42" i="22"/>
  <c r="Q41" i="22"/>
  <c r="Q39" i="22"/>
  <c r="N39" i="22"/>
  <c r="Q38" i="22"/>
  <c r="N38" i="22"/>
  <c r="Q37" i="22"/>
  <c r="N37" i="22"/>
  <c r="Q36" i="22"/>
  <c r="N36" i="22"/>
  <c r="Q35" i="22"/>
  <c r="N35" i="22"/>
  <c r="Q34" i="22"/>
  <c r="N34" i="22"/>
  <c r="Q32" i="22"/>
  <c r="N32" i="22"/>
  <c r="Q31" i="22"/>
  <c r="N31" i="22"/>
  <c r="Q30" i="22"/>
  <c r="N30" i="22"/>
  <c r="Q29" i="22"/>
  <c r="N29" i="22"/>
  <c r="Q28" i="22"/>
  <c r="N28" i="22"/>
  <c r="Q27" i="22"/>
  <c r="Q25" i="22"/>
  <c r="N25" i="22"/>
  <c r="Q24" i="22"/>
  <c r="N24" i="22"/>
  <c r="Q23" i="22"/>
  <c r="N23" i="22"/>
  <c r="Q22" i="22"/>
  <c r="N22" i="22"/>
  <c r="Q21" i="22"/>
  <c r="N21" i="22"/>
  <c r="Q20" i="22"/>
  <c r="N20" i="22"/>
  <c r="Q18" i="22"/>
  <c r="N18" i="22"/>
  <c r="Q17" i="22"/>
  <c r="N17" i="22"/>
  <c r="Q16" i="22"/>
  <c r="N16" i="22"/>
  <c r="Q15" i="22"/>
  <c r="N15" i="22"/>
  <c r="Q14" i="22"/>
  <c r="N14" i="22"/>
  <c r="Q13" i="22"/>
  <c r="Q11" i="22"/>
  <c r="N11" i="22"/>
  <c r="Q10" i="22"/>
  <c r="N10" i="22"/>
  <c r="Q9" i="22"/>
  <c r="N9" i="22"/>
  <c r="Q8" i="22"/>
  <c r="N8" i="22"/>
  <c r="Q7" i="22"/>
  <c r="N7" i="22"/>
  <c r="Q6" i="22"/>
  <c r="P4" i="22"/>
  <c r="O4" i="22"/>
  <c r="Q53" i="21"/>
  <c r="N53" i="21"/>
  <c r="Q52" i="21"/>
  <c r="N52" i="21"/>
  <c r="Q51" i="21"/>
  <c r="N51" i="21"/>
  <c r="Q50" i="21"/>
  <c r="N50" i="21"/>
  <c r="Q49" i="21"/>
  <c r="N49" i="21"/>
  <c r="Q48" i="21"/>
  <c r="N48" i="21"/>
  <c r="Q46" i="21"/>
  <c r="N46" i="21"/>
  <c r="Q45" i="21"/>
  <c r="N45" i="21"/>
  <c r="Q44" i="21"/>
  <c r="N44" i="21"/>
  <c r="Q43" i="21"/>
  <c r="N43" i="21"/>
  <c r="Q42" i="21"/>
  <c r="N42" i="21"/>
  <c r="Q41" i="21"/>
  <c r="Q39" i="21"/>
  <c r="N39" i="21"/>
  <c r="Q38" i="21"/>
  <c r="N38" i="21"/>
  <c r="Q37" i="21"/>
  <c r="N37" i="21"/>
  <c r="Q36" i="21"/>
  <c r="N36" i="21"/>
  <c r="Q35" i="21"/>
  <c r="N35" i="21"/>
  <c r="Q34" i="21"/>
  <c r="N34" i="21"/>
  <c r="Q32" i="21"/>
  <c r="N32" i="21"/>
  <c r="Q31" i="21"/>
  <c r="N31" i="21"/>
  <c r="Q30" i="21"/>
  <c r="N30" i="21"/>
  <c r="Q29" i="21"/>
  <c r="N29" i="21"/>
  <c r="Q28" i="21"/>
  <c r="N28" i="21"/>
  <c r="Q27" i="21"/>
  <c r="N27" i="21"/>
  <c r="Q25" i="21"/>
  <c r="N25" i="21"/>
  <c r="Q24" i="21"/>
  <c r="N24" i="21"/>
  <c r="Q23" i="21"/>
  <c r="N23" i="21"/>
  <c r="Q22" i="21"/>
  <c r="N22" i="21"/>
  <c r="Q21" i="21"/>
  <c r="N21" i="21"/>
  <c r="Q20" i="21"/>
  <c r="Q18" i="21"/>
  <c r="N18" i="21"/>
  <c r="Q17" i="21"/>
  <c r="N17" i="21"/>
  <c r="Q16" i="21"/>
  <c r="N16" i="21"/>
  <c r="Q15" i="21"/>
  <c r="N15" i="21"/>
  <c r="Q14" i="21"/>
  <c r="N14" i="21"/>
  <c r="Q13" i="21"/>
  <c r="Q11" i="21"/>
  <c r="N11" i="21"/>
  <c r="Q10" i="21"/>
  <c r="N10" i="21"/>
  <c r="Q9" i="21"/>
  <c r="N9" i="21"/>
  <c r="Q8" i="21"/>
  <c r="N8" i="21"/>
  <c r="Q7" i="21"/>
  <c r="N7" i="21"/>
  <c r="Q6" i="21"/>
  <c r="P4" i="21"/>
  <c r="O4" i="21"/>
  <c r="Q53" i="20"/>
  <c r="N53" i="20"/>
  <c r="Q52" i="20"/>
  <c r="N52" i="20"/>
  <c r="Q51" i="20"/>
  <c r="N51" i="20"/>
  <c r="Q50" i="20"/>
  <c r="Q49" i="20"/>
  <c r="N49" i="20"/>
  <c r="Q48" i="20"/>
  <c r="N48" i="20"/>
  <c r="Q46" i="20"/>
  <c r="N46" i="20"/>
  <c r="Q45" i="20"/>
  <c r="N45" i="20"/>
  <c r="Q44" i="20"/>
  <c r="N44" i="20"/>
  <c r="Q43" i="20"/>
  <c r="N43" i="20"/>
  <c r="Q42" i="20"/>
  <c r="N42" i="20"/>
  <c r="Q41" i="20"/>
  <c r="Q39" i="20"/>
  <c r="N39" i="20"/>
  <c r="Q38" i="20"/>
  <c r="N38" i="20"/>
  <c r="Q37" i="20"/>
  <c r="N37" i="20"/>
  <c r="Q36" i="20"/>
  <c r="N36" i="20"/>
  <c r="Q35" i="20"/>
  <c r="N35" i="20"/>
  <c r="Q34" i="20"/>
  <c r="N34" i="20"/>
  <c r="Q32" i="20"/>
  <c r="N32" i="20"/>
  <c r="Q31" i="20"/>
  <c r="Q30" i="20"/>
  <c r="N30" i="20"/>
  <c r="Q29" i="20"/>
  <c r="N29" i="20"/>
  <c r="Q28" i="20"/>
  <c r="N28" i="20"/>
  <c r="Q27" i="20"/>
  <c r="N27" i="20"/>
  <c r="Q25" i="20"/>
  <c r="N25" i="20"/>
  <c r="Q24" i="20"/>
  <c r="N24" i="20"/>
  <c r="Q23" i="20"/>
  <c r="N23" i="20"/>
  <c r="Q22" i="20"/>
  <c r="Q21" i="20"/>
  <c r="N21" i="20"/>
  <c r="Q20" i="20"/>
  <c r="N20" i="20"/>
  <c r="Q18" i="20"/>
  <c r="N18" i="20"/>
  <c r="Q17" i="20"/>
  <c r="N17" i="20"/>
  <c r="Q16" i="20"/>
  <c r="N16" i="20"/>
  <c r="Q15" i="20"/>
  <c r="N15" i="20"/>
  <c r="Q14" i="20"/>
  <c r="N14" i="20"/>
  <c r="Q13" i="20"/>
  <c r="Q11" i="20"/>
  <c r="N11" i="20"/>
  <c r="Q10" i="20"/>
  <c r="N10" i="20"/>
  <c r="Q9" i="20"/>
  <c r="N9" i="20"/>
  <c r="Q8" i="20"/>
  <c r="N8" i="20"/>
  <c r="Q7" i="20"/>
  <c r="N7" i="20"/>
  <c r="Q6" i="20"/>
  <c r="P4" i="20"/>
  <c r="O4" i="20"/>
  <c r="N53" i="13"/>
  <c r="N48" i="13"/>
  <c r="N46" i="13"/>
  <c r="N44" i="13"/>
  <c r="N37" i="13"/>
  <c r="N35" i="13"/>
  <c r="N28" i="13"/>
  <c r="N25" i="13"/>
  <c r="N18" i="13"/>
  <c r="N16" i="13"/>
  <c r="N9" i="13"/>
  <c r="N8" i="13"/>
  <c r="N7" i="13"/>
  <c r="N53" i="14"/>
  <c r="N52" i="14"/>
  <c r="N51" i="14"/>
  <c r="N50" i="14"/>
  <c r="N49" i="14"/>
  <c r="N48" i="14"/>
  <c r="N46" i="14"/>
  <c r="N45" i="14"/>
  <c r="N44" i="14"/>
  <c r="N43" i="14"/>
  <c r="N42" i="14"/>
  <c r="N41" i="14"/>
  <c r="N39" i="14"/>
  <c r="N38" i="14"/>
  <c r="N37" i="14"/>
  <c r="N36" i="14"/>
  <c r="N35" i="14"/>
  <c r="N34" i="14"/>
  <c r="N32" i="14"/>
  <c r="N31" i="14"/>
  <c r="N30" i="14"/>
  <c r="N29" i="14"/>
  <c r="N28" i="14"/>
  <c r="N27" i="14"/>
  <c r="N25" i="14"/>
  <c r="N24" i="14"/>
  <c r="N23" i="14"/>
  <c r="N22" i="14"/>
  <c r="N21" i="14"/>
  <c r="N20" i="14"/>
  <c r="N18" i="14"/>
  <c r="N17" i="14"/>
  <c r="N16" i="14"/>
  <c r="N15" i="14"/>
  <c r="N14" i="14"/>
  <c r="N13" i="14"/>
  <c r="N11" i="14"/>
  <c r="N10" i="14"/>
  <c r="N9" i="14"/>
  <c r="N8" i="14"/>
  <c r="N7" i="14"/>
  <c r="N6" i="14"/>
  <c r="N4" i="14"/>
  <c r="N52" i="13"/>
  <c r="N51" i="13"/>
  <c r="N50" i="13"/>
  <c r="N49" i="13"/>
  <c r="N45" i="13"/>
  <c r="N43" i="13"/>
  <c r="N42" i="13"/>
  <c r="N41" i="13"/>
  <c r="N39" i="13"/>
  <c r="N38" i="13"/>
  <c r="N36" i="13"/>
  <c r="N34" i="13"/>
  <c r="N32" i="13"/>
  <c r="N31" i="13"/>
  <c r="N30" i="13"/>
  <c r="N29" i="13"/>
  <c r="N27" i="13"/>
  <c r="N24" i="13"/>
  <c r="N23" i="13"/>
  <c r="N22" i="13"/>
  <c r="N21" i="13"/>
  <c r="N20" i="13"/>
  <c r="N17" i="13"/>
  <c r="N15" i="13"/>
  <c r="N14" i="13"/>
  <c r="N13" i="13"/>
  <c r="N11" i="13"/>
  <c r="N10" i="13"/>
  <c r="N6" i="13"/>
  <c r="N4" i="13"/>
  <c r="N53" i="12"/>
  <c r="N52" i="12"/>
  <c r="N51" i="12"/>
  <c r="N50" i="12"/>
  <c r="N49" i="12"/>
  <c r="N48" i="12"/>
  <c r="N46" i="12"/>
  <c r="N45" i="12"/>
  <c r="N44" i="12"/>
  <c r="N43" i="12"/>
  <c r="N42" i="12"/>
  <c r="N41" i="12"/>
  <c r="N39" i="12"/>
  <c r="N38" i="12"/>
  <c r="N37" i="12"/>
  <c r="N36" i="12"/>
  <c r="N35" i="12"/>
  <c r="N34" i="12"/>
  <c r="N32" i="12"/>
  <c r="N31" i="12"/>
  <c r="N30" i="12"/>
  <c r="N29" i="12"/>
  <c r="N28" i="12"/>
  <c r="N27" i="12"/>
  <c r="N25" i="12"/>
  <c r="N24" i="12"/>
  <c r="N23" i="12"/>
  <c r="N22" i="12"/>
  <c r="N21" i="12"/>
  <c r="N20" i="12"/>
  <c r="N18" i="12"/>
  <c r="N17" i="12"/>
  <c r="N16" i="12"/>
  <c r="N15" i="12"/>
  <c r="N14" i="12"/>
  <c r="N13" i="12"/>
  <c r="N11" i="12"/>
  <c r="N10" i="12"/>
  <c r="N9" i="12"/>
  <c r="N8" i="12"/>
  <c r="N7" i="12"/>
  <c r="N6" i="12"/>
  <c r="N4" i="12"/>
  <c r="N6" i="11"/>
  <c r="N7" i="11"/>
  <c r="N8" i="11"/>
  <c r="N9" i="11"/>
  <c r="N10" i="11"/>
  <c r="N11" i="11"/>
  <c r="N13" i="11"/>
  <c r="N14" i="11"/>
  <c r="N15" i="11"/>
  <c r="N16" i="11"/>
  <c r="N17" i="11"/>
  <c r="N18" i="11"/>
  <c r="N20" i="11"/>
  <c r="N21" i="11"/>
  <c r="N22" i="11"/>
  <c r="N23" i="11"/>
  <c r="N24" i="11"/>
  <c r="N25" i="11"/>
  <c r="N27" i="11"/>
  <c r="N28" i="11"/>
  <c r="N29" i="11"/>
  <c r="N30" i="11"/>
  <c r="N31" i="11"/>
  <c r="N32" i="11"/>
  <c r="N34" i="11"/>
  <c r="N35" i="11"/>
  <c r="N36" i="11"/>
  <c r="N37" i="11"/>
  <c r="N38" i="11"/>
  <c r="N39" i="11"/>
  <c r="N41" i="11"/>
  <c r="N42" i="11"/>
  <c r="N43" i="11"/>
  <c r="N44" i="11"/>
  <c r="N45" i="11"/>
  <c r="N46" i="11"/>
  <c r="N48" i="11"/>
  <c r="N49" i="11"/>
  <c r="N50" i="11"/>
  <c r="N51" i="11"/>
  <c r="N52" i="11"/>
  <c r="N53" i="11"/>
  <c r="N4" i="11"/>
  <c r="Q6" i="19"/>
  <c r="Q7" i="19"/>
  <c r="Q8" i="19"/>
  <c r="Q9" i="19"/>
  <c r="Q10" i="19"/>
  <c r="Q11" i="19"/>
  <c r="Q13" i="19"/>
  <c r="Q14" i="19"/>
  <c r="Q15" i="19"/>
  <c r="Q16" i="19"/>
  <c r="Q17" i="19"/>
  <c r="Q18" i="19"/>
  <c r="Q20" i="19"/>
  <c r="Q21" i="19"/>
  <c r="Q22" i="19"/>
  <c r="Q23" i="19"/>
  <c r="Q24" i="19"/>
  <c r="Q25" i="19"/>
  <c r="Q27" i="19"/>
  <c r="Q28" i="19"/>
  <c r="Q29" i="19"/>
  <c r="Q30" i="19"/>
  <c r="Q31" i="19"/>
  <c r="Q32" i="19"/>
  <c r="Q34" i="19"/>
  <c r="Q35" i="19"/>
  <c r="Q36" i="19"/>
  <c r="Q37" i="19"/>
  <c r="Q38" i="19"/>
  <c r="Q39" i="19"/>
  <c r="Q41" i="19"/>
  <c r="Q42" i="19"/>
  <c r="Q43" i="19"/>
  <c r="Q44" i="19"/>
  <c r="Q45" i="19"/>
  <c r="Q46" i="19"/>
  <c r="Q48" i="19"/>
  <c r="Q49" i="19"/>
  <c r="Q50" i="19"/>
  <c r="Q51" i="19"/>
  <c r="Q52" i="19"/>
  <c r="Q53" i="19"/>
  <c r="M53" i="19"/>
  <c r="N53" i="19" s="1"/>
  <c r="M52" i="19"/>
  <c r="N52" i="19" s="1"/>
  <c r="M51" i="19"/>
  <c r="N51" i="19" s="1"/>
  <c r="M50" i="19"/>
  <c r="N50" i="19" s="1"/>
  <c r="M49" i="19"/>
  <c r="N49" i="19" s="1"/>
  <c r="M48" i="19"/>
  <c r="N48" i="19" s="1"/>
  <c r="M46" i="19"/>
  <c r="N46" i="19" s="1"/>
  <c r="M45" i="19"/>
  <c r="N45" i="19" s="1"/>
  <c r="M44" i="19"/>
  <c r="N44" i="19" s="1"/>
  <c r="M43" i="19"/>
  <c r="N43" i="19" s="1"/>
  <c r="M42" i="19"/>
  <c r="N42" i="19" s="1"/>
  <c r="M41" i="19"/>
  <c r="N41" i="19" s="1"/>
  <c r="M39" i="19"/>
  <c r="N39" i="19" s="1"/>
  <c r="M38" i="19"/>
  <c r="N38" i="19" s="1"/>
  <c r="M37" i="19"/>
  <c r="N37" i="19" s="1"/>
  <c r="M36" i="19"/>
  <c r="N36" i="19" s="1"/>
  <c r="M35" i="19"/>
  <c r="N35" i="19" s="1"/>
  <c r="M34" i="19"/>
  <c r="N34" i="19" s="1"/>
  <c r="M32" i="19"/>
  <c r="N32" i="19" s="1"/>
  <c r="M31" i="19"/>
  <c r="N31" i="19" s="1"/>
  <c r="M30" i="19"/>
  <c r="N30" i="19" s="1"/>
  <c r="M29" i="19"/>
  <c r="N29" i="19" s="1"/>
  <c r="M28" i="19"/>
  <c r="N28" i="19" s="1"/>
  <c r="M27" i="19"/>
  <c r="N27" i="19" s="1"/>
  <c r="M25" i="19"/>
  <c r="N25" i="19" s="1"/>
  <c r="M24" i="19"/>
  <c r="N24" i="19" s="1"/>
  <c r="M23" i="19"/>
  <c r="N23" i="19" s="1"/>
  <c r="M22" i="19"/>
  <c r="N22" i="19" s="1"/>
  <c r="M21" i="19"/>
  <c r="N21" i="19" s="1"/>
  <c r="M20" i="19"/>
  <c r="N20" i="19" s="1"/>
  <c r="M18" i="19"/>
  <c r="N18" i="19" s="1"/>
  <c r="M17" i="19"/>
  <c r="N17" i="19" s="1"/>
  <c r="M16" i="19"/>
  <c r="N16" i="19" s="1"/>
  <c r="M15" i="19"/>
  <c r="N15" i="19" s="1"/>
  <c r="M14" i="19"/>
  <c r="N14" i="19" s="1"/>
  <c r="M13" i="19"/>
  <c r="N13" i="19" s="1"/>
  <c r="M11" i="19"/>
  <c r="N11" i="19" s="1"/>
  <c r="M10" i="19"/>
  <c r="N10" i="19" s="1"/>
  <c r="M9" i="19"/>
  <c r="N9" i="19" s="1"/>
  <c r="M8" i="19"/>
  <c r="N8" i="19" s="1"/>
  <c r="M7" i="19"/>
  <c r="N7" i="19" s="1"/>
  <c r="M6" i="19"/>
  <c r="N6" i="19" s="1"/>
  <c r="P4" i="19"/>
  <c r="O4" i="19"/>
  <c r="L4" i="19"/>
  <c r="K4" i="19"/>
  <c r="M4" i="19" s="1"/>
  <c r="N4" i="19" s="1"/>
  <c r="Q53" i="18"/>
  <c r="M53" i="18"/>
  <c r="N53" i="18" s="1"/>
  <c r="Q52" i="18"/>
  <c r="M52" i="18"/>
  <c r="N52" i="18" s="1"/>
  <c r="Q51" i="18"/>
  <c r="M51" i="18"/>
  <c r="N51" i="18" s="1"/>
  <c r="Q50" i="18"/>
  <c r="M50" i="18"/>
  <c r="N50" i="18" s="1"/>
  <c r="Q49" i="18"/>
  <c r="M49" i="18"/>
  <c r="N49" i="18" s="1"/>
  <c r="Q48" i="18"/>
  <c r="M48" i="18"/>
  <c r="N48" i="18" s="1"/>
  <c r="Q46" i="18"/>
  <c r="M46" i="18"/>
  <c r="N46" i="18" s="1"/>
  <c r="Q45" i="18"/>
  <c r="M45" i="18"/>
  <c r="N45" i="18" s="1"/>
  <c r="Q44" i="18"/>
  <c r="M44" i="18"/>
  <c r="N44" i="18" s="1"/>
  <c r="Q43" i="18"/>
  <c r="M43" i="18"/>
  <c r="N43" i="18" s="1"/>
  <c r="Q42" i="18"/>
  <c r="M42" i="18"/>
  <c r="N42" i="18" s="1"/>
  <c r="Q41" i="18"/>
  <c r="M41" i="18"/>
  <c r="N41" i="18" s="1"/>
  <c r="Q39" i="18"/>
  <c r="M39" i="18"/>
  <c r="N39" i="18" s="1"/>
  <c r="Q38" i="18"/>
  <c r="M38" i="18"/>
  <c r="N38" i="18" s="1"/>
  <c r="Q37" i="18"/>
  <c r="M37" i="18"/>
  <c r="N37" i="18" s="1"/>
  <c r="Q36" i="18"/>
  <c r="M36" i="18"/>
  <c r="N36" i="18" s="1"/>
  <c r="Q35" i="18"/>
  <c r="M35" i="18"/>
  <c r="N35" i="18" s="1"/>
  <c r="Q34" i="18"/>
  <c r="M34" i="18"/>
  <c r="N34" i="18" s="1"/>
  <c r="Q32" i="18"/>
  <c r="M32" i="18"/>
  <c r="N32" i="18" s="1"/>
  <c r="Q31" i="18"/>
  <c r="M31" i="18"/>
  <c r="N31" i="18" s="1"/>
  <c r="Q30" i="18"/>
  <c r="M30" i="18"/>
  <c r="N30" i="18" s="1"/>
  <c r="Q29" i="18"/>
  <c r="M29" i="18"/>
  <c r="N29" i="18" s="1"/>
  <c r="Q28" i="18"/>
  <c r="M28" i="18"/>
  <c r="N28" i="18" s="1"/>
  <c r="Q27" i="18"/>
  <c r="M27" i="18"/>
  <c r="N27" i="18" s="1"/>
  <c r="Q25" i="18"/>
  <c r="M25" i="18"/>
  <c r="N25" i="18" s="1"/>
  <c r="Q24" i="18"/>
  <c r="M24" i="18"/>
  <c r="N24" i="18" s="1"/>
  <c r="Q23" i="18"/>
  <c r="M23" i="18"/>
  <c r="N23" i="18" s="1"/>
  <c r="Q22" i="18"/>
  <c r="M22" i="18"/>
  <c r="N22" i="18" s="1"/>
  <c r="Q21" i="18"/>
  <c r="M21" i="18"/>
  <c r="N21" i="18" s="1"/>
  <c r="Q20" i="18"/>
  <c r="M20" i="18"/>
  <c r="N20" i="18" s="1"/>
  <c r="Q18" i="18"/>
  <c r="M18" i="18"/>
  <c r="N18" i="18" s="1"/>
  <c r="Q17" i="18"/>
  <c r="M17" i="18"/>
  <c r="N17" i="18" s="1"/>
  <c r="Q16" i="18"/>
  <c r="M16" i="18"/>
  <c r="N16" i="18" s="1"/>
  <c r="Q15" i="18"/>
  <c r="M15" i="18"/>
  <c r="N15" i="18" s="1"/>
  <c r="Q14" i="18"/>
  <c r="M14" i="18"/>
  <c r="N14" i="18" s="1"/>
  <c r="Q13" i="18"/>
  <c r="M13" i="18"/>
  <c r="N13" i="18" s="1"/>
  <c r="Q11" i="18"/>
  <c r="M11" i="18"/>
  <c r="N11" i="18" s="1"/>
  <c r="Q10" i="18"/>
  <c r="M10" i="18"/>
  <c r="N10" i="18" s="1"/>
  <c r="Q9" i="18"/>
  <c r="M9" i="18"/>
  <c r="N9" i="18" s="1"/>
  <c r="Q8" i="18"/>
  <c r="M8" i="18"/>
  <c r="N8" i="18" s="1"/>
  <c r="Q7" i="18"/>
  <c r="M7" i="18"/>
  <c r="N7" i="18" s="1"/>
  <c r="Q6" i="18"/>
  <c r="M6" i="18"/>
  <c r="N6" i="18" s="1"/>
  <c r="P4" i="18"/>
  <c r="O4" i="18"/>
  <c r="Q4" i="18" s="1"/>
  <c r="L4" i="18"/>
  <c r="K4" i="18"/>
  <c r="Q53" i="17"/>
  <c r="M53" i="17"/>
  <c r="N53" i="17" s="1"/>
  <c r="Q52" i="17"/>
  <c r="M52" i="17"/>
  <c r="N52" i="17" s="1"/>
  <c r="Q51" i="17"/>
  <c r="M51" i="17"/>
  <c r="N51" i="17" s="1"/>
  <c r="Q50" i="17"/>
  <c r="M50" i="17"/>
  <c r="N50" i="17" s="1"/>
  <c r="Q49" i="17"/>
  <c r="N49" i="17"/>
  <c r="M49" i="17"/>
  <c r="Q48" i="17"/>
  <c r="M48" i="17"/>
  <c r="N48" i="17" s="1"/>
  <c r="Q46" i="17"/>
  <c r="N46" i="17"/>
  <c r="M46" i="17"/>
  <c r="Q45" i="17"/>
  <c r="M45" i="17"/>
  <c r="N45" i="17" s="1"/>
  <c r="Q44" i="17"/>
  <c r="N44" i="17"/>
  <c r="M44" i="17"/>
  <c r="Q43" i="17"/>
  <c r="M43" i="17"/>
  <c r="N43" i="17" s="1"/>
  <c r="Q42" i="17"/>
  <c r="M42" i="17"/>
  <c r="N42" i="17" s="1"/>
  <c r="Q41" i="17"/>
  <c r="M41" i="17"/>
  <c r="N41" i="17" s="1"/>
  <c r="Q39" i="17"/>
  <c r="M39" i="17"/>
  <c r="N39" i="17" s="1"/>
  <c r="Q38" i="17"/>
  <c r="M38" i="17"/>
  <c r="N38" i="17" s="1"/>
  <c r="Q37" i="17"/>
  <c r="M37" i="17"/>
  <c r="N37" i="17" s="1"/>
  <c r="Q36" i="17"/>
  <c r="M36" i="17"/>
  <c r="N36" i="17" s="1"/>
  <c r="Q35" i="17"/>
  <c r="M35" i="17"/>
  <c r="N35" i="17" s="1"/>
  <c r="Q34" i="17"/>
  <c r="M34" i="17"/>
  <c r="N34" i="17" s="1"/>
  <c r="Q32" i="17"/>
  <c r="M32" i="17"/>
  <c r="N32" i="17" s="1"/>
  <c r="Q31" i="17"/>
  <c r="M31" i="17"/>
  <c r="N31" i="17" s="1"/>
  <c r="Q30" i="17"/>
  <c r="M30" i="17"/>
  <c r="N30" i="17" s="1"/>
  <c r="Q29" i="17"/>
  <c r="M29" i="17"/>
  <c r="N29" i="17" s="1"/>
  <c r="Q28" i="17"/>
  <c r="M28" i="17"/>
  <c r="N28" i="17" s="1"/>
  <c r="Q27" i="17"/>
  <c r="M27" i="17"/>
  <c r="N27" i="17" s="1"/>
  <c r="Q25" i="17"/>
  <c r="M25" i="17"/>
  <c r="N25" i="17" s="1"/>
  <c r="Q24" i="17"/>
  <c r="M24" i="17"/>
  <c r="N24" i="17" s="1"/>
  <c r="Q23" i="17"/>
  <c r="M23" i="17"/>
  <c r="N23" i="17" s="1"/>
  <c r="Q22" i="17"/>
  <c r="M22" i="17"/>
  <c r="N22" i="17" s="1"/>
  <c r="Q21" i="17"/>
  <c r="M21" i="17"/>
  <c r="N21" i="17" s="1"/>
  <c r="Q20" i="17"/>
  <c r="M20" i="17"/>
  <c r="N20" i="17" s="1"/>
  <c r="Q18" i="17"/>
  <c r="M18" i="17"/>
  <c r="N18" i="17" s="1"/>
  <c r="Q17" i="17"/>
  <c r="M17" i="17"/>
  <c r="N17" i="17" s="1"/>
  <c r="Q16" i="17"/>
  <c r="M16" i="17"/>
  <c r="N16" i="17" s="1"/>
  <c r="Q15" i="17"/>
  <c r="M15" i="17"/>
  <c r="N15" i="17" s="1"/>
  <c r="Q14" i="17"/>
  <c r="M14" i="17"/>
  <c r="N14" i="17" s="1"/>
  <c r="Q13" i="17"/>
  <c r="M13" i="17"/>
  <c r="N13" i="17" s="1"/>
  <c r="Q11" i="17"/>
  <c r="M11" i="17"/>
  <c r="N11" i="17" s="1"/>
  <c r="Q10" i="17"/>
  <c r="M10" i="17"/>
  <c r="N10" i="17" s="1"/>
  <c r="Q9" i="17"/>
  <c r="M9" i="17"/>
  <c r="N9" i="17" s="1"/>
  <c r="Q8" i="17"/>
  <c r="M8" i="17"/>
  <c r="N8" i="17" s="1"/>
  <c r="Q7" i="17"/>
  <c r="M7" i="17"/>
  <c r="N7" i="17" s="1"/>
  <c r="Q6" i="17"/>
  <c r="M6" i="17"/>
  <c r="N6" i="17" s="1"/>
  <c r="P4" i="17"/>
  <c r="O4" i="17"/>
  <c r="L4" i="17"/>
  <c r="M4" i="17" s="1"/>
  <c r="N4" i="17" s="1"/>
  <c r="K4" i="17"/>
  <c r="Q53" i="16"/>
  <c r="M53" i="16"/>
  <c r="N53" i="16" s="1"/>
  <c r="Q52" i="16"/>
  <c r="M52" i="16"/>
  <c r="N52" i="16" s="1"/>
  <c r="Q51" i="16"/>
  <c r="M51" i="16"/>
  <c r="N51" i="16" s="1"/>
  <c r="Q50" i="16"/>
  <c r="M50" i="16"/>
  <c r="N50" i="16" s="1"/>
  <c r="Q49" i="16"/>
  <c r="M49" i="16"/>
  <c r="N49" i="16" s="1"/>
  <c r="Q48" i="16"/>
  <c r="M48" i="16"/>
  <c r="N48" i="16" s="1"/>
  <c r="Q46" i="16"/>
  <c r="M46" i="16"/>
  <c r="N46" i="16" s="1"/>
  <c r="Q45" i="16"/>
  <c r="M45" i="16"/>
  <c r="N45" i="16" s="1"/>
  <c r="Q44" i="16"/>
  <c r="M44" i="16"/>
  <c r="N44" i="16" s="1"/>
  <c r="Q43" i="16"/>
  <c r="M43" i="16"/>
  <c r="N43" i="16" s="1"/>
  <c r="Q42" i="16"/>
  <c r="N42" i="16"/>
  <c r="M42" i="16"/>
  <c r="Q41" i="16"/>
  <c r="M41" i="16"/>
  <c r="N41" i="16" s="1"/>
  <c r="Q39" i="16"/>
  <c r="M39" i="16"/>
  <c r="N39" i="16" s="1"/>
  <c r="Q38" i="16"/>
  <c r="M38" i="16"/>
  <c r="N38" i="16" s="1"/>
  <c r="Q37" i="16"/>
  <c r="M37" i="16"/>
  <c r="N37" i="16" s="1"/>
  <c r="Q36" i="16"/>
  <c r="M36" i="16"/>
  <c r="N36" i="16" s="1"/>
  <c r="Q35" i="16"/>
  <c r="M35" i="16"/>
  <c r="N35" i="16" s="1"/>
  <c r="Q34" i="16"/>
  <c r="M34" i="16"/>
  <c r="N34" i="16" s="1"/>
  <c r="Q32" i="16"/>
  <c r="M32" i="16"/>
  <c r="N32" i="16" s="1"/>
  <c r="Q31" i="16"/>
  <c r="M31" i="16"/>
  <c r="N31" i="16" s="1"/>
  <c r="Q30" i="16"/>
  <c r="M30" i="16"/>
  <c r="N30" i="16" s="1"/>
  <c r="Q29" i="16"/>
  <c r="M29" i="16"/>
  <c r="N29" i="16" s="1"/>
  <c r="Q28" i="16"/>
  <c r="M28" i="16"/>
  <c r="N28" i="16" s="1"/>
  <c r="Q27" i="16"/>
  <c r="M27" i="16"/>
  <c r="N27" i="16" s="1"/>
  <c r="Q25" i="16"/>
  <c r="M25" i="16"/>
  <c r="N25" i="16" s="1"/>
  <c r="Q24" i="16"/>
  <c r="M24" i="16"/>
  <c r="N24" i="16" s="1"/>
  <c r="Q23" i="16"/>
  <c r="N23" i="16"/>
  <c r="M23" i="16"/>
  <c r="Q22" i="16"/>
  <c r="M22" i="16"/>
  <c r="N22" i="16" s="1"/>
  <c r="Q21" i="16"/>
  <c r="M21" i="16"/>
  <c r="N21" i="16" s="1"/>
  <c r="Q20" i="16"/>
  <c r="M20" i="16"/>
  <c r="N20" i="16" s="1"/>
  <c r="Q18" i="16"/>
  <c r="M18" i="16"/>
  <c r="N18" i="16" s="1"/>
  <c r="Q17" i="16"/>
  <c r="M17" i="16"/>
  <c r="N17" i="16" s="1"/>
  <c r="Q16" i="16"/>
  <c r="M16" i="16"/>
  <c r="N16" i="16" s="1"/>
  <c r="Q15" i="16"/>
  <c r="M15" i="16"/>
  <c r="N15" i="16" s="1"/>
  <c r="Q14" i="16"/>
  <c r="M14" i="16"/>
  <c r="N14" i="16" s="1"/>
  <c r="Q13" i="16"/>
  <c r="M13" i="16"/>
  <c r="N13" i="16" s="1"/>
  <c r="Q11" i="16"/>
  <c r="M11" i="16"/>
  <c r="N11" i="16" s="1"/>
  <c r="Q10" i="16"/>
  <c r="M10" i="16"/>
  <c r="N10" i="16" s="1"/>
  <c r="Q9" i="16"/>
  <c r="M9" i="16"/>
  <c r="N9" i="16" s="1"/>
  <c r="Q8" i="16"/>
  <c r="M8" i="16"/>
  <c r="N8" i="16" s="1"/>
  <c r="Q7" i="16"/>
  <c r="M7" i="16"/>
  <c r="N7" i="16" s="1"/>
  <c r="Q6" i="16"/>
  <c r="M6" i="16"/>
  <c r="N6" i="16" s="1"/>
  <c r="P4" i="16"/>
  <c r="O4" i="16"/>
  <c r="L4" i="16"/>
  <c r="K4" i="16"/>
  <c r="Q53" i="14"/>
  <c r="Q52" i="14"/>
  <c r="Q51" i="14"/>
  <c r="Q50" i="14"/>
  <c r="Q49" i="14"/>
  <c r="Q48" i="14"/>
  <c r="Q46" i="14"/>
  <c r="Q45" i="14"/>
  <c r="Q44" i="14"/>
  <c r="Q43" i="14"/>
  <c r="Q42" i="14"/>
  <c r="Q41" i="14"/>
  <c r="Q39" i="14"/>
  <c r="Q38" i="14"/>
  <c r="Q37" i="14"/>
  <c r="Q36" i="14"/>
  <c r="Q35" i="14"/>
  <c r="Q34" i="14"/>
  <c r="Q32" i="14"/>
  <c r="Q31" i="14"/>
  <c r="Q30" i="14"/>
  <c r="Q29" i="14"/>
  <c r="Q28" i="14"/>
  <c r="Q27" i="14"/>
  <c r="Q25" i="14"/>
  <c r="Q24" i="14"/>
  <c r="Q23" i="14"/>
  <c r="Q22" i="14"/>
  <c r="Q21" i="14"/>
  <c r="Q20" i="14"/>
  <c r="Q18" i="14"/>
  <c r="Q17" i="14"/>
  <c r="Q16" i="14"/>
  <c r="Q15" i="14"/>
  <c r="Q14" i="14"/>
  <c r="Q13" i="14"/>
  <c r="Q11" i="14"/>
  <c r="Q10" i="14"/>
  <c r="Q9" i="14"/>
  <c r="Q8" i="14"/>
  <c r="Q7" i="14"/>
  <c r="Q6" i="14"/>
  <c r="P4" i="14"/>
  <c r="O4" i="14"/>
  <c r="Q53" i="13"/>
  <c r="Q52" i="13"/>
  <c r="Q51" i="13"/>
  <c r="Q50" i="13"/>
  <c r="Q49" i="13"/>
  <c r="Q48" i="13"/>
  <c r="Q46" i="13"/>
  <c r="Q45" i="13"/>
  <c r="Q44" i="13"/>
  <c r="Q43" i="13"/>
  <c r="Q42" i="13"/>
  <c r="Q41" i="13"/>
  <c r="Q39" i="13"/>
  <c r="Q38" i="13"/>
  <c r="Q37" i="13"/>
  <c r="Q36" i="13"/>
  <c r="Q35" i="13"/>
  <c r="Q34" i="13"/>
  <c r="Q32" i="13"/>
  <c r="Q31" i="13"/>
  <c r="Q30" i="13"/>
  <c r="Q29" i="13"/>
  <c r="Q28" i="13"/>
  <c r="Q27" i="13"/>
  <c r="Q25" i="13"/>
  <c r="Q24" i="13"/>
  <c r="Q23" i="13"/>
  <c r="Q22" i="13"/>
  <c r="Q21" i="13"/>
  <c r="Q20" i="13"/>
  <c r="Q18" i="13"/>
  <c r="Q17" i="13"/>
  <c r="Q16" i="13"/>
  <c r="Q15" i="13"/>
  <c r="Q14" i="13"/>
  <c r="Q13" i="13"/>
  <c r="Q11" i="13"/>
  <c r="Q10" i="13"/>
  <c r="Q9" i="13"/>
  <c r="Q8" i="13"/>
  <c r="Q7" i="13"/>
  <c r="Q6" i="13"/>
  <c r="P4" i="13"/>
  <c r="O4" i="13"/>
  <c r="Q53" i="12"/>
  <c r="Q52" i="12"/>
  <c r="Q51" i="12"/>
  <c r="Q50" i="12"/>
  <c r="Q49" i="12"/>
  <c r="Q48" i="12"/>
  <c r="Q46" i="12"/>
  <c r="Q45" i="12"/>
  <c r="Q44" i="12"/>
  <c r="Q43" i="12"/>
  <c r="Q42" i="12"/>
  <c r="Q41" i="12"/>
  <c r="Q39" i="12"/>
  <c r="Q38" i="12"/>
  <c r="Q37" i="12"/>
  <c r="Q36" i="12"/>
  <c r="Q35" i="12"/>
  <c r="Q34" i="12"/>
  <c r="Q32" i="12"/>
  <c r="Q31" i="12"/>
  <c r="Q30" i="12"/>
  <c r="Q29" i="12"/>
  <c r="Q28" i="12"/>
  <c r="Q27" i="12"/>
  <c r="Q25" i="12"/>
  <c r="Q24" i="12"/>
  <c r="Q23" i="12"/>
  <c r="Q22" i="12"/>
  <c r="Q21" i="12"/>
  <c r="Q20" i="12"/>
  <c r="Q18" i="12"/>
  <c r="Q17" i="12"/>
  <c r="Q16" i="12"/>
  <c r="Q15" i="12"/>
  <c r="Q14" i="12"/>
  <c r="Q13" i="12"/>
  <c r="Q11" i="12"/>
  <c r="Q10" i="12"/>
  <c r="Q9" i="12"/>
  <c r="Q8" i="12"/>
  <c r="Q7" i="12"/>
  <c r="Q6" i="12"/>
  <c r="P4" i="12"/>
  <c r="O4" i="12"/>
  <c r="Q53" i="11"/>
  <c r="Q52" i="11"/>
  <c r="Q51" i="11"/>
  <c r="Q50" i="11"/>
  <c r="Q49" i="11"/>
  <c r="Q48" i="11"/>
  <c r="Q46" i="11"/>
  <c r="Q45" i="11"/>
  <c r="Q44" i="11"/>
  <c r="Q43" i="11"/>
  <c r="Q42" i="11"/>
  <c r="Q41" i="11"/>
  <c r="Q39" i="11"/>
  <c r="Q38" i="11"/>
  <c r="Q37" i="11"/>
  <c r="Q36" i="11"/>
  <c r="Q35" i="11"/>
  <c r="Q34" i="11"/>
  <c r="Q32" i="11"/>
  <c r="Q31" i="11"/>
  <c r="Q30" i="11"/>
  <c r="Q29" i="11"/>
  <c r="Q28" i="11"/>
  <c r="Q27" i="11"/>
  <c r="Q25" i="11"/>
  <c r="Q24" i="11"/>
  <c r="Q23" i="11"/>
  <c r="Q22" i="11"/>
  <c r="Q21" i="11"/>
  <c r="Q20" i="11"/>
  <c r="Q18" i="11"/>
  <c r="Q17" i="11"/>
  <c r="Q16" i="11"/>
  <c r="Q15" i="11"/>
  <c r="Q14" i="11"/>
  <c r="Q13" i="11"/>
  <c r="Q11" i="11"/>
  <c r="Q10" i="11"/>
  <c r="Q9" i="11"/>
  <c r="Q8" i="11"/>
  <c r="Q7" i="11"/>
  <c r="Q6" i="11"/>
  <c r="P4" i="11"/>
  <c r="O4" i="11"/>
  <c r="Q53" i="10"/>
  <c r="M53" i="10"/>
  <c r="N53" i="10" s="1"/>
  <c r="Q52" i="10"/>
  <c r="M52" i="10"/>
  <c r="N52" i="10" s="1"/>
  <c r="Q51" i="10"/>
  <c r="M51" i="10"/>
  <c r="N51" i="10" s="1"/>
  <c r="Q50" i="10"/>
  <c r="M50" i="10"/>
  <c r="N50" i="10" s="1"/>
  <c r="Q49" i="10"/>
  <c r="M49" i="10"/>
  <c r="N49" i="10" s="1"/>
  <c r="Q48" i="10"/>
  <c r="M48" i="10"/>
  <c r="N48" i="10" s="1"/>
  <c r="Q46" i="10"/>
  <c r="M46" i="10"/>
  <c r="N46" i="10" s="1"/>
  <c r="Q45" i="10"/>
  <c r="M45" i="10"/>
  <c r="N45" i="10" s="1"/>
  <c r="Q44" i="10"/>
  <c r="M44" i="10"/>
  <c r="N44" i="10" s="1"/>
  <c r="Q43" i="10"/>
  <c r="M43" i="10"/>
  <c r="N43" i="10" s="1"/>
  <c r="Q42" i="10"/>
  <c r="M42" i="10"/>
  <c r="N42" i="10" s="1"/>
  <c r="Q41" i="10"/>
  <c r="M41" i="10"/>
  <c r="N41" i="10" s="1"/>
  <c r="Q39" i="10"/>
  <c r="M39" i="10"/>
  <c r="N39" i="10" s="1"/>
  <c r="Q38" i="10"/>
  <c r="M38" i="10"/>
  <c r="N38" i="10" s="1"/>
  <c r="Q37" i="10"/>
  <c r="M37" i="10"/>
  <c r="N37" i="10" s="1"/>
  <c r="Q36" i="10"/>
  <c r="M36" i="10"/>
  <c r="N36" i="10" s="1"/>
  <c r="Q35" i="10"/>
  <c r="M35" i="10"/>
  <c r="N35" i="10" s="1"/>
  <c r="Q34" i="10"/>
  <c r="M34" i="10"/>
  <c r="N34" i="10" s="1"/>
  <c r="Q32" i="10"/>
  <c r="M32" i="10"/>
  <c r="N32" i="10" s="1"/>
  <c r="Q31" i="10"/>
  <c r="M31" i="10"/>
  <c r="N31" i="10" s="1"/>
  <c r="Q30" i="10"/>
  <c r="M30" i="10"/>
  <c r="N30" i="10" s="1"/>
  <c r="Q29" i="10"/>
  <c r="M29" i="10"/>
  <c r="N29" i="10" s="1"/>
  <c r="Q28" i="10"/>
  <c r="M28" i="10"/>
  <c r="N28" i="10" s="1"/>
  <c r="Q27" i="10"/>
  <c r="M27" i="10"/>
  <c r="N27" i="10" s="1"/>
  <c r="Q25" i="10"/>
  <c r="M25" i="10"/>
  <c r="N25" i="10" s="1"/>
  <c r="Q24" i="10"/>
  <c r="M24" i="10"/>
  <c r="N24" i="10" s="1"/>
  <c r="Q23" i="10"/>
  <c r="M23" i="10"/>
  <c r="N23" i="10" s="1"/>
  <c r="Q22" i="10"/>
  <c r="M22" i="10"/>
  <c r="N22" i="10" s="1"/>
  <c r="Q21" i="10"/>
  <c r="M21" i="10"/>
  <c r="N21" i="10" s="1"/>
  <c r="Q20" i="10"/>
  <c r="M20" i="10"/>
  <c r="N20" i="10" s="1"/>
  <c r="Q18" i="10"/>
  <c r="M18" i="10"/>
  <c r="N18" i="10" s="1"/>
  <c r="Q17" i="10"/>
  <c r="M17" i="10"/>
  <c r="N17" i="10" s="1"/>
  <c r="Q16" i="10"/>
  <c r="M16" i="10"/>
  <c r="N16" i="10" s="1"/>
  <c r="Q15" i="10"/>
  <c r="M15" i="10"/>
  <c r="N15" i="10" s="1"/>
  <c r="Q14" i="10"/>
  <c r="M14" i="10"/>
  <c r="N14" i="10" s="1"/>
  <c r="Q13" i="10"/>
  <c r="M13" i="10"/>
  <c r="N13" i="10" s="1"/>
  <c r="Q11" i="10"/>
  <c r="M11" i="10"/>
  <c r="N11" i="10" s="1"/>
  <c r="Q10" i="10"/>
  <c r="M10" i="10"/>
  <c r="N10" i="10" s="1"/>
  <c r="Q9" i="10"/>
  <c r="M9" i="10"/>
  <c r="N9" i="10" s="1"/>
  <c r="Q8" i="10"/>
  <c r="M8" i="10"/>
  <c r="N8" i="10" s="1"/>
  <c r="Q7" i="10"/>
  <c r="M7" i="10"/>
  <c r="N7" i="10" s="1"/>
  <c r="Q6" i="10"/>
  <c r="M6" i="10"/>
  <c r="N6" i="10" s="1"/>
  <c r="P4" i="10"/>
  <c r="O4" i="10"/>
  <c r="Q4" i="10" s="1"/>
  <c r="L4" i="10"/>
  <c r="K4" i="10"/>
  <c r="Q53" i="9"/>
  <c r="M53" i="9"/>
  <c r="N53" i="9" s="1"/>
  <c r="Q52" i="9"/>
  <c r="M52" i="9"/>
  <c r="N52" i="9" s="1"/>
  <c r="Q51" i="9"/>
  <c r="M51" i="9"/>
  <c r="N51" i="9" s="1"/>
  <c r="Q50" i="9"/>
  <c r="M50" i="9"/>
  <c r="N50" i="9" s="1"/>
  <c r="Q49" i="9"/>
  <c r="M49" i="9"/>
  <c r="N49" i="9" s="1"/>
  <c r="Q48" i="9"/>
  <c r="M48" i="9"/>
  <c r="N48" i="9" s="1"/>
  <c r="Q46" i="9"/>
  <c r="M46" i="9"/>
  <c r="N46" i="9" s="1"/>
  <c r="Q45" i="9"/>
  <c r="M45" i="9"/>
  <c r="N45" i="9" s="1"/>
  <c r="Q44" i="9"/>
  <c r="M44" i="9"/>
  <c r="N44" i="9" s="1"/>
  <c r="Q43" i="9"/>
  <c r="M43" i="9"/>
  <c r="N43" i="9" s="1"/>
  <c r="Q42" i="9"/>
  <c r="M42" i="9"/>
  <c r="N42" i="9" s="1"/>
  <c r="Q41" i="9"/>
  <c r="M41" i="9"/>
  <c r="N41" i="9" s="1"/>
  <c r="Q39" i="9"/>
  <c r="M39" i="9"/>
  <c r="N39" i="9" s="1"/>
  <c r="Q38" i="9"/>
  <c r="M38" i="9"/>
  <c r="N38" i="9" s="1"/>
  <c r="Q37" i="9"/>
  <c r="M37" i="9"/>
  <c r="N37" i="9" s="1"/>
  <c r="Q36" i="9"/>
  <c r="M36" i="9"/>
  <c r="N36" i="9" s="1"/>
  <c r="Q35" i="9"/>
  <c r="M35" i="9"/>
  <c r="N35" i="9" s="1"/>
  <c r="Q34" i="9"/>
  <c r="M34" i="9"/>
  <c r="N34" i="9" s="1"/>
  <c r="Q32" i="9"/>
  <c r="M32" i="9"/>
  <c r="N32" i="9" s="1"/>
  <c r="Q31" i="9"/>
  <c r="M31" i="9"/>
  <c r="N31" i="9" s="1"/>
  <c r="Q30" i="9"/>
  <c r="M30" i="9"/>
  <c r="N30" i="9" s="1"/>
  <c r="Q29" i="9"/>
  <c r="M29" i="9"/>
  <c r="N29" i="9" s="1"/>
  <c r="Q28" i="9"/>
  <c r="M28" i="9"/>
  <c r="N28" i="9" s="1"/>
  <c r="Q27" i="9"/>
  <c r="M27" i="9"/>
  <c r="N27" i="9" s="1"/>
  <c r="Q25" i="9"/>
  <c r="M25" i="9"/>
  <c r="N25" i="9" s="1"/>
  <c r="Q24" i="9"/>
  <c r="M24" i="9"/>
  <c r="N24" i="9" s="1"/>
  <c r="Q23" i="9"/>
  <c r="M23" i="9"/>
  <c r="N23" i="9" s="1"/>
  <c r="Q22" i="9"/>
  <c r="M22" i="9"/>
  <c r="N22" i="9" s="1"/>
  <c r="Q21" i="9"/>
  <c r="M21" i="9"/>
  <c r="N21" i="9" s="1"/>
  <c r="Q20" i="9"/>
  <c r="M20" i="9"/>
  <c r="N20" i="9" s="1"/>
  <c r="Q18" i="9"/>
  <c r="M18" i="9"/>
  <c r="N18" i="9" s="1"/>
  <c r="Q17" i="9"/>
  <c r="M17" i="9"/>
  <c r="N17" i="9" s="1"/>
  <c r="Q16" i="9"/>
  <c r="M16" i="9"/>
  <c r="N16" i="9" s="1"/>
  <c r="Q15" i="9"/>
  <c r="M15" i="9"/>
  <c r="N15" i="9" s="1"/>
  <c r="Q14" i="9"/>
  <c r="M14" i="9"/>
  <c r="N14" i="9" s="1"/>
  <c r="Q13" i="9"/>
  <c r="M13" i="9"/>
  <c r="N13" i="9" s="1"/>
  <c r="Q11" i="9"/>
  <c r="M11" i="9"/>
  <c r="N11" i="9" s="1"/>
  <c r="Q10" i="9"/>
  <c r="M10" i="9"/>
  <c r="N10" i="9" s="1"/>
  <c r="Q9" i="9"/>
  <c r="M9" i="9"/>
  <c r="N9" i="9" s="1"/>
  <c r="Q8" i="9"/>
  <c r="M8" i="9"/>
  <c r="N8" i="9" s="1"/>
  <c r="Q7" i="9"/>
  <c r="M7" i="9"/>
  <c r="N7" i="9" s="1"/>
  <c r="Q6" i="9"/>
  <c r="M6" i="9"/>
  <c r="N6" i="9" s="1"/>
  <c r="P4" i="9"/>
  <c r="O4" i="9"/>
  <c r="Q4" i="9" s="1"/>
  <c r="L4" i="9"/>
  <c r="K4" i="9"/>
  <c r="Q53" i="8"/>
  <c r="M53" i="8"/>
  <c r="N53" i="8" s="1"/>
  <c r="Q52" i="8"/>
  <c r="M52" i="8"/>
  <c r="N52" i="8" s="1"/>
  <c r="Q51" i="8"/>
  <c r="M51" i="8"/>
  <c r="N51" i="8" s="1"/>
  <c r="Q50" i="8"/>
  <c r="M50" i="8"/>
  <c r="N50" i="8" s="1"/>
  <c r="Q49" i="8"/>
  <c r="M49" i="8"/>
  <c r="N49" i="8" s="1"/>
  <c r="Q48" i="8"/>
  <c r="M48" i="8"/>
  <c r="N48" i="8" s="1"/>
  <c r="Q46" i="8"/>
  <c r="M46" i="8"/>
  <c r="N46" i="8" s="1"/>
  <c r="Q45" i="8"/>
  <c r="M45" i="8"/>
  <c r="N45" i="8" s="1"/>
  <c r="Q44" i="8"/>
  <c r="M44" i="8"/>
  <c r="N44" i="8" s="1"/>
  <c r="Q43" i="8"/>
  <c r="M43" i="8"/>
  <c r="N43" i="8" s="1"/>
  <c r="Q42" i="8"/>
  <c r="M42" i="8"/>
  <c r="N42" i="8" s="1"/>
  <c r="Q41" i="8"/>
  <c r="M41" i="8"/>
  <c r="N41" i="8" s="1"/>
  <c r="Q39" i="8"/>
  <c r="M39" i="8"/>
  <c r="N39" i="8" s="1"/>
  <c r="Q38" i="8"/>
  <c r="M38" i="8"/>
  <c r="N38" i="8" s="1"/>
  <c r="Q37" i="8"/>
  <c r="M37" i="8"/>
  <c r="N37" i="8" s="1"/>
  <c r="Q36" i="8"/>
  <c r="M36" i="8"/>
  <c r="N36" i="8" s="1"/>
  <c r="Q35" i="8"/>
  <c r="M35" i="8"/>
  <c r="N35" i="8" s="1"/>
  <c r="Q34" i="8"/>
  <c r="M34" i="8"/>
  <c r="N34" i="8" s="1"/>
  <c r="Q32" i="8"/>
  <c r="M32" i="8"/>
  <c r="N32" i="8" s="1"/>
  <c r="Q31" i="8"/>
  <c r="M31" i="8"/>
  <c r="N31" i="8" s="1"/>
  <c r="Q30" i="8"/>
  <c r="M30" i="8"/>
  <c r="N30" i="8" s="1"/>
  <c r="Q29" i="8"/>
  <c r="M29" i="8"/>
  <c r="N29" i="8" s="1"/>
  <c r="Q28" i="8"/>
  <c r="M28" i="8"/>
  <c r="N28" i="8" s="1"/>
  <c r="Q27" i="8"/>
  <c r="M27" i="8"/>
  <c r="N27" i="8" s="1"/>
  <c r="Q25" i="8"/>
  <c r="M25" i="8"/>
  <c r="N25" i="8" s="1"/>
  <c r="Q24" i="8"/>
  <c r="M24" i="8"/>
  <c r="N24" i="8" s="1"/>
  <c r="Q23" i="8"/>
  <c r="M23" i="8"/>
  <c r="N23" i="8" s="1"/>
  <c r="Q22" i="8"/>
  <c r="M22" i="8"/>
  <c r="N22" i="8" s="1"/>
  <c r="Q21" i="8"/>
  <c r="M21" i="8"/>
  <c r="N21" i="8" s="1"/>
  <c r="Q20" i="8"/>
  <c r="M20" i="8"/>
  <c r="N20" i="8" s="1"/>
  <c r="Q18" i="8"/>
  <c r="M18" i="8"/>
  <c r="N18" i="8" s="1"/>
  <c r="Q17" i="8"/>
  <c r="M17" i="8"/>
  <c r="N17" i="8" s="1"/>
  <c r="Q16" i="8"/>
  <c r="M16" i="8"/>
  <c r="N16" i="8" s="1"/>
  <c r="Q15" i="8"/>
  <c r="M15" i="8"/>
  <c r="N15" i="8" s="1"/>
  <c r="Q14" i="8"/>
  <c r="M14" i="8"/>
  <c r="N14" i="8" s="1"/>
  <c r="Q13" i="8"/>
  <c r="M13" i="8"/>
  <c r="N13" i="8" s="1"/>
  <c r="Q11" i="8"/>
  <c r="M11" i="8"/>
  <c r="N11" i="8" s="1"/>
  <c r="Q10" i="8"/>
  <c r="M10" i="8"/>
  <c r="N10" i="8" s="1"/>
  <c r="Q9" i="8"/>
  <c r="N9" i="8"/>
  <c r="M9" i="8"/>
  <c r="Q8" i="8"/>
  <c r="M8" i="8"/>
  <c r="N8" i="8" s="1"/>
  <c r="Q7" i="8"/>
  <c r="M7" i="8"/>
  <c r="N7" i="8" s="1"/>
  <c r="Q6" i="8"/>
  <c r="M6" i="8"/>
  <c r="N6" i="8" s="1"/>
  <c r="P4" i="8"/>
  <c r="O4" i="8"/>
  <c r="L4" i="8"/>
  <c r="K4" i="8"/>
  <c r="M4" i="8" s="1"/>
  <c r="N4" i="8" s="1"/>
  <c r="Q53" i="3"/>
  <c r="R53" i="3" s="1"/>
  <c r="M53" i="3"/>
  <c r="N53" i="3" s="1"/>
  <c r="Q52" i="3"/>
  <c r="R52" i="3" s="1"/>
  <c r="M52" i="3"/>
  <c r="N52" i="3" s="1"/>
  <c r="Q51" i="3"/>
  <c r="R51" i="3" s="1"/>
  <c r="M51" i="3"/>
  <c r="N51" i="3" s="1"/>
  <c r="Q50" i="3"/>
  <c r="R50" i="3" s="1"/>
  <c r="M50" i="3"/>
  <c r="N50" i="3" s="1"/>
  <c r="Q49" i="3"/>
  <c r="R49" i="3" s="1"/>
  <c r="M49" i="3"/>
  <c r="N49" i="3" s="1"/>
  <c r="Q48" i="3"/>
  <c r="R48" i="3" s="1"/>
  <c r="M48" i="3"/>
  <c r="N48" i="3" s="1"/>
  <c r="Q46" i="3"/>
  <c r="R46" i="3" s="1"/>
  <c r="M46" i="3"/>
  <c r="N46" i="3" s="1"/>
  <c r="Q45" i="3"/>
  <c r="R45" i="3" s="1"/>
  <c r="M45" i="3"/>
  <c r="N45" i="3" s="1"/>
  <c r="Q44" i="3"/>
  <c r="R44" i="3" s="1"/>
  <c r="M44" i="3"/>
  <c r="N44" i="3" s="1"/>
  <c r="Q43" i="3"/>
  <c r="R43" i="3" s="1"/>
  <c r="M43" i="3"/>
  <c r="N43" i="3" s="1"/>
  <c r="Q42" i="3"/>
  <c r="R42" i="3" s="1"/>
  <c r="M42" i="3"/>
  <c r="N42" i="3" s="1"/>
  <c r="Q41" i="3"/>
  <c r="R41" i="3" s="1"/>
  <c r="M41" i="3"/>
  <c r="N41" i="3" s="1"/>
  <c r="Q39" i="3"/>
  <c r="R39" i="3" s="1"/>
  <c r="M39" i="3"/>
  <c r="N39" i="3" s="1"/>
  <c r="Q38" i="3"/>
  <c r="R38" i="3" s="1"/>
  <c r="M38" i="3"/>
  <c r="N38" i="3" s="1"/>
  <c r="Q37" i="3"/>
  <c r="R37" i="3" s="1"/>
  <c r="M37" i="3"/>
  <c r="N37" i="3" s="1"/>
  <c r="Q36" i="3"/>
  <c r="R36" i="3" s="1"/>
  <c r="M36" i="3"/>
  <c r="N36" i="3" s="1"/>
  <c r="Q35" i="3"/>
  <c r="R35" i="3" s="1"/>
  <c r="M35" i="3"/>
  <c r="N35" i="3" s="1"/>
  <c r="Q34" i="3"/>
  <c r="R34" i="3" s="1"/>
  <c r="M34" i="3"/>
  <c r="N34" i="3" s="1"/>
  <c r="Q32" i="3"/>
  <c r="R32" i="3" s="1"/>
  <c r="M32" i="3"/>
  <c r="N32" i="3" s="1"/>
  <c r="Q31" i="3"/>
  <c r="R31" i="3" s="1"/>
  <c r="M31" i="3"/>
  <c r="N31" i="3" s="1"/>
  <c r="Q30" i="3"/>
  <c r="R30" i="3" s="1"/>
  <c r="M30" i="3"/>
  <c r="N30" i="3" s="1"/>
  <c r="Q29" i="3"/>
  <c r="R29" i="3" s="1"/>
  <c r="M29" i="3"/>
  <c r="N29" i="3" s="1"/>
  <c r="Q28" i="3"/>
  <c r="R28" i="3" s="1"/>
  <c r="M28" i="3"/>
  <c r="N28" i="3" s="1"/>
  <c r="Q27" i="3"/>
  <c r="R27" i="3" s="1"/>
  <c r="M27" i="3"/>
  <c r="N27" i="3" s="1"/>
  <c r="Q25" i="3"/>
  <c r="R25" i="3" s="1"/>
  <c r="M25" i="3"/>
  <c r="N25" i="3" s="1"/>
  <c r="Q24" i="3"/>
  <c r="R24" i="3" s="1"/>
  <c r="M24" i="3"/>
  <c r="N24" i="3" s="1"/>
  <c r="Q23" i="3"/>
  <c r="R23" i="3" s="1"/>
  <c r="M23" i="3"/>
  <c r="N23" i="3" s="1"/>
  <c r="Q22" i="3"/>
  <c r="R22" i="3" s="1"/>
  <c r="M22" i="3"/>
  <c r="N22" i="3" s="1"/>
  <c r="Q21" i="3"/>
  <c r="R21" i="3" s="1"/>
  <c r="M21" i="3"/>
  <c r="N21" i="3" s="1"/>
  <c r="Q20" i="3"/>
  <c r="R20" i="3" s="1"/>
  <c r="M20" i="3"/>
  <c r="N20" i="3" s="1"/>
  <c r="Q18" i="3"/>
  <c r="R18" i="3" s="1"/>
  <c r="M18" i="3"/>
  <c r="N18" i="3" s="1"/>
  <c r="Q17" i="3"/>
  <c r="R17" i="3" s="1"/>
  <c r="M17" i="3"/>
  <c r="N17" i="3" s="1"/>
  <c r="Q16" i="3"/>
  <c r="R16" i="3" s="1"/>
  <c r="M16" i="3"/>
  <c r="N16" i="3" s="1"/>
  <c r="Q15" i="3"/>
  <c r="R15" i="3" s="1"/>
  <c r="M15" i="3"/>
  <c r="N15" i="3" s="1"/>
  <c r="Q14" i="3"/>
  <c r="R14" i="3" s="1"/>
  <c r="M14" i="3"/>
  <c r="N14" i="3" s="1"/>
  <c r="Q13" i="3"/>
  <c r="R13" i="3" s="1"/>
  <c r="M13" i="3"/>
  <c r="N13" i="3" s="1"/>
  <c r="Q11" i="3"/>
  <c r="R11" i="3" s="1"/>
  <c r="M11" i="3"/>
  <c r="N11" i="3" s="1"/>
  <c r="Q10" i="3"/>
  <c r="R10" i="3" s="1"/>
  <c r="M10" i="3"/>
  <c r="N10" i="3" s="1"/>
  <c r="Q9" i="3"/>
  <c r="R9" i="3" s="1"/>
  <c r="M9" i="3"/>
  <c r="N9" i="3" s="1"/>
  <c r="Q8" i="3"/>
  <c r="R8" i="3" s="1"/>
  <c r="M8" i="3"/>
  <c r="N8" i="3" s="1"/>
  <c r="Q7" i="3"/>
  <c r="R7" i="3" s="1"/>
  <c r="M7" i="3"/>
  <c r="N7" i="3" s="1"/>
  <c r="Q6" i="3"/>
  <c r="R6" i="3" s="1"/>
  <c r="M6" i="3"/>
  <c r="N6" i="3" s="1"/>
  <c r="P4" i="3"/>
  <c r="O4" i="3"/>
  <c r="L4" i="3"/>
  <c r="K4" i="3"/>
  <c r="Q4" i="34" l="1"/>
  <c r="R4" i="34" s="1"/>
  <c r="U4" i="34"/>
  <c r="X4" i="34" s="1"/>
  <c r="S4" i="34"/>
  <c r="T4" i="34" s="1"/>
  <c r="S9" i="34"/>
  <c r="T9" i="34" s="1"/>
  <c r="W9" i="34"/>
  <c r="Z9" i="34" s="1"/>
  <c r="V9" i="34"/>
  <c r="Y9" i="34" s="1"/>
  <c r="U9" i="34"/>
  <c r="X9" i="34" s="1"/>
  <c r="U14" i="34"/>
  <c r="X14" i="34" s="1"/>
  <c r="S14" i="34"/>
  <c r="T14" i="34" s="1"/>
  <c r="S18" i="34"/>
  <c r="T18" i="34" s="1"/>
  <c r="V18" i="34"/>
  <c r="Y18" i="34" s="1"/>
  <c r="U18" i="34"/>
  <c r="X18" i="34" s="1"/>
  <c r="W18" i="34"/>
  <c r="Z18" i="34" s="1"/>
  <c r="S28" i="34"/>
  <c r="T28" i="34" s="1"/>
  <c r="W28" i="34"/>
  <c r="V28" i="34"/>
  <c r="Y28" i="34" s="1"/>
  <c r="U28" i="34"/>
  <c r="X28" i="34" s="1"/>
  <c r="U42" i="34"/>
  <c r="X42" i="34" s="1"/>
  <c r="S42" i="34"/>
  <c r="T42" i="34" s="1"/>
  <c r="S46" i="34"/>
  <c r="T46" i="34" s="1"/>
  <c r="V46" i="34"/>
  <c r="Y46" i="34" s="1"/>
  <c r="W46" i="34"/>
  <c r="Z46" i="34" s="1"/>
  <c r="U46" i="34"/>
  <c r="X46" i="34" s="1"/>
  <c r="U51" i="34"/>
  <c r="X51" i="34" s="1"/>
  <c r="S51" i="34"/>
  <c r="T51" i="34" s="1"/>
  <c r="T20" i="34"/>
  <c r="W10" i="34"/>
  <c r="Z10" i="34" s="1"/>
  <c r="V10" i="34"/>
  <c r="Y10" i="34" s="1"/>
  <c r="U10" i="34"/>
  <c r="X10" i="34" s="1"/>
  <c r="S10" i="34"/>
  <c r="T10" i="34" s="1"/>
  <c r="W20" i="34"/>
  <c r="V20" i="34"/>
  <c r="U20" i="34"/>
  <c r="X20" i="34" s="1"/>
  <c r="S20" i="34"/>
  <c r="U29" i="34"/>
  <c r="W29" i="34"/>
  <c r="Z29" i="34" s="1"/>
  <c r="S29" i="34"/>
  <c r="T29" i="34" s="1"/>
  <c r="V29" i="34"/>
  <c r="S38" i="34"/>
  <c r="W38" i="34"/>
  <c r="Z38" i="34" s="1"/>
  <c r="V38" i="34"/>
  <c r="Y38" i="34" s="1"/>
  <c r="U38" i="34"/>
  <c r="X38" i="34" s="1"/>
  <c r="Z48" i="34"/>
  <c r="U48" i="34"/>
  <c r="X48" i="34" s="1"/>
  <c r="S48" i="34"/>
  <c r="T48" i="34" s="1"/>
  <c r="W48" i="34"/>
  <c r="V48" i="34"/>
  <c r="U23" i="34"/>
  <c r="X23" i="34" s="1"/>
  <c r="S23" i="34"/>
  <c r="T23" i="34" s="1"/>
  <c r="W7" i="34"/>
  <c r="Z7" i="34" s="1"/>
  <c r="S7" i="34"/>
  <c r="V11" i="34"/>
  <c r="Y11" i="34" s="1"/>
  <c r="U11" i="34"/>
  <c r="W11" i="34"/>
  <c r="S11" i="34"/>
  <c r="T11" i="34" s="1"/>
  <c r="W16" i="34"/>
  <c r="Z16" i="34" s="1"/>
  <c r="S16" i="34"/>
  <c r="T16" i="34" s="1"/>
  <c r="V21" i="34"/>
  <c r="W21" i="34"/>
  <c r="Z21" i="34" s="1"/>
  <c r="U21" i="34"/>
  <c r="S21" i="34"/>
  <c r="W25" i="34"/>
  <c r="Z25" i="34" s="1"/>
  <c r="S25" i="34"/>
  <c r="T25" i="34" s="1"/>
  <c r="V30" i="34"/>
  <c r="Y30" i="34" s="1"/>
  <c r="W30" i="34"/>
  <c r="U30" i="34"/>
  <c r="X30" i="34" s="1"/>
  <c r="S30" i="34"/>
  <c r="W35" i="34"/>
  <c r="Z35" i="34" s="1"/>
  <c r="S35" i="34"/>
  <c r="V39" i="34"/>
  <c r="U39" i="34"/>
  <c r="X39" i="34" s="1"/>
  <c r="W39" i="34"/>
  <c r="S39" i="34"/>
  <c r="T39" i="34" s="1"/>
  <c r="W44" i="34"/>
  <c r="Z44" i="34" s="1"/>
  <c r="S44" i="34"/>
  <c r="T44" i="34" s="1"/>
  <c r="W49" i="34"/>
  <c r="V49" i="34"/>
  <c r="U49" i="34"/>
  <c r="X49" i="34" s="1"/>
  <c r="S49" i="34"/>
  <c r="T49" i="34" s="1"/>
  <c r="S53" i="34"/>
  <c r="W53" i="34"/>
  <c r="Z53" i="34" s="1"/>
  <c r="U13" i="34"/>
  <c r="X13" i="34" s="1"/>
  <c r="V13" i="34"/>
  <c r="U22" i="34"/>
  <c r="X22" i="34" s="1"/>
  <c r="V22" i="34"/>
  <c r="U31" i="34"/>
  <c r="X31" i="34" s="1"/>
  <c r="V31" i="34"/>
  <c r="U41" i="34"/>
  <c r="V41" i="34"/>
  <c r="U50" i="34"/>
  <c r="X50" i="34" s="1"/>
  <c r="V50" i="34"/>
  <c r="X29" i="34"/>
  <c r="S32" i="34"/>
  <c r="T32" i="34" s="1"/>
  <c r="S37" i="34"/>
  <c r="T37" i="34" s="1"/>
  <c r="T38" i="34"/>
  <c r="U37" i="34"/>
  <c r="X37" i="34" s="1"/>
  <c r="V37" i="34"/>
  <c r="Y37" i="34" s="1"/>
  <c r="Z37" i="34"/>
  <c r="AE4" i="3"/>
  <c r="S18" i="27"/>
  <c r="T18" i="27" s="1"/>
  <c r="W28" i="27"/>
  <c r="U18" i="27"/>
  <c r="X28" i="27"/>
  <c r="Z37" i="27"/>
  <c r="S46" i="27"/>
  <c r="T46" i="27" s="1"/>
  <c r="V18" i="27"/>
  <c r="Y18" i="27" s="1"/>
  <c r="Y28" i="27"/>
  <c r="S37" i="27"/>
  <c r="T37" i="27" s="1"/>
  <c r="U46" i="27"/>
  <c r="V9" i="27"/>
  <c r="Y9" i="27" s="1"/>
  <c r="W18" i="27"/>
  <c r="Z18" i="27" s="1"/>
  <c r="U37" i="27"/>
  <c r="X37" i="27" s="1"/>
  <c r="V46" i="27"/>
  <c r="Y46" i="27" s="1"/>
  <c r="S9" i="27"/>
  <c r="T9" i="27" s="1"/>
  <c r="X18" i="27"/>
  <c r="Z28" i="27"/>
  <c r="V37" i="27"/>
  <c r="Y37" i="27" s="1"/>
  <c r="W46" i="27"/>
  <c r="Z46" i="27" s="1"/>
  <c r="U9" i="27"/>
  <c r="X9" i="27" s="1"/>
  <c r="S28" i="27"/>
  <c r="T28" i="27" s="1"/>
  <c r="W37" i="27"/>
  <c r="X46" i="27"/>
  <c r="S52" i="25"/>
  <c r="T52" i="25" s="1"/>
  <c r="U20" i="25"/>
  <c r="X20" i="25" s="1"/>
  <c r="V20" i="25"/>
  <c r="Y20" i="25" s="1"/>
  <c r="W20" i="25"/>
  <c r="Y36" i="32"/>
  <c r="Z50" i="32"/>
  <c r="Z53" i="32"/>
  <c r="Z7" i="32"/>
  <c r="Z25" i="32"/>
  <c r="V4" i="32"/>
  <c r="T7" i="32"/>
  <c r="S8" i="32"/>
  <c r="Z9" i="32"/>
  <c r="Y10" i="32"/>
  <c r="X11" i="32"/>
  <c r="V14" i="32"/>
  <c r="T16" i="32"/>
  <c r="S17" i="32"/>
  <c r="Z18" i="32"/>
  <c r="Y20" i="32"/>
  <c r="X21" i="32"/>
  <c r="V23" i="32"/>
  <c r="Y23" i="32" s="1"/>
  <c r="T25" i="32"/>
  <c r="S27" i="32"/>
  <c r="Z28" i="32"/>
  <c r="Y29" i="32"/>
  <c r="X30" i="32"/>
  <c r="V32" i="32"/>
  <c r="T35" i="32"/>
  <c r="S36" i="32"/>
  <c r="Z37" i="32"/>
  <c r="Y38" i="32"/>
  <c r="X39" i="32"/>
  <c r="W41" i="32"/>
  <c r="V42" i="32"/>
  <c r="Y42" i="32" s="1"/>
  <c r="U43" i="32"/>
  <c r="T44" i="32"/>
  <c r="S45" i="32"/>
  <c r="T45" i="32" s="1"/>
  <c r="Z46" i="32"/>
  <c r="Y48" i="32"/>
  <c r="X49" i="32"/>
  <c r="W50" i="32"/>
  <c r="V51" i="32"/>
  <c r="Y51" i="32" s="1"/>
  <c r="U52" i="32"/>
  <c r="T53" i="32"/>
  <c r="Z8" i="32"/>
  <c r="W4" i="32"/>
  <c r="Z4" i="32" s="1"/>
  <c r="U7" i="32"/>
  <c r="T8" i="32"/>
  <c r="S9" i="32"/>
  <c r="T9" i="32" s="1"/>
  <c r="Z10" i="32"/>
  <c r="Y11" i="32"/>
  <c r="W14" i="32"/>
  <c r="U16" i="32"/>
  <c r="T17" i="32"/>
  <c r="S18" i="32"/>
  <c r="T18" i="32" s="1"/>
  <c r="Z20" i="32"/>
  <c r="Y21" i="32"/>
  <c r="W23" i="32"/>
  <c r="Z23" i="32" s="1"/>
  <c r="U25" i="32"/>
  <c r="T27" i="32"/>
  <c r="S28" i="32"/>
  <c r="T28" i="32" s="1"/>
  <c r="Z29" i="32"/>
  <c r="Y30" i="32"/>
  <c r="W32" i="32"/>
  <c r="U35" i="32"/>
  <c r="T36" i="32"/>
  <c r="S37" i="32"/>
  <c r="T37" i="32" s="1"/>
  <c r="Z38" i="32"/>
  <c r="Y39" i="32"/>
  <c r="W42" i="32"/>
  <c r="U44" i="32"/>
  <c r="Z48" i="32"/>
  <c r="Y49" i="32"/>
  <c r="X50" i="32"/>
  <c r="W51" i="32"/>
  <c r="Z51" i="32" s="1"/>
  <c r="V52" i="32"/>
  <c r="Y52" i="32" s="1"/>
  <c r="U53" i="32"/>
  <c r="X53" i="32" s="1"/>
  <c r="X4" i="32"/>
  <c r="V7" i="32"/>
  <c r="U8" i="32"/>
  <c r="X8" i="32" s="1"/>
  <c r="Z11" i="32"/>
  <c r="X14" i="32"/>
  <c r="V16" i="32"/>
  <c r="Y16" i="32" s="1"/>
  <c r="U17" i="32"/>
  <c r="X17" i="32" s="1"/>
  <c r="Z21" i="32"/>
  <c r="X23" i="32"/>
  <c r="V25" i="32"/>
  <c r="U27" i="32"/>
  <c r="Z30" i="32"/>
  <c r="X32" i="32"/>
  <c r="V35" i="32"/>
  <c r="Y35" i="32" s="1"/>
  <c r="U36" i="32"/>
  <c r="X36" i="32" s="1"/>
  <c r="Z39" i="32"/>
  <c r="X42" i="32"/>
  <c r="V44" i="32"/>
  <c r="U45" i="32"/>
  <c r="Z49" i="32"/>
  <c r="Y50" i="32"/>
  <c r="X51" i="32"/>
  <c r="W52" i="32"/>
  <c r="Z52" i="32" s="1"/>
  <c r="V53" i="32"/>
  <c r="Y4" i="32"/>
  <c r="X6" i="32"/>
  <c r="W7" i="32"/>
  <c r="V8" i="32"/>
  <c r="Y8" i="32" s="1"/>
  <c r="U9" i="32"/>
  <c r="X9" i="32" s="1"/>
  <c r="T10" i="32"/>
  <c r="S11" i="32"/>
  <c r="T11" i="32" s="1"/>
  <c r="Z13" i="32"/>
  <c r="Y14" i="32"/>
  <c r="X15" i="32"/>
  <c r="W16" i="32"/>
  <c r="Z16" i="32" s="1"/>
  <c r="V17" i="32"/>
  <c r="Y17" i="32" s="1"/>
  <c r="U18" i="32"/>
  <c r="X18" i="32" s="1"/>
  <c r="T20" i="32"/>
  <c r="S21" i="32"/>
  <c r="T21" i="32" s="1"/>
  <c r="Z22" i="32"/>
  <c r="X24" i="32"/>
  <c r="W25" i="32"/>
  <c r="V27" i="32"/>
  <c r="Y27" i="32" s="1"/>
  <c r="U28" i="32"/>
  <c r="X28" i="32" s="1"/>
  <c r="T29" i="32"/>
  <c r="S30" i="32"/>
  <c r="T30" i="32" s="1"/>
  <c r="Z31" i="32"/>
  <c r="Y32" i="32"/>
  <c r="X34" i="32"/>
  <c r="W35" i="32"/>
  <c r="Z35" i="32" s="1"/>
  <c r="V36" i="32"/>
  <c r="U37" i="32"/>
  <c r="X37" i="32" s="1"/>
  <c r="T38" i="32"/>
  <c r="S39" i="32"/>
  <c r="T39" i="32" s="1"/>
  <c r="Z41" i="32"/>
  <c r="X43" i="32"/>
  <c r="W44" i="32"/>
  <c r="Z44" i="32" s="1"/>
  <c r="V45" i="32"/>
  <c r="Y45" i="32" s="1"/>
  <c r="U46" i="32"/>
  <c r="X46" i="32" s="1"/>
  <c r="T48" i="32"/>
  <c r="S49" i="32"/>
  <c r="T49" i="32" s="1"/>
  <c r="X52" i="32"/>
  <c r="W53" i="32"/>
  <c r="X7" i="32"/>
  <c r="W8" i="32"/>
  <c r="Z14" i="32"/>
  <c r="X16" i="32"/>
  <c r="W17" i="32"/>
  <c r="Z17" i="32" s="1"/>
  <c r="X25" i="32"/>
  <c r="W27" i="32"/>
  <c r="Z27" i="32" s="1"/>
  <c r="Z32" i="32"/>
  <c r="X35" i="32"/>
  <c r="W36" i="32"/>
  <c r="Z36" i="32" s="1"/>
  <c r="Z42" i="32"/>
  <c r="X44" i="32"/>
  <c r="W45" i="32"/>
  <c r="Z45" i="32"/>
  <c r="S4" i="32"/>
  <c r="T4" i="32" s="1"/>
  <c r="Y7" i="32"/>
  <c r="S14" i="32"/>
  <c r="T14" i="32" s="1"/>
  <c r="S23" i="32"/>
  <c r="T23" i="32" s="1"/>
  <c r="Y25" i="32"/>
  <c r="X27" i="32"/>
  <c r="S32" i="32"/>
  <c r="T32" i="32" s="1"/>
  <c r="Y44" i="32"/>
  <c r="X45" i="32"/>
  <c r="Y53" i="32"/>
  <c r="Z44" i="31"/>
  <c r="Z35" i="31"/>
  <c r="X18" i="31"/>
  <c r="S8" i="31"/>
  <c r="Z9" i="31"/>
  <c r="S17" i="31"/>
  <c r="S27" i="31"/>
  <c r="S36" i="31"/>
  <c r="S45" i="31"/>
  <c r="Z46" i="31"/>
  <c r="W4" i="31"/>
  <c r="V6" i="31"/>
  <c r="Y6" i="31" s="1"/>
  <c r="U7" i="31"/>
  <c r="T8" i="31"/>
  <c r="S9" i="31"/>
  <c r="Y11" i="31"/>
  <c r="X13" i="31"/>
  <c r="W14" i="31"/>
  <c r="Z14" i="31" s="1"/>
  <c r="V15" i="31"/>
  <c r="Y15" i="31" s="1"/>
  <c r="U16" i="31"/>
  <c r="T17" i="31"/>
  <c r="S18" i="31"/>
  <c r="Y21" i="31"/>
  <c r="X22" i="31"/>
  <c r="W23" i="31"/>
  <c r="V24" i="31"/>
  <c r="Y24" i="31" s="1"/>
  <c r="U25" i="31"/>
  <c r="T27" i="31"/>
  <c r="S28" i="31"/>
  <c r="Y30" i="31"/>
  <c r="X31" i="31"/>
  <c r="W32" i="31"/>
  <c r="V34" i="31"/>
  <c r="Y34" i="31" s="1"/>
  <c r="U35" i="31"/>
  <c r="X35" i="31" s="1"/>
  <c r="T36" i="31"/>
  <c r="S37" i="31"/>
  <c r="Y39" i="31"/>
  <c r="X41" i="31"/>
  <c r="W42" i="31"/>
  <c r="V43" i="31"/>
  <c r="U44" i="31"/>
  <c r="T45" i="31"/>
  <c r="S46" i="31"/>
  <c r="Y49" i="31"/>
  <c r="X50" i="31"/>
  <c r="W51" i="31"/>
  <c r="Z51" i="31" s="1"/>
  <c r="V52" i="31"/>
  <c r="U53" i="31"/>
  <c r="V7" i="31"/>
  <c r="U8" i="31"/>
  <c r="X8" i="31" s="1"/>
  <c r="T9" i="31"/>
  <c r="Z11" i="31"/>
  <c r="V16" i="31"/>
  <c r="U17" i="31"/>
  <c r="T18" i="31"/>
  <c r="Z21" i="31"/>
  <c r="V25" i="31"/>
  <c r="U27" i="31"/>
  <c r="X27" i="31" s="1"/>
  <c r="T28" i="31"/>
  <c r="Z30" i="31"/>
  <c r="V35" i="31"/>
  <c r="U36" i="31"/>
  <c r="T37" i="31"/>
  <c r="Z39" i="31"/>
  <c r="V44" i="31"/>
  <c r="U45" i="31"/>
  <c r="T46" i="31"/>
  <c r="Z49" i="31"/>
  <c r="V53" i="31"/>
  <c r="Y4" i="31"/>
  <c r="W7" i="31"/>
  <c r="Z7" i="31" s="1"/>
  <c r="V8" i="31"/>
  <c r="Y8" i="31" s="1"/>
  <c r="U9" i="31"/>
  <c r="X9" i="31" s="1"/>
  <c r="S11" i="31"/>
  <c r="T11" i="31" s="1"/>
  <c r="Z13" i="31"/>
  <c r="Y14" i="31"/>
  <c r="W16" i="31"/>
  <c r="Z16" i="31" s="1"/>
  <c r="V17" i="31"/>
  <c r="Y17" i="31" s="1"/>
  <c r="U18" i="31"/>
  <c r="S21" i="31"/>
  <c r="Z22" i="31"/>
  <c r="W25" i="31"/>
  <c r="Z25" i="31" s="1"/>
  <c r="V27" i="31"/>
  <c r="Y27" i="31" s="1"/>
  <c r="U28" i="31"/>
  <c r="X28" i="31" s="1"/>
  <c r="S30" i="31"/>
  <c r="Z31" i="31"/>
  <c r="W35" i="31"/>
  <c r="V36" i="31"/>
  <c r="Y36" i="31" s="1"/>
  <c r="U37" i="31"/>
  <c r="X37" i="31" s="1"/>
  <c r="S39" i="31"/>
  <c r="Z41" i="31"/>
  <c r="W44" i="31"/>
  <c r="V45" i="31"/>
  <c r="Y45" i="31" s="1"/>
  <c r="U46" i="31"/>
  <c r="X46" i="31" s="1"/>
  <c r="S49" i="31"/>
  <c r="Z50" i="31"/>
  <c r="Y51" i="31"/>
  <c r="X52" i="31"/>
  <c r="W53" i="31"/>
  <c r="Z53" i="31" s="1"/>
  <c r="Z4" i="31"/>
  <c r="X7" i="31"/>
  <c r="W8" i="31"/>
  <c r="Z8" i="31" s="1"/>
  <c r="V9" i="31"/>
  <c r="Y9" i="31" s="1"/>
  <c r="S13" i="31"/>
  <c r="T13" i="31" s="1"/>
  <c r="X16" i="31"/>
  <c r="W17" i="31"/>
  <c r="Z17" i="31" s="1"/>
  <c r="V18" i="31"/>
  <c r="Y18" i="31" s="1"/>
  <c r="T21" i="31"/>
  <c r="S22" i="31"/>
  <c r="T22" i="31" s="1"/>
  <c r="Z23" i="31"/>
  <c r="X25" i="31"/>
  <c r="W27" i="31"/>
  <c r="Z27" i="31" s="1"/>
  <c r="V28" i="31"/>
  <c r="Y28" i="31" s="1"/>
  <c r="T30" i="31"/>
  <c r="S31" i="31"/>
  <c r="T31" i="31" s="1"/>
  <c r="Z32" i="31"/>
  <c r="W36" i="31"/>
  <c r="Z36" i="31" s="1"/>
  <c r="V37" i="31"/>
  <c r="Y37" i="31" s="1"/>
  <c r="T39" i="31"/>
  <c r="S41" i="31"/>
  <c r="T41" i="31" s="1"/>
  <c r="Z42" i="31"/>
  <c r="Y43" i="31"/>
  <c r="X44" i="31"/>
  <c r="W45" i="31"/>
  <c r="Z45" i="31" s="1"/>
  <c r="V46" i="31"/>
  <c r="Y46" i="31" s="1"/>
  <c r="T49" i="31"/>
  <c r="S50" i="31"/>
  <c r="T50" i="31" s="1"/>
  <c r="Y52" i="31"/>
  <c r="X53" i="31"/>
  <c r="Y7" i="31"/>
  <c r="W9" i="31"/>
  <c r="Y16" i="31"/>
  <c r="X17" i="31"/>
  <c r="W18" i="31"/>
  <c r="Z18" i="31" s="1"/>
  <c r="Y25" i="31"/>
  <c r="W28" i="31"/>
  <c r="Z28" i="31" s="1"/>
  <c r="Y35" i="31"/>
  <c r="X36" i="31"/>
  <c r="W37" i="31"/>
  <c r="Z37" i="31" s="1"/>
  <c r="Y44" i="31"/>
  <c r="X45" i="31"/>
  <c r="W46" i="31"/>
  <c r="Y53" i="31"/>
  <c r="Z30" i="30"/>
  <c r="Z11" i="30"/>
  <c r="U4" i="30"/>
  <c r="X4" i="30" s="1"/>
  <c r="T6" i="30"/>
  <c r="S7" i="30"/>
  <c r="Z8" i="30"/>
  <c r="Y9" i="30"/>
  <c r="X10" i="30"/>
  <c r="W11" i="30"/>
  <c r="V13" i="30"/>
  <c r="U14" i="30"/>
  <c r="T15" i="30"/>
  <c r="S16" i="30"/>
  <c r="Z17" i="30"/>
  <c r="Y18" i="30"/>
  <c r="X20" i="30"/>
  <c r="W21" i="30"/>
  <c r="Z21" i="30" s="1"/>
  <c r="V22" i="30"/>
  <c r="U23" i="30"/>
  <c r="X23" i="30" s="1"/>
  <c r="T24" i="30"/>
  <c r="S25" i="30"/>
  <c r="Y28" i="30"/>
  <c r="X29" i="30"/>
  <c r="W30" i="30"/>
  <c r="V31" i="30"/>
  <c r="Y31" i="30" s="1"/>
  <c r="U32" i="30"/>
  <c r="T34" i="30"/>
  <c r="S35" i="30"/>
  <c r="Y37" i="30"/>
  <c r="X38" i="30"/>
  <c r="W39" i="30"/>
  <c r="Z39" i="30" s="1"/>
  <c r="V41" i="30"/>
  <c r="U42" i="30"/>
  <c r="X42" i="30" s="1"/>
  <c r="T43" i="30"/>
  <c r="S44" i="30"/>
  <c r="Y46" i="30"/>
  <c r="X48" i="30"/>
  <c r="W49" i="30"/>
  <c r="Z49" i="30" s="1"/>
  <c r="V50" i="30"/>
  <c r="Y50" i="30" s="1"/>
  <c r="U51" i="30"/>
  <c r="T52" i="30"/>
  <c r="S53" i="30"/>
  <c r="V4" i="30"/>
  <c r="Y4" i="30" s="1"/>
  <c r="U6" i="30"/>
  <c r="T7" i="30"/>
  <c r="S8" i="30"/>
  <c r="T8" i="30" s="1"/>
  <c r="Z9" i="30"/>
  <c r="Y10" i="30"/>
  <c r="X11" i="30"/>
  <c r="W13" i="30"/>
  <c r="V14" i="30"/>
  <c r="Y14" i="30" s="1"/>
  <c r="U15" i="30"/>
  <c r="T16" i="30"/>
  <c r="S17" i="30"/>
  <c r="T17" i="30" s="1"/>
  <c r="Z18" i="30"/>
  <c r="Y20" i="30"/>
  <c r="X21" i="30"/>
  <c r="W22" i="30"/>
  <c r="V23" i="30"/>
  <c r="Y23" i="30" s="1"/>
  <c r="U24" i="30"/>
  <c r="T25" i="30"/>
  <c r="Y29" i="30"/>
  <c r="X30" i="30"/>
  <c r="W31" i="30"/>
  <c r="V32" i="30"/>
  <c r="Y32" i="30" s="1"/>
  <c r="U34" i="30"/>
  <c r="T35" i="30"/>
  <c r="Y38" i="30"/>
  <c r="X39" i="30"/>
  <c r="W41" i="30"/>
  <c r="Z41" i="30" s="1"/>
  <c r="V42" i="30"/>
  <c r="Y42" i="30" s="1"/>
  <c r="U43" i="30"/>
  <c r="X43" i="30" s="1"/>
  <c r="T44" i="30"/>
  <c r="Y48" i="30"/>
  <c r="X49" i="30"/>
  <c r="W50" i="30"/>
  <c r="V51" i="30"/>
  <c r="Y51" i="30" s="1"/>
  <c r="U52" i="30"/>
  <c r="T53" i="30"/>
  <c r="W4" i="30"/>
  <c r="V6" i="30"/>
  <c r="Y6" i="30" s="1"/>
  <c r="U7" i="30"/>
  <c r="Y11" i="30"/>
  <c r="X13" i="30"/>
  <c r="W14" i="30"/>
  <c r="Z14" i="30" s="1"/>
  <c r="V15" i="30"/>
  <c r="Y15" i="30" s="1"/>
  <c r="U16" i="30"/>
  <c r="X16" i="30" s="1"/>
  <c r="Y21" i="30"/>
  <c r="X22" i="30"/>
  <c r="W23" i="30"/>
  <c r="V24" i="30"/>
  <c r="U25" i="30"/>
  <c r="Y30" i="30"/>
  <c r="X31" i="30"/>
  <c r="W32" i="30"/>
  <c r="Z32" i="30" s="1"/>
  <c r="V34" i="30"/>
  <c r="U35" i="30"/>
  <c r="Y39" i="30"/>
  <c r="X41" i="30"/>
  <c r="W42" i="30"/>
  <c r="Z42" i="30" s="1"/>
  <c r="V43" i="30"/>
  <c r="U44" i="30"/>
  <c r="Y49" i="30"/>
  <c r="X50" i="30"/>
  <c r="W51" i="30"/>
  <c r="Z51" i="30" s="1"/>
  <c r="V52" i="30"/>
  <c r="U53" i="30"/>
  <c r="W6" i="30"/>
  <c r="Z6" i="30" s="1"/>
  <c r="V7" i="30"/>
  <c r="Y7" i="30" s="1"/>
  <c r="Y13" i="30"/>
  <c r="X14" i="30"/>
  <c r="W15" i="30"/>
  <c r="V16" i="30"/>
  <c r="Y16" i="30" s="1"/>
  <c r="Y22" i="30"/>
  <c r="W24" i="30"/>
  <c r="V25" i="30"/>
  <c r="Y25" i="30" s="1"/>
  <c r="X32" i="30"/>
  <c r="W34" i="30"/>
  <c r="V35" i="30"/>
  <c r="Y35" i="30" s="1"/>
  <c r="Y41" i="30"/>
  <c r="W43" i="30"/>
  <c r="Z43" i="30" s="1"/>
  <c r="V44" i="30"/>
  <c r="Y44" i="30" s="1"/>
  <c r="X51" i="30"/>
  <c r="W52" i="30"/>
  <c r="V53" i="30"/>
  <c r="Y53" i="30" s="1"/>
  <c r="X6" i="30"/>
  <c r="Z13" i="30"/>
  <c r="X15" i="30"/>
  <c r="Z22" i="30"/>
  <c r="X24" i="30"/>
  <c r="Z31" i="30"/>
  <c r="X34" i="30"/>
  <c r="Z50" i="30"/>
  <c r="X52" i="30"/>
  <c r="Z4" i="30"/>
  <c r="X7" i="30"/>
  <c r="S13" i="30"/>
  <c r="S22" i="30"/>
  <c r="T22" i="30" s="1"/>
  <c r="Z23" i="30"/>
  <c r="Y24" i="30"/>
  <c r="X25" i="30"/>
  <c r="S31" i="30"/>
  <c r="T31" i="30" s="1"/>
  <c r="Y34" i="30"/>
  <c r="X35" i="30"/>
  <c r="S41" i="30"/>
  <c r="T41" i="30" s="1"/>
  <c r="Y43" i="30"/>
  <c r="X44" i="30"/>
  <c r="S50" i="30"/>
  <c r="Y52" i="30"/>
  <c r="X53" i="30"/>
  <c r="T13" i="30"/>
  <c r="Z15" i="30"/>
  <c r="Z24" i="30"/>
  <c r="Z34" i="30"/>
  <c r="T50" i="30"/>
  <c r="Z52" i="30"/>
  <c r="Z34" i="29"/>
  <c r="Z24" i="29"/>
  <c r="Y27" i="29"/>
  <c r="Z15" i="29"/>
  <c r="Z6" i="29"/>
  <c r="Z16" i="29"/>
  <c r="Z50" i="29"/>
  <c r="Y36" i="29"/>
  <c r="V4" i="29"/>
  <c r="Y4" i="29" s="1"/>
  <c r="U6" i="29"/>
  <c r="X6" i="29" s="1"/>
  <c r="T7" i="29"/>
  <c r="S8" i="29"/>
  <c r="T8" i="29" s="1"/>
  <c r="Z9" i="29"/>
  <c r="X11" i="29"/>
  <c r="W13" i="29"/>
  <c r="V14" i="29"/>
  <c r="Y14" i="29" s="1"/>
  <c r="U15" i="29"/>
  <c r="X15" i="29" s="1"/>
  <c r="T16" i="29"/>
  <c r="S17" i="29"/>
  <c r="Z18" i="29"/>
  <c r="X21" i="29"/>
  <c r="W22" i="29"/>
  <c r="Z22" i="29" s="1"/>
  <c r="V23" i="29"/>
  <c r="Y23" i="29" s="1"/>
  <c r="U24" i="29"/>
  <c r="X24" i="29" s="1"/>
  <c r="T25" i="29"/>
  <c r="S27" i="29"/>
  <c r="T27" i="29" s="1"/>
  <c r="Z28" i="29"/>
  <c r="X30" i="29"/>
  <c r="W31" i="29"/>
  <c r="V32" i="29"/>
  <c r="Y32" i="29" s="1"/>
  <c r="U34" i="29"/>
  <c r="T35" i="29"/>
  <c r="S36" i="29"/>
  <c r="X39" i="29"/>
  <c r="W41" i="29"/>
  <c r="V42" i="29"/>
  <c r="Y42" i="29" s="1"/>
  <c r="U43" i="29"/>
  <c r="T44" i="29"/>
  <c r="S45" i="29"/>
  <c r="T45" i="29" s="1"/>
  <c r="X49" i="29"/>
  <c r="W50" i="29"/>
  <c r="V51" i="29"/>
  <c r="Y51" i="29" s="1"/>
  <c r="U52" i="29"/>
  <c r="X52" i="29" s="1"/>
  <c r="T53" i="29"/>
  <c r="Z10" i="29"/>
  <c r="T17" i="29"/>
  <c r="Z20" i="29"/>
  <c r="Z29" i="29"/>
  <c r="T36" i="29"/>
  <c r="Z38" i="29"/>
  <c r="Z48" i="29"/>
  <c r="X4" i="29"/>
  <c r="W6" i="29"/>
  <c r="V7" i="29"/>
  <c r="U8" i="29"/>
  <c r="S10" i="29"/>
  <c r="Z11" i="29"/>
  <c r="Y13" i="29"/>
  <c r="X14" i="29"/>
  <c r="W15" i="29"/>
  <c r="V16" i="29"/>
  <c r="U17" i="29"/>
  <c r="X17" i="29" s="1"/>
  <c r="S20" i="29"/>
  <c r="T20" i="29" s="1"/>
  <c r="Y22" i="29"/>
  <c r="X23" i="29"/>
  <c r="W24" i="29"/>
  <c r="V25" i="29"/>
  <c r="U27" i="29"/>
  <c r="S29" i="29"/>
  <c r="T29" i="29" s="1"/>
  <c r="Y31" i="29"/>
  <c r="X32" i="29"/>
  <c r="W34" i="29"/>
  <c r="V35" i="29"/>
  <c r="Y35" i="29" s="1"/>
  <c r="U36" i="29"/>
  <c r="S38" i="29"/>
  <c r="T38" i="29" s="1"/>
  <c r="Y41" i="29"/>
  <c r="X42" i="29"/>
  <c r="W43" i="29"/>
  <c r="Z43" i="29" s="1"/>
  <c r="V44" i="29"/>
  <c r="U45" i="29"/>
  <c r="S48" i="29"/>
  <c r="T48" i="29" s="1"/>
  <c r="Y50" i="29"/>
  <c r="X51" i="29"/>
  <c r="W52" i="29"/>
  <c r="Z52" i="29" s="1"/>
  <c r="V53" i="29"/>
  <c r="W7" i="29"/>
  <c r="Z7" i="29" s="1"/>
  <c r="V8" i="29"/>
  <c r="Y8" i="29" s="1"/>
  <c r="T10" i="29"/>
  <c r="Z13" i="29"/>
  <c r="W16" i="29"/>
  <c r="V17" i="29"/>
  <c r="Y17" i="29" s="1"/>
  <c r="W25" i="29"/>
  <c r="Z25" i="29" s="1"/>
  <c r="V27" i="29"/>
  <c r="Z31" i="29"/>
  <c r="X34" i="29"/>
  <c r="W35" i="29"/>
  <c r="Z35" i="29" s="1"/>
  <c r="V36" i="29"/>
  <c r="Z41" i="29"/>
  <c r="X43" i="29"/>
  <c r="W44" i="29"/>
  <c r="Z44" i="29" s="1"/>
  <c r="V45" i="29"/>
  <c r="Y45" i="29" s="1"/>
  <c r="W53" i="29"/>
  <c r="Z53" i="29" s="1"/>
  <c r="Y6" i="29"/>
  <c r="X7" i="29"/>
  <c r="W8" i="29"/>
  <c r="Z8" i="29" s="1"/>
  <c r="U10" i="29"/>
  <c r="X10" i="29" s="1"/>
  <c r="S13" i="29"/>
  <c r="T13" i="29" s="1"/>
  <c r="Y15" i="29"/>
  <c r="X16" i="29"/>
  <c r="W17" i="29"/>
  <c r="Z17" i="29" s="1"/>
  <c r="U20" i="29"/>
  <c r="X20" i="29" s="1"/>
  <c r="S22" i="29"/>
  <c r="T22" i="29" s="1"/>
  <c r="Y24" i="29"/>
  <c r="X25" i="29"/>
  <c r="W27" i="29"/>
  <c r="Z27" i="29" s="1"/>
  <c r="U29" i="29"/>
  <c r="X29" i="29" s="1"/>
  <c r="S31" i="29"/>
  <c r="T31" i="29" s="1"/>
  <c r="Y34" i="29"/>
  <c r="X35" i="29"/>
  <c r="W36" i="29"/>
  <c r="U38" i="29"/>
  <c r="X38" i="29" s="1"/>
  <c r="Y43" i="29"/>
  <c r="X44" i="29"/>
  <c r="W45" i="29"/>
  <c r="U48" i="29"/>
  <c r="X48" i="29" s="1"/>
  <c r="Y52" i="29"/>
  <c r="X53" i="29"/>
  <c r="Z36" i="29"/>
  <c r="Z45" i="29"/>
  <c r="Y7" i="29"/>
  <c r="X8" i="29"/>
  <c r="V10" i="29"/>
  <c r="Y10" i="29" s="1"/>
  <c r="Y16" i="29"/>
  <c r="V20" i="29"/>
  <c r="Y20" i="29" s="1"/>
  <c r="Y25" i="29"/>
  <c r="X27" i="29"/>
  <c r="V29" i="29"/>
  <c r="Y29" i="29" s="1"/>
  <c r="X36" i="29"/>
  <c r="V38" i="29"/>
  <c r="Y38" i="29" s="1"/>
  <c r="Y44" i="29"/>
  <c r="X45" i="29"/>
  <c r="V48" i="29"/>
  <c r="Y48" i="29" s="1"/>
  <c r="Y53" i="29"/>
  <c r="Y27" i="36"/>
  <c r="X37" i="36"/>
  <c r="T14" i="36"/>
  <c r="Z53" i="36"/>
  <c r="T23" i="36"/>
  <c r="V4" i="36"/>
  <c r="Y4" i="36" s="1"/>
  <c r="U6" i="36"/>
  <c r="X6" i="36" s="1"/>
  <c r="S8" i="36"/>
  <c r="Z9" i="36"/>
  <c r="X11" i="36"/>
  <c r="W13" i="36"/>
  <c r="V14" i="36"/>
  <c r="U15" i="36"/>
  <c r="S17" i="36"/>
  <c r="Z18" i="36"/>
  <c r="Y20" i="36"/>
  <c r="X21" i="36"/>
  <c r="W22" i="36"/>
  <c r="V23" i="36"/>
  <c r="U24" i="36"/>
  <c r="S27" i="36"/>
  <c r="Z28" i="36"/>
  <c r="Y29" i="36"/>
  <c r="X30" i="36"/>
  <c r="W31" i="36"/>
  <c r="V32" i="36"/>
  <c r="U34" i="36"/>
  <c r="S36" i="36"/>
  <c r="Z37" i="36"/>
  <c r="Y38" i="36"/>
  <c r="X39" i="36"/>
  <c r="W41" i="36"/>
  <c r="V42" i="36"/>
  <c r="U43" i="36"/>
  <c r="S45" i="36"/>
  <c r="T45" i="36" s="1"/>
  <c r="Z46" i="36"/>
  <c r="Y48" i="36"/>
  <c r="X49" i="36"/>
  <c r="W50" i="36"/>
  <c r="Z50" i="36" s="1"/>
  <c r="V51" i="36"/>
  <c r="Y51" i="36" s="1"/>
  <c r="U52" i="36"/>
  <c r="T53" i="36"/>
  <c r="Z27" i="36"/>
  <c r="W4" i="36"/>
  <c r="V6" i="36"/>
  <c r="U7" i="36"/>
  <c r="X7" i="36" s="1"/>
  <c r="T8" i="36"/>
  <c r="S9" i="36"/>
  <c r="T9" i="36" s="1"/>
  <c r="Z10" i="36"/>
  <c r="Y11" i="36"/>
  <c r="X13" i="36"/>
  <c r="W14" i="36"/>
  <c r="V15" i="36"/>
  <c r="Y15" i="36" s="1"/>
  <c r="T17" i="36"/>
  <c r="S18" i="36"/>
  <c r="T18" i="36" s="1"/>
  <c r="Z20" i="36"/>
  <c r="Y21" i="36"/>
  <c r="X22" i="36"/>
  <c r="W23" i="36"/>
  <c r="V24" i="36"/>
  <c r="T27" i="36"/>
  <c r="S28" i="36"/>
  <c r="T28" i="36" s="1"/>
  <c r="Z29" i="36"/>
  <c r="Y30" i="36"/>
  <c r="X31" i="36"/>
  <c r="W32" i="36"/>
  <c r="V34" i="36"/>
  <c r="T36" i="36"/>
  <c r="S37" i="36"/>
  <c r="T37" i="36" s="1"/>
  <c r="Z38" i="36"/>
  <c r="Y39" i="36"/>
  <c r="X41" i="36"/>
  <c r="W42" i="36"/>
  <c r="V43" i="36"/>
  <c r="Y43" i="36" s="1"/>
  <c r="S46" i="36"/>
  <c r="T46" i="36" s="1"/>
  <c r="Z48" i="36"/>
  <c r="Y49" i="36"/>
  <c r="X50" i="36"/>
  <c r="W51" i="36"/>
  <c r="V52" i="36"/>
  <c r="U53" i="36"/>
  <c r="X53" i="36" s="1"/>
  <c r="X4" i="36"/>
  <c r="W6" i="36"/>
  <c r="U8" i="36"/>
  <c r="X8" i="36" s="1"/>
  <c r="Z11" i="36"/>
  <c r="X14" i="36"/>
  <c r="W15" i="36"/>
  <c r="U17" i="36"/>
  <c r="Z21" i="36"/>
  <c r="X23" i="36"/>
  <c r="W24" i="36"/>
  <c r="Z24" i="36" s="1"/>
  <c r="U27" i="36"/>
  <c r="X27" i="36" s="1"/>
  <c r="Z30" i="36"/>
  <c r="X32" i="36"/>
  <c r="W34" i="36"/>
  <c r="U36" i="36"/>
  <c r="X36" i="36" s="1"/>
  <c r="Z39" i="36"/>
  <c r="X42" i="36"/>
  <c r="W43" i="36"/>
  <c r="Z43" i="36" s="1"/>
  <c r="U45" i="36"/>
  <c r="X45" i="36" s="1"/>
  <c r="Z49" i="36"/>
  <c r="X51" i="36"/>
  <c r="W52" i="36"/>
  <c r="V8" i="36"/>
  <c r="Y8" i="36" s="1"/>
  <c r="U9" i="36"/>
  <c r="X9" i="36" s="1"/>
  <c r="S11" i="36"/>
  <c r="T11" i="36" s="1"/>
  <c r="Z13" i="36"/>
  <c r="Y14" i="36"/>
  <c r="X15" i="36"/>
  <c r="V17" i="36"/>
  <c r="Y17" i="36" s="1"/>
  <c r="U18" i="36"/>
  <c r="X18" i="36" s="1"/>
  <c r="T20" i="36"/>
  <c r="S21" i="36"/>
  <c r="T21" i="36" s="1"/>
  <c r="Z22" i="36"/>
  <c r="Y23" i="36"/>
  <c r="X24" i="36"/>
  <c r="V27" i="36"/>
  <c r="U28" i="36"/>
  <c r="X28" i="36" s="1"/>
  <c r="S30" i="36"/>
  <c r="T30" i="36" s="1"/>
  <c r="Z31" i="36"/>
  <c r="Y32" i="36"/>
  <c r="X34" i="36"/>
  <c r="V36" i="36"/>
  <c r="Y36" i="36" s="1"/>
  <c r="U37" i="36"/>
  <c r="S39" i="36"/>
  <c r="T39" i="36" s="1"/>
  <c r="Z41" i="36"/>
  <c r="Y42" i="36"/>
  <c r="X43" i="36"/>
  <c r="V45" i="36"/>
  <c r="Y45" i="36" s="1"/>
  <c r="S49" i="36"/>
  <c r="T49" i="36" s="1"/>
  <c r="X52" i="36"/>
  <c r="W53" i="36"/>
  <c r="Z4" i="36"/>
  <c r="Y6" i="36"/>
  <c r="W8" i="36"/>
  <c r="Z8" i="36" s="1"/>
  <c r="Z14" i="36"/>
  <c r="W17" i="36"/>
  <c r="Z17" i="36" s="1"/>
  <c r="Z23" i="36"/>
  <c r="Y24" i="36"/>
  <c r="W27" i="36"/>
  <c r="Z32" i="36"/>
  <c r="Y34" i="36"/>
  <c r="W36" i="36"/>
  <c r="Z36" i="36" s="1"/>
  <c r="Z42" i="36"/>
  <c r="W45" i="36"/>
  <c r="Z45" i="36" s="1"/>
  <c r="Z51" i="36"/>
  <c r="Y52" i="36"/>
  <c r="S4" i="36"/>
  <c r="T4" i="36" s="1"/>
  <c r="Z6" i="36"/>
  <c r="S14" i="36"/>
  <c r="Z15" i="36"/>
  <c r="X17" i="36"/>
  <c r="S23" i="36"/>
  <c r="S32" i="36"/>
  <c r="T32" i="36" s="1"/>
  <c r="Z34" i="36"/>
  <c r="Z52" i="36"/>
  <c r="Y27" i="35"/>
  <c r="Z13" i="35"/>
  <c r="Z35" i="35"/>
  <c r="Y8" i="35"/>
  <c r="V4" i="35"/>
  <c r="U6" i="35"/>
  <c r="T7" i="35"/>
  <c r="S8" i="35"/>
  <c r="Z9" i="35"/>
  <c r="Y10" i="35"/>
  <c r="X11" i="35"/>
  <c r="W13" i="35"/>
  <c r="V14" i="35"/>
  <c r="U15" i="35"/>
  <c r="T16" i="35"/>
  <c r="S17" i="35"/>
  <c r="Z18" i="35"/>
  <c r="Y20" i="35"/>
  <c r="X21" i="35"/>
  <c r="W22" i="35"/>
  <c r="Z22" i="35" s="1"/>
  <c r="V23" i="35"/>
  <c r="U24" i="35"/>
  <c r="T25" i="35"/>
  <c r="S27" i="35"/>
  <c r="Z28" i="35"/>
  <c r="Y29" i="35"/>
  <c r="X30" i="35"/>
  <c r="W31" i="35"/>
  <c r="Z31" i="35" s="1"/>
  <c r="V32" i="35"/>
  <c r="U34" i="35"/>
  <c r="T35" i="35"/>
  <c r="S36" i="35"/>
  <c r="Y38" i="35"/>
  <c r="X39" i="35"/>
  <c r="W41" i="35"/>
  <c r="Z41" i="35" s="1"/>
  <c r="V42" i="35"/>
  <c r="U43" i="35"/>
  <c r="T44" i="35"/>
  <c r="S45" i="35"/>
  <c r="T45" i="35" s="1"/>
  <c r="Y48" i="35"/>
  <c r="X49" i="35"/>
  <c r="W50" i="35"/>
  <c r="Z50" i="35" s="1"/>
  <c r="V51" i="35"/>
  <c r="Y51" i="35" s="1"/>
  <c r="U52" i="35"/>
  <c r="T53" i="35"/>
  <c r="V6" i="35"/>
  <c r="U7" i="35"/>
  <c r="X7" i="35" s="1"/>
  <c r="T8" i="35"/>
  <c r="Z10" i="35"/>
  <c r="Y11" i="35"/>
  <c r="V15" i="35"/>
  <c r="Y15" i="35" s="1"/>
  <c r="U16" i="35"/>
  <c r="T17" i="35"/>
  <c r="Z20" i="35"/>
  <c r="Y21" i="35"/>
  <c r="V24" i="35"/>
  <c r="U25" i="35"/>
  <c r="X25" i="35" s="1"/>
  <c r="T27" i="35"/>
  <c r="Z29" i="35"/>
  <c r="Y30" i="35"/>
  <c r="V34" i="35"/>
  <c r="U35" i="35"/>
  <c r="T36" i="35"/>
  <c r="Z38" i="35"/>
  <c r="Y39" i="35"/>
  <c r="V43" i="35"/>
  <c r="Y43" i="35" s="1"/>
  <c r="U44" i="35"/>
  <c r="X44" i="35" s="1"/>
  <c r="Z48" i="35"/>
  <c r="Y49" i="35"/>
  <c r="V52" i="35"/>
  <c r="Y52" i="35" s="1"/>
  <c r="U53" i="35"/>
  <c r="V7" i="35"/>
  <c r="Y7" i="35" s="1"/>
  <c r="U8" i="35"/>
  <c r="X8" i="35" s="1"/>
  <c r="Z11" i="35"/>
  <c r="V16" i="35"/>
  <c r="U17" i="35"/>
  <c r="Z21" i="35"/>
  <c r="V25" i="35"/>
  <c r="Y25" i="35" s="1"/>
  <c r="U27" i="35"/>
  <c r="Z30" i="35"/>
  <c r="V35" i="35"/>
  <c r="U36" i="35"/>
  <c r="Z39" i="35"/>
  <c r="V44" i="35"/>
  <c r="U45" i="35"/>
  <c r="Z49" i="35"/>
  <c r="V53" i="35"/>
  <c r="Y4" i="35"/>
  <c r="X6" i="35"/>
  <c r="W7" i="35"/>
  <c r="Z7" i="35" s="1"/>
  <c r="V8" i="35"/>
  <c r="T10" i="35"/>
  <c r="S11" i="35"/>
  <c r="Y14" i="35"/>
  <c r="X15" i="35"/>
  <c r="W16" i="35"/>
  <c r="Z16" i="35" s="1"/>
  <c r="V17" i="35"/>
  <c r="Y17" i="35" s="1"/>
  <c r="T20" i="35"/>
  <c r="S21" i="35"/>
  <c r="Y23" i="35"/>
  <c r="X24" i="35"/>
  <c r="W25" i="35"/>
  <c r="Z25" i="35" s="1"/>
  <c r="V27" i="35"/>
  <c r="T29" i="35"/>
  <c r="S30" i="35"/>
  <c r="T30" i="35" s="1"/>
  <c r="Y32" i="35"/>
  <c r="X34" i="35"/>
  <c r="W35" i="35"/>
  <c r="V36" i="35"/>
  <c r="Y36" i="35" s="1"/>
  <c r="T38" i="35"/>
  <c r="S39" i="35"/>
  <c r="Y42" i="35"/>
  <c r="X43" i="35"/>
  <c r="W44" i="35"/>
  <c r="Z44" i="35" s="1"/>
  <c r="V45" i="35"/>
  <c r="Y45" i="35" s="1"/>
  <c r="T48" i="35"/>
  <c r="S49" i="35"/>
  <c r="X52" i="35"/>
  <c r="W53" i="35"/>
  <c r="Z53" i="35" s="1"/>
  <c r="Y6" i="35"/>
  <c r="W8" i="35"/>
  <c r="Z8" i="35" s="1"/>
  <c r="U10" i="35"/>
  <c r="X10" i="35" s="1"/>
  <c r="T11" i="35"/>
  <c r="X16" i="35"/>
  <c r="W17" i="35"/>
  <c r="Z17" i="35" s="1"/>
  <c r="T21" i="35"/>
  <c r="Y24" i="35"/>
  <c r="W27" i="35"/>
  <c r="Y34" i="35"/>
  <c r="X35" i="35"/>
  <c r="W36" i="35"/>
  <c r="Z36" i="35" s="1"/>
  <c r="T39" i="35"/>
  <c r="W45" i="35"/>
  <c r="T49" i="35"/>
  <c r="X53" i="35"/>
  <c r="Z27" i="35"/>
  <c r="Z45" i="35"/>
  <c r="Y16" i="35"/>
  <c r="X17" i="35"/>
  <c r="X27" i="35"/>
  <c r="Y35" i="35"/>
  <c r="X36" i="35"/>
  <c r="Y44" i="35"/>
  <c r="X45" i="35"/>
  <c r="Y53" i="35"/>
  <c r="V4" i="34"/>
  <c r="Y4" i="34" s="1"/>
  <c r="U6" i="34"/>
  <c r="X6" i="34" s="1"/>
  <c r="T7" i="34"/>
  <c r="S8" i="34"/>
  <c r="T8" i="34" s="1"/>
  <c r="X11" i="34"/>
  <c r="W13" i="34"/>
  <c r="V14" i="34"/>
  <c r="Y14" i="34" s="1"/>
  <c r="U15" i="34"/>
  <c r="S17" i="34"/>
  <c r="T17" i="34" s="1"/>
  <c r="Y20" i="34"/>
  <c r="X21" i="34"/>
  <c r="W22" i="34"/>
  <c r="V23" i="34"/>
  <c r="Y23" i="34" s="1"/>
  <c r="U24" i="34"/>
  <c r="S27" i="34"/>
  <c r="T27" i="34" s="1"/>
  <c r="Z28" i="34"/>
  <c r="Y29" i="34"/>
  <c r="W31" i="34"/>
  <c r="V32" i="34"/>
  <c r="Y32" i="34" s="1"/>
  <c r="U34" i="34"/>
  <c r="T35" i="34"/>
  <c r="S36" i="34"/>
  <c r="T36" i="34" s="1"/>
  <c r="W41" i="34"/>
  <c r="Z41" i="34" s="1"/>
  <c r="V42" i="34"/>
  <c r="Y42" i="34" s="1"/>
  <c r="U43" i="34"/>
  <c r="S45" i="34"/>
  <c r="T45" i="34" s="1"/>
  <c r="Y48" i="34"/>
  <c r="W50" i="34"/>
  <c r="Z50" i="34" s="1"/>
  <c r="V51" i="34"/>
  <c r="Y51" i="34" s="1"/>
  <c r="U52" i="34"/>
  <c r="X52" i="34" s="1"/>
  <c r="T53" i="34"/>
  <c r="W4" i="34"/>
  <c r="Z4" i="34" s="1"/>
  <c r="V6" i="34"/>
  <c r="Y6" i="34" s="1"/>
  <c r="U7" i="34"/>
  <c r="X7" i="34" s="1"/>
  <c r="W14" i="34"/>
  <c r="Z14" i="34" s="1"/>
  <c r="V15" i="34"/>
  <c r="Y15" i="34" s="1"/>
  <c r="U16" i="34"/>
  <c r="X16" i="34" s="1"/>
  <c r="Y21" i="34"/>
  <c r="W23" i="34"/>
  <c r="Z23" i="34" s="1"/>
  <c r="V24" i="34"/>
  <c r="Y24" i="34" s="1"/>
  <c r="U25" i="34"/>
  <c r="W32" i="34"/>
  <c r="Z32" i="34" s="1"/>
  <c r="V34" i="34"/>
  <c r="U35" i="34"/>
  <c r="X35" i="34" s="1"/>
  <c r="Y39" i="34"/>
  <c r="X41" i="34"/>
  <c r="W42" i="34"/>
  <c r="Z42" i="34" s="1"/>
  <c r="V43" i="34"/>
  <c r="Y43" i="34" s="1"/>
  <c r="U44" i="34"/>
  <c r="Y49" i="34"/>
  <c r="W51" i="34"/>
  <c r="Z51" i="34" s="1"/>
  <c r="V52" i="34"/>
  <c r="Y52" i="34" s="1"/>
  <c r="U53" i="34"/>
  <c r="W6" i="34"/>
  <c r="V7" i="34"/>
  <c r="Y7" i="34" s="1"/>
  <c r="U8" i="34"/>
  <c r="Z11" i="34"/>
  <c r="Y13" i="34"/>
  <c r="W15" i="34"/>
  <c r="Z15" i="34" s="1"/>
  <c r="V16" i="34"/>
  <c r="Y16" i="34" s="1"/>
  <c r="U17" i="34"/>
  <c r="X17" i="34" s="1"/>
  <c r="Y22" i="34"/>
  <c r="W24" i="34"/>
  <c r="V25" i="34"/>
  <c r="Y25" i="34" s="1"/>
  <c r="U27" i="34"/>
  <c r="Z30" i="34"/>
  <c r="Y31" i="34"/>
  <c r="W34" i="34"/>
  <c r="Z34" i="34" s="1"/>
  <c r="V35" i="34"/>
  <c r="Y35" i="34" s="1"/>
  <c r="U36" i="34"/>
  <c r="X36" i="34" s="1"/>
  <c r="Z39" i="34"/>
  <c r="Y41" i="34"/>
  <c r="W43" i="34"/>
  <c r="V44" i="34"/>
  <c r="Y44" i="34" s="1"/>
  <c r="U45" i="34"/>
  <c r="X45" i="34" s="1"/>
  <c r="Z49" i="34"/>
  <c r="Y50" i="34"/>
  <c r="W52" i="34"/>
  <c r="Z52" i="34" s="1"/>
  <c r="V53" i="34"/>
  <c r="Y53" i="34" s="1"/>
  <c r="V8" i="34"/>
  <c r="Y8" i="34" s="1"/>
  <c r="Z13" i="34"/>
  <c r="X15" i="34"/>
  <c r="V17" i="34"/>
  <c r="Y17" i="34" s="1"/>
  <c r="Z22" i="34"/>
  <c r="X24" i="34"/>
  <c r="V27" i="34"/>
  <c r="Y27" i="34" s="1"/>
  <c r="Z31" i="34"/>
  <c r="X34" i="34"/>
  <c r="V36" i="34"/>
  <c r="Y36" i="34" s="1"/>
  <c r="X43" i="34"/>
  <c r="V45" i="34"/>
  <c r="Y45" i="34" s="1"/>
  <c r="W8" i="34"/>
  <c r="Z8" i="34" s="1"/>
  <c r="S13" i="34"/>
  <c r="T13" i="34" s="1"/>
  <c r="W17" i="34"/>
  <c r="Z17" i="34" s="1"/>
  <c r="T21" i="34"/>
  <c r="S22" i="34"/>
  <c r="T22" i="34" s="1"/>
  <c r="X25" i="34"/>
  <c r="W27" i="34"/>
  <c r="Z27" i="34" s="1"/>
  <c r="T30" i="34"/>
  <c r="S31" i="34"/>
  <c r="T31" i="34" s="1"/>
  <c r="Y34" i="34"/>
  <c r="W36" i="34"/>
  <c r="Z36" i="34" s="1"/>
  <c r="S41" i="34"/>
  <c r="T41" i="34" s="1"/>
  <c r="X44" i="34"/>
  <c r="W45" i="34"/>
  <c r="Z45" i="34" s="1"/>
  <c r="S50" i="34"/>
  <c r="T50" i="34" s="1"/>
  <c r="X53" i="34"/>
  <c r="Z6" i="34"/>
  <c r="X8" i="34"/>
  <c r="Z24" i="34"/>
  <c r="X27" i="34"/>
  <c r="Z43" i="34"/>
  <c r="Y27" i="33"/>
  <c r="Z16" i="33"/>
  <c r="Y36" i="33"/>
  <c r="Z53" i="33"/>
  <c r="V4" i="33"/>
  <c r="Y4" i="33" s="1"/>
  <c r="U6" i="33"/>
  <c r="T7" i="33"/>
  <c r="S8" i="33"/>
  <c r="T8" i="33" s="1"/>
  <c r="Z9" i="33"/>
  <c r="Y10" i="33"/>
  <c r="X11" i="33"/>
  <c r="W13" i="33"/>
  <c r="Z13" i="33" s="1"/>
  <c r="V14" i="33"/>
  <c r="Y14" i="33" s="1"/>
  <c r="U15" i="33"/>
  <c r="T16" i="33"/>
  <c r="S17" i="33"/>
  <c r="Z18" i="33"/>
  <c r="Y20" i="33"/>
  <c r="X21" i="33"/>
  <c r="W22" i="33"/>
  <c r="Z22" i="33" s="1"/>
  <c r="V23" i="33"/>
  <c r="Y23" i="33" s="1"/>
  <c r="U24" i="33"/>
  <c r="T25" i="33"/>
  <c r="S27" i="33"/>
  <c r="Z28" i="33"/>
  <c r="Y29" i="33"/>
  <c r="W31" i="33"/>
  <c r="Z31" i="33" s="1"/>
  <c r="V32" i="33"/>
  <c r="Y32" i="33" s="1"/>
  <c r="U34" i="33"/>
  <c r="T35" i="33"/>
  <c r="S36" i="33"/>
  <c r="Y38" i="33"/>
  <c r="X39" i="33"/>
  <c r="W41" i="33"/>
  <c r="V42" i="33"/>
  <c r="Y42" i="33" s="1"/>
  <c r="U43" i="33"/>
  <c r="X43" i="33" s="1"/>
  <c r="T44" i="33"/>
  <c r="S45" i="33"/>
  <c r="T45" i="33" s="1"/>
  <c r="Y48" i="33"/>
  <c r="X49" i="33"/>
  <c r="W50" i="33"/>
  <c r="Z50" i="33" s="1"/>
  <c r="V51" i="33"/>
  <c r="U52" i="33"/>
  <c r="X52" i="33" s="1"/>
  <c r="T53" i="33"/>
  <c r="V6" i="33"/>
  <c r="U7" i="33"/>
  <c r="Z10" i="33"/>
  <c r="Y11" i="33"/>
  <c r="X13" i="33"/>
  <c r="V15" i="33"/>
  <c r="Y15" i="33" s="1"/>
  <c r="U16" i="33"/>
  <c r="X16" i="33" s="1"/>
  <c r="T17" i="33"/>
  <c r="Z20" i="33"/>
  <c r="Y21" i="33"/>
  <c r="X22" i="33"/>
  <c r="V24" i="33"/>
  <c r="U25" i="33"/>
  <c r="T27" i="33"/>
  <c r="Z29" i="33"/>
  <c r="Y30" i="33"/>
  <c r="X31" i="33"/>
  <c r="W32" i="33"/>
  <c r="Z32" i="33" s="1"/>
  <c r="V34" i="33"/>
  <c r="U35" i="33"/>
  <c r="T36" i="33"/>
  <c r="Z38" i="33"/>
  <c r="Y39" i="33"/>
  <c r="X41" i="33"/>
  <c r="W42" i="33"/>
  <c r="Z42" i="33" s="1"/>
  <c r="V43" i="33"/>
  <c r="U44" i="33"/>
  <c r="Z48" i="33"/>
  <c r="Y49" i="33"/>
  <c r="W51" i="33"/>
  <c r="Z51" i="33" s="1"/>
  <c r="V52" i="33"/>
  <c r="U53" i="33"/>
  <c r="X53" i="33" s="1"/>
  <c r="V7" i="33"/>
  <c r="U8" i="33"/>
  <c r="Z11" i="33"/>
  <c r="V16" i="33"/>
  <c r="U17" i="33"/>
  <c r="Z21" i="33"/>
  <c r="V25" i="33"/>
  <c r="U27" i="33"/>
  <c r="Z30" i="33"/>
  <c r="V35" i="33"/>
  <c r="Y35" i="33" s="1"/>
  <c r="U36" i="33"/>
  <c r="X36" i="33" s="1"/>
  <c r="Z39" i="33"/>
  <c r="V44" i="33"/>
  <c r="U45" i="33"/>
  <c r="Z49" i="33"/>
  <c r="V53" i="33"/>
  <c r="X6" i="33"/>
  <c r="W7" i="33"/>
  <c r="Z7" i="33" s="1"/>
  <c r="V8" i="33"/>
  <c r="Y8" i="33" s="1"/>
  <c r="T10" i="33"/>
  <c r="S11" i="33"/>
  <c r="X15" i="33"/>
  <c r="W16" i="33"/>
  <c r="V17" i="33"/>
  <c r="Y17" i="33" s="1"/>
  <c r="S21" i="33"/>
  <c r="T21" i="33" s="1"/>
  <c r="X24" i="33"/>
  <c r="W25" i="33"/>
  <c r="Z25" i="33" s="1"/>
  <c r="V27" i="33"/>
  <c r="S30" i="33"/>
  <c r="X34" i="33"/>
  <c r="W35" i="33"/>
  <c r="Z35" i="33" s="1"/>
  <c r="V36" i="33"/>
  <c r="T38" i="33"/>
  <c r="S39" i="33"/>
  <c r="Z41" i="33"/>
  <c r="W44" i="33"/>
  <c r="Z44" i="33" s="1"/>
  <c r="V45" i="33"/>
  <c r="Y45" i="33" s="1"/>
  <c r="T48" i="33"/>
  <c r="S49" i="33"/>
  <c r="Y51" i="33"/>
  <c r="W53" i="33"/>
  <c r="Y6" i="33"/>
  <c r="X7" i="33"/>
  <c r="W8" i="33"/>
  <c r="Z8" i="33" s="1"/>
  <c r="T11" i="33"/>
  <c r="W17" i="33"/>
  <c r="Z17" i="33" s="1"/>
  <c r="Y24" i="33"/>
  <c r="X25" i="33"/>
  <c r="W27" i="33"/>
  <c r="Z27" i="33" s="1"/>
  <c r="T30" i="33"/>
  <c r="Y34" i="33"/>
  <c r="X35" i="33"/>
  <c r="W36" i="33"/>
  <c r="Z36" i="33" s="1"/>
  <c r="T39" i="33"/>
  <c r="Y43" i="33"/>
  <c r="X44" i="33"/>
  <c r="W45" i="33"/>
  <c r="T49" i="33"/>
  <c r="Y52" i="33"/>
  <c r="Z45" i="33"/>
  <c r="Y7" i="33"/>
  <c r="X8" i="33"/>
  <c r="Y16" i="33"/>
  <c r="X17" i="33"/>
  <c r="Y25" i="33"/>
  <c r="X27" i="33"/>
  <c r="U30" i="33"/>
  <c r="X30" i="33" s="1"/>
  <c r="Y44" i="33"/>
  <c r="X45" i="33"/>
  <c r="Y53" i="33"/>
  <c r="Y36" i="26"/>
  <c r="V4" i="26"/>
  <c r="Y4" i="26" s="1"/>
  <c r="U6" i="26"/>
  <c r="X6" i="26" s="1"/>
  <c r="T7" i="26"/>
  <c r="S8" i="26"/>
  <c r="Z9" i="26"/>
  <c r="Y10" i="26"/>
  <c r="X11" i="26"/>
  <c r="W13" i="26"/>
  <c r="V14" i="26"/>
  <c r="U15" i="26"/>
  <c r="X15" i="26" s="1"/>
  <c r="T16" i="26"/>
  <c r="S17" i="26"/>
  <c r="AE18" i="26" s="1"/>
  <c r="Z18" i="26"/>
  <c r="Y20" i="26"/>
  <c r="X21" i="26"/>
  <c r="W22" i="26"/>
  <c r="Z22" i="26" s="1"/>
  <c r="V23" i="26"/>
  <c r="Y23" i="26" s="1"/>
  <c r="U24" i="26"/>
  <c r="X24" i="26" s="1"/>
  <c r="T25" i="26"/>
  <c r="S27" i="26"/>
  <c r="Z28" i="26"/>
  <c r="Y29" i="26"/>
  <c r="X30" i="26"/>
  <c r="W31" i="26"/>
  <c r="V32" i="26"/>
  <c r="U34" i="26"/>
  <c r="X34" i="26" s="1"/>
  <c r="T35" i="26"/>
  <c r="S36" i="26"/>
  <c r="Z37" i="26"/>
  <c r="Y38" i="26"/>
  <c r="X39" i="26"/>
  <c r="W41" i="26"/>
  <c r="Z41" i="26" s="1"/>
  <c r="V42" i="26"/>
  <c r="Y42" i="26" s="1"/>
  <c r="U43" i="26"/>
  <c r="X43" i="26" s="1"/>
  <c r="T44" i="26"/>
  <c r="S45" i="26"/>
  <c r="Z46" i="26"/>
  <c r="X49" i="26"/>
  <c r="W50" i="26"/>
  <c r="Z50" i="26" s="1"/>
  <c r="V51" i="26"/>
  <c r="U52" i="26"/>
  <c r="X52" i="26" s="1"/>
  <c r="T53" i="26"/>
  <c r="W4" i="26"/>
  <c r="V6" i="26"/>
  <c r="Y6" i="26" s="1"/>
  <c r="U7" i="26"/>
  <c r="T8" i="26"/>
  <c r="Y11" i="26"/>
  <c r="X13" i="26"/>
  <c r="W14" i="26"/>
  <c r="V15" i="26"/>
  <c r="Y15" i="26" s="1"/>
  <c r="U16" i="26"/>
  <c r="T17" i="26"/>
  <c r="Y21" i="26"/>
  <c r="X22" i="26"/>
  <c r="W23" i="26"/>
  <c r="Z23" i="26" s="1"/>
  <c r="V24" i="26"/>
  <c r="Y24" i="26" s="1"/>
  <c r="U25" i="26"/>
  <c r="X25" i="26" s="1"/>
  <c r="T27" i="26"/>
  <c r="Y30" i="26"/>
  <c r="X31" i="26"/>
  <c r="W32" i="26"/>
  <c r="Z32" i="26" s="1"/>
  <c r="V34" i="26"/>
  <c r="Y34" i="26" s="1"/>
  <c r="U35" i="26"/>
  <c r="T36" i="26"/>
  <c r="Y39" i="26"/>
  <c r="X41" i="26"/>
  <c r="W42" i="26"/>
  <c r="V43" i="26"/>
  <c r="Y43" i="26" s="1"/>
  <c r="U44" i="26"/>
  <c r="X44" i="26" s="1"/>
  <c r="T45" i="26"/>
  <c r="Y49" i="26"/>
  <c r="X50" i="26"/>
  <c r="W51" i="26"/>
  <c r="Z51" i="26" s="1"/>
  <c r="V52" i="26"/>
  <c r="Y52" i="26" s="1"/>
  <c r="U53" i="26"/>
  <c r="X4" i="26"/>
  <c r="W6" i="26"/>
  <c r="Z6" i="26" s="1"/>
  <c r="V7" i="26"/>
  <c r="Y7" i="26" s="1"/>
  <c r="U8" i="26"/>
  <c r="Y13" i="26"/>
  <c r="X14" i="26"/>
  <c r="W15" i="26"/>
  <c r="Z15" i="26" s="1"/>
  <c r="V16" i="26"/>
  <c r="U17" i="26"/>
  <c r="Z21" i="26"/>
  <c r="Y22" i="26"/>
  <c r="X23" i="26"/>
  <c r="W24" i="26"/>
  <c r="Z24" i="26" s="1"/>
  <c r="V25" i="26"/>
  <c r="Y25" i="26" s="1"/>
  <c r="U27" i="26"/>
  <c r="X27" i="26" s="1"/>
  <c r="Z30" i="26"/>
  <c r="Y31" i="26"/>
  <c r="X32" i="26"/>
  <c r="W34" i="26"/>
  <c r="Z34" i="26" s="1"/>
  <c r="V35" i="26"/>
  <c r="U36" i="26"/>
  <c r="X36" i="26" s="1"/>
  <c r="Z39" i="26"/>
  <c r="Y41" i="26"/>
  <c r="X42" i="26"/>
  <c r="W43" i="26"/>
  <c r="Z43" i="26" s="1"/>
  <c r="V44" i="26"/>
  <c r="Y44" i="26" s="1"/>
  <c r="U45" i="26"/>
  <c r="X45" i="26" s="1"/>
  <c r="Z49" i="26"/>
  <c r="Y50" i="26"/>
  <c r="X51" i="26"/>
  <c r="W52" i="26"/>
  <c r="Z52" i="26" s="1"/>
  <c r="V53" i="26"/>
  <c r="W7" i="26"/>
  <c r="Z7" i="26" s="1"/>
  <c r="V8" i="26"/>
  <c r="Y8" i="26" s="1"/>
  <c r="Z13" i="26"/>
  <c r="Y14" i="26"/>
  <c r="W16" i="26"/>
  <c r="V17" i="26"/>
  <c r="Y17" i="26" s="1"/>
  <c r="W25" i="26"/>
  <c r="Z25" i="26" s="1"/>
  <c r="V27" i="26"/>
  <c r="Y27" i="26" s="1"/>
  <c r="Z31" i="26"/>
  <c r="Y32" i="26"/>
  <c r="W35" i="26"/>
  <c r="Z35" i="26" s="1"/>
  <c r="V36" i="26"/>
  <c r="W44" i="26"/>
  <c r="Z44" i="26" s="1"/>
  <c r="V45" i="26"/>
  <c r="Y45" i="26" s="1"/>
  <c r="Y51" i="26"/>
  <c r="W53" i="26"/>
  <c r="Z53" i="26" s="1"/>
  <c r="Z4" i="26"/>
  <c r="X7" i="26"/>
  <c r="W8" i="26"/>
  <c r="Z8" i="26" s="1"/>
  <c r="Z14" i="26"/>
  <c r="X16" i="26"/>
  <c r="W17" i="26"/>
  <c r="W27" i="26"/>
  <c r="Z27" i="26" s="1"/>
  <c r="X35" i="26"/>
  <c r="W36" i="26"/>
  <c r="Z36" i="26" s="1"/>
  <c r="Z42" i="26"/>
  <c r="W45" i="26"/>
  <c r="Z45" i="26" s="1"/>
  <c r="X53" i="26"/>
  <c r="Z17" i="26"/>
  <c r="X8" i="26"/>
  <c r="Y16" i="26"/>
  <c r="X17" i="26"/>
  <c r="Y35" i="26"/>
  <c r="Y53" i="26"/>
  <c r="Y27" i="27"/>
  <c r="Y36" i="27"/>
  <c r="V4" i="27"/>
  <c r="Y4" i="27" s="1"/>
  <c r="U6" i="27"/>
  <c r="T7" i="27"/>
  <c r="S8" i="27"/>
  <c r="T8" i="27" s="1"/>
  <c r="Z9" i="27"/>
  <c r="Y10" i="27"/>
  <c r="X11" i="27"/>
  <c r="W13" i="27"/>
  <c r="Z13" i="27" s="1"/>
  <c r="V14" i="27"/>
  <c r="Y14" i="27" s="1"/>
  <c r="U15" i="27"/>
  <c r="T16" i="27"/>
  <c r="S17" i="27"/>
  <c r="Y20" i="27"/>
  <c r="X21" i="27"/>
  <c r="W22" i="27"/>
  <c r="V23" i="27"/>
  <c r="Y23" i="27" s="1"/>
  <c r="U24" i="27"/>
  <c r="X24" i="27" s="1"/>
  <c r="T25" i="27"/>
  <c r="S27" i="27"/>
  <c r="Y29" i="27"/>
  <c r="X30" i="27"/>
  <c r="W31" i="27"/>
  <c r="Z31" i="27" s="1"/>
  <c r="V32" i="27"/>
  <c r="Y32" i="27" s="1"/>
  <c r="U34" i="27"/>
  <c r="T35" i="27"/>
  <c r="S36" i="27"/>
  <c r="T36" i="27" s="1"/>
  <c r="Y38" i="27"/>
  <c r="X39" i="27"/>
  <c r="W41" i="27"/>
  <c r="Z41" i="27" s="1"/>
  <c r="V42" i="27"/>
  <c r="Y42" i="27" s="1"/>
  <c r="U43" i="27"/>
  <c r="X43" i="27" s="1"/>
  <c r="T44" i="27"/>
  <c r="S45" i="27"/>
  <c r="Y48" i="27"/>
  <c r="X49" i="27"/>
  <c r="W50" i="27"/>
  <c r="Z50" i="27" s="1"/>
  <c r="V51" i="27"/>
  <c r="Y51" i="27" s="1"/>
  <c r="U52" i="27"/>
  <c r="X52" i="27" s="1"/>
  <c r="T53" i="27"/>
  <c r="V6" i="27"/>
  <c r="U7" i="27"/>
  <c r="Z10" i="27"/>
  <c r="V15" i="27"/>
  <c r="Y15" i="27" s="1"/>
  <c r="U16" i="27"/>
  <c r="Z20" i="27"/>
  <c r="V24" i="27"/>
  <c r="Y24" i="27" s="1"/>
  <c r="U25" i="27"/>
  <c r="T27" i="27"/>
  <c r="Z29" i="27"/>
  <c r="V34" i="27"/>
  <c r="Y34" i="27" s="1"/>
  <c r="U35" i="27"/>
  <c r="X35" i="27" s="1"/>
  <c r="Z38" i="27"/>
  <c r="V43" i="27"/>
  <c r="Y43" i="27" s="1"/>
  <c r="U44" i="27"/>
  <c r="T45" i="27"/>
  <c r="Z48" i="27"/>
  <c r="V52" i="27"/>
  <c r="Y52" i="27" s="1"/>
  <c r="U53" i="27"/>
  <c r="W6" i="27"/>
  <c r="V7" i="27"/>
  <c r="Y7" i="27" s="1"/>
  <c r="U8" i="27"/>
  <c r="S10" i="27"/>
  <c r="T10" i="27" s="1"/>
  <c r="Z11" i="27"/>
  <c r="W15" i="27"/>
  <c r="Z15" i="27" s="1"/>
  <c r="V16" i="27"/>
  <c r="U17" i="27"/>
  <c r="S20" i="27"/>
  <c r="Z21" i="27"/>
  <c r="W24" i="27"/>
  <c r="Z24" i="27" s="1"/>
  <c r="V25" i="27"/>
  <c r="Y25" i="27" s="1"/>
  <c r="U27" i="27"/>
  <c r="S29" i="27"/>
  <c r="T29" i="27" s="1"/>
  <c r="Z30" i="27"/>
  <c r="W34" i="27"/>
  <c r="V35" i="27"/>
  <c r="Y35" i="27" s="1"/>
  <c r="U36" i="27"/>
  <c r="X36" i="27" s="1"/>
  <c r="S38" i="27"/>
  <c r="T38" i="27" s="1"/>
  <c r="Z39" i="27"/>
  <c r="W43" i="27"/>
  <c r="Z43" i="27" s="1"/>
  <c r="V44" i="27"/>
  <c r="Y44" i="27" s="1"/>
  <c r="U45" i="27"/>
  <c r="X45" i="27" s="1"/>
  <c r="S48" i="27"/>
  <c r="Z49" i="27"/>
  <c r="W52" i="27"/>
  <c r="Z52" i="27" s="1"/>
  <c r="V53" i="27"/>
  <c r="Y53" i="27" s="1"/>
  <c r="X6" i="27"/>
  <c r="W7" i="27"/>
  <c r="Z7" i="27" s="1"/>
  <c r="V8" i="27"/>
  <c r="Y8" i="27" s="1"/>
  <c r="S11" i="27"/>
  <c r="T11" i="27" s="1"/>
  <c r="X15" i="27"/>
  <c r="W16" i="27"/>
  <c r="V17" i="27"/>
  <c r="Y17" i="27" s="1"/>
  <c r="T20" i="27"/>
  <c r="S21" i="27"/>
  <c r="T21" i="27" s="1"/>
  <c r="Z22" i="27"/>
  <c r="W25" i="27"/>
  <c r="Z25" i="27" s="1"/>
  <c r="V27" i="27"/>
  <c r="S30" i="27"/>
  <c r="T30" i="27" s="1"/>
  <c r="X34" i="27"/>
  <c r="W35" i="27"/>
  <c r="Z35" i="27" s="1"/>
  <c r="V36" i="27"/>
  <c r="S39" i="27"/>
  <c r="T39" i="27" s="1"/>
  <c r="W44" i="27"/>
  <c r="Z44" i="27" s="1"/>
  <c r="V45" i="27"/>
  <c r="Y45" i="27" s="1"/>
  <c r="T48" i="27"/>
  <c r="S49" i="27"/>
  <c r="T49" i="27" s="1"/>
  <c r="W53" i="27"/>
  <c r="Z53" i="27" s="1"/>
  <c r="Y6" i="27"/>
  <c r="X7" i="27"/>
  <c r="W8" i="27"/>
  <c r="Z8" i="27" s="1"/>
  <c r="W17" i="27"/>
  <c r="Z17" i="27" s="1"/>
  <c r="U20" i="27"/>
  <c r="X20" i="27" s="1"/>
  <c r="X25" i="27"/>
  <c r="W27" i="27"/>
  <c r="Z27" i="27" s="1"/>
  <c r="U29" i="27"/>
  <c r="X29" i="27" s="1"/>
  <c r="W36" i="27"/>
  <c r="Z36" i="27" s="1"/>
  <c r="X44" i="27"/>
  <c r="W45" i="27"/>
  <c r="Z45" i="27" s="1"/>
  <c r="X53" i="27"/>
  <c r="Z6" i="27"/>
  <c r="X8" i="27"/>
  <c r="X17" i="27"/>
  <c r="X27" i="27"/>
  <c r="Z34" i="27"/>
  <c r="Z24" i="25"/>
  <c r="S36" i="25"/>
  <c r="T36" i="25" s="1"/>
  <c r="S45" i="25"/>
  <c r="T45" i="25" s="1"/>
  <c r="W4" i="25"/>
  <c r="Z4" i="25" s="1"/>
  <c r="V6" i="25"/>
  <c r="Y6" i="25" s="1"/>
  <c r="U7" i="25"/>
  <c r="X7" i="25" s="1"/>
  <c r="S9" i="25"/>
  <c r="Z10" i="25"/>
  <c r="Y11" i="25"/>
  <c r="X13" i="25"/>
  <c r="W14" i="25"/>
  <c r="V15" i="25"/>
  <c r="Y15" i="25" s="1"/>
  <c r="U16" i="25"/>
  <c r="S18" i="25"/>
  <c r="Z20" i="25"/>
  <c r="Y21" i="25"/>
  <c r="X22" i="25"/>
  <c r="W23" i="25"/>
  <c r="V24" i="25"/>
  <c r="Y24" i="25" s="1"/>
  <c r="U25" i="25"/>
  <c r="X25" i="25" s="1"/>
  <c r="S28" i="25"/>
  <c r="Z29" i="25"/>
  <c r="Y30" i="25"/>
  <c r="X31" i="25"/>
  <c r="W32" i="25"/>
  <c r="V34" i="25"/>
  <c r="Y34" i="25" s="1"/>
  <c r="U35" i="25"/>
  <c r="S37" i="25"/>
  <c r="T37" i="25" s="1"/>
  <c r="Z38" i="25"/>
  <c r="Y39" i="25"/>
  <c r="X41" i="25"/>
  <c r="W42" i="25"/>
  <c r="V43" i="25"/>
  <c r="Y43" i="25" s="1"/>
  <c r="U44" i="25"/>
  <c r="X44" i="25" s="1"/>
  <c r="S46" i="25"/>
  <c r="Y49" i="25"/>
  <c r="X50" i="25"/>
  <c r="W51" i="25"/>
  <c r="V52" i="25"/>
  <c r="Y52" i="25" s="1"/>
  <c r="U53" i="25"/>
  <c r="X4" i="25"/>
  <c r="W6" i="25"/>
  <c r="Z6" i="25" s="1"/>
  <c r="V7" i="25"/>
  <c r="Y7" i="25" s="1"/>
  <c r="U8" i="25"/>
  <c r="X8" i="25" s="1"/>
  <c r="T9" i="25"/>
  <c r="S10" i="25"/>
  <c r="T10" i="25" s="1"/>
  <c r="Z11" i="25"/>
  <c r="Y13" i="25"/>
  <c r="X14" i="25"/>
  <c r="W15" i="25"/>
  <c r="Z15" i="25" s="1"/>
  <c r="V16" i="25"/>
  <c r="U17" i="25"/>
  <c r="T18" i="25"/>
  <c r="S20" i="25"/>
  <c r="T20" i="25" s="1"/>
  <c r="Z21" i="25"/>
  <c r="Y22" i="25"/>
  <c r="X23" i="25"/>
  <c r="W24" i="25"/>
  <c r="V25" i="25"/>
  <c r="Y25" i="25" s="1"/>
  <c r="U27" i="25"/>
  <c r="T28" i="25"/>
  <c r="S29" i="25"/>
  <c r="T29" i="25" s="1"/>
  <c r="Z30" i="25"/>
  <c r="Y31" i="25"/>
  <c r="X32" i="25"/>
  <c r="W34" i="25"/>
  <c r="Z34" i="25" s="1"/>
  <c r="V35" i="25"/>
  <c r="U36" i="25"/>
  <c r="Y41" i="25"/>
  <c r="X42" i="25"/>
  <c r="W43" i="25"/>
  <c r="Z43" i="25" s="1"/>
  <c r="V44" i="25"/>
  <c r="Y44" i="25" s="1"/>
  <c r="U45" i="25"/>
  <c r="X45" i="25" s="1"/>
  <c r="T46" i="25"/>
  <c r="Y50" i="25"/>
  <c r="X51" i="25"/>
  <c r="W52" i="25"/>
  <c r="Z52" i="25" s="1"/>
  <c r="V53" i="25"/>
  <c r="S17" i="25"/>
  <c r="T17" i="25" s="1"/>
  <c r="Y4" i="25"/>
  <c r="X6" i="25"/>
  <c r="W7" i="25"/>
  <c r="Z7" i="25" s="1"/>
  <c r="V8" i="25"/>
  <c r="Y8" i="25" s="1"/>
  <c r="U9" i="25"/>
  <c r="X9" i="25" s="1"/>
  <c r="Y14" i="25"/>
  <c r="X15" i="25"/>
  <c r="W16" i="25"/>
  <c r="V17" i="25"/>
  <c r="Y17" i="25" s="1"/>
  <c r="U18" i="25"/>
  <c r="X18" i="25" s="1"/>
  <c r="Y23" i="25"/>
  <c r="X24" i="25"/>
  <c r="W25" i="25"/>
  <c r="Z25" i="25" s="1"/>
  <c r="V27" i="25"/>
  <c r="Y27" i="25" s="1"/>
  <c r="U28" i="25"/>
  <c r="X28" i="25" s="1"/>
  <c r="Y32" i="25"/>
  <c r="X34" i="25"/>
  <c r="W35" i="25"/>
  <c r="Z35" i="25" s="1"/>
  <c r="V36" i="25"/>
  <c r="Y36" i="25" s="1"/>
  <c r="U37" i="25"/>
  <c r="X37" i="25" s="1"/>
  <c r="Y42" i="25"/>
  <c r="X43" i="25"/>
  <c r="W44" i="25"/>
  <c r="Z44" i="25" s="1"/>
  <c r="V45" i="25"/>
  <c r="Y45" i="25" s="1"/>
  <c r="U46" i="25"/>
  <c r="X46" i="25" s="1"/>
  <c r="Y51" i="25"/>
  <c r="X52" i="25"/>
  <c r="W53" i="25"/>
  <c r="Z53" i="25" s="1"/>
  <c r="S8" i="25"/>
  <c r="T8" i="25" s="1"/>
  <c r="W8" i="25"/>
  <c r="Z8" i="25" s="1"/>
  <c r="V9" i="25"/>
  <c r="Y9" i="25" s="1"/>
  <c r="Z14" i="25"/>
  <c r="W17" i="25"/>
  <c r="Z17" i="25" s="1"/>
  <c r="V18" i="25"/>
  <c r="Y18" i="25" s="1"/>
  <c r="Z23" i="25"/>
  <c r="W27" i="25"/>
  <c r="Z27" i="25" s="1"/>
  <c r="V28" i="25"/>
  <c r="Y28" i="25" s="1"/>
  <c r="Z32" i="25"/>
  <c r="X35" i="25"/>
  <c r="W36" i="25"/>
  <c r="Z36" i="25" s="1"/>
  <c r="V37" i="25"/>
  <c r="Y37" i="25" s="1"/>
  <c r="Z42" i="25"/>
  <c r="W45" i="25"/>
  <c r="Z45" i="25" s="1"/>
  <c r="V46" i="25"/>
  <c r="Y46" i="25" s="1"/>
  <c r="Z51" i="25"/>
  <c r="X53" i="25"/>
  <c r="W9" i="25"/>
  <c r="Z9" i="25" s="1"/>
  <c r="X17" i="25"/>
  <c r="W18" i="25"/>
  <c r="Z18" i="25" s="1"/>
  <c r="X27" i="25"/>
  <c r="W28" i="25"/>
  <c r="Z28" i="25" s="1"/>
  <c r="Y35" i="25"/>
  <c r="X36" i="25"/>
  <c r="W37" i="25"/>
  <c r="Z37" i="25" s="1"/>
  <c r="W46" i="25"/>
  <c r="Z46" i="25" s="1"/>
  <c r="Y53" i="25"/>
  <c r="S27" i="25"/>
  <c r="T27" i="25" s="1"/>
  <c r="Z44" i="24"/>
  <c r="T31" i="24"/>
  <c r="Z35" i="24"/>
  <c r="U4" i="24"/>
  <c r="X4" i="24" s="1"/>
  <c r="S7" i="24"/>
  <c r="T7" i="24" s="1"/>
  <c r="Z8" i="24"/>
  <c r="W11" i="24"/>
  <c r="Z11" i="24" s="1"/>
  <c r="V13" i="24"/>
  <c r="Y13" i="24" s="1"/>
  <c r="U14" i="24"/>
  <c r="X14" i="24" s="1"/>
  <c r="T15" i="24"/>
  <c r="S16" i="24"/>
  <c r="T16" i="24" s="1"/>
  <c r="Z17" i="24"/>
  <c r="W21" i="24"/>
  <c r="Z21" i="24" s="1"/>
  <c r="V22" i="24"/>
  <c r="Y22" i="24" s="1"/>
  <c r="U23" i="24"/>
  <c r="X23" i="24" s="1"/>
  <c r="T24" i="24"/>
  <c r="S25" i="24"/>
  <c r="T25" i="24" s="1"/>
  <c r="Z27" i="24"/>
  <c r="W30" i="24"/>
  <c r="V31" i="24"/>
  <c r="Y31" i="24" s="1"/>
  <c r="U32" i="24"/>
  <c r="X32" i="24" s="1"/>
  <c r="T34" i="24"/>
  <c r="S35" i="24"/>
  <c r="T35" i="24" s="1"/>
  <c r="Z36" i="24"/>
  <c r="W39" i="24"/>
  <c r="Z39" i="24" s="1"/>
  <c r="V41" i="24"/>
  <c r="Y41" i="24" s="1"/>
  <c r="U42" i="24"/>
  <c r="X42" i="24" s="1"/>
  <c r="T43" i="24"/>
  <c r="S44" i="24"/>
  <c r="T44" i="24" s="1"/>
  <c r="Z45" i="24"/>
  <c r="W49" i="24"/>
  <c r="V50" i="24"/>
  <c r="Y50" i="24" s="1"/>
  <c r="U51" i="24"/>
  <c r="X51" i="24" s="1"/>
  <c r="T52" i="24"/>
  <c r="S53" i="24"/>
  <c r="T53" i="24" s="1"/>
  <c r="Z29" i="24"/>
  <c r="Z9" i="24"/>
  <c r="Y10" i="24"/>
  <c r="X11" i="24"/>
  <c r="Z18" i="24"/>
  <c r="Y20" i="24"/>
  <c r="X21" i="24"/>
  <c r="Z28" i="24"/>
  <c r="X30" i="24"/>
  <c r="Z37" i="24"/>
  <c r="X39" i="24"/>
  <c r="Z46" i="24"/>
  <c r="Y48" i="24"/>
  <c r="X49" i="24"/>
  <c r="Z20" i="24"/>
  <c r="V7" i="24"/>
  <c r="S10" i="24"/>
  <c r="T10" i="24" s="1"/>
  <c r="V16" i="24"/>
  <c r="S20" i="24"/>
  <c r="V25" i="24"/>
  <c r="Y25" i="24" s="1"/>
  <c r="S29" i="24"/>
  <c r="Z30" i="24"/>
  <c r="V35" i="24"/>
  <c r="Y35" i="24" s="1"/>
  <c r="S38" i="24"/>
  <c r="V44" i="24"/>
  <c r="S48" i="24"/>
  <c r="Z49" i="24"/>
  <c r="V53" i="24"/>
  <c r="Z10" i="24"/>
  <c r="W7" i="24"/>
  <c r="Z7" i="24" s="1"/>
  <c r="U9" i="24"/>
  <c r="X9" i="24" s="1"/>
  <c r="S11" i="24"/>
  <c r="T11" i="24" s="1"/>
  <c r="Z13" i="24"/>
  <c r="W16" i="24"/>
  <c r="Z16" i="24" s="1"/>
  <c r="U18" i="24"/>
  <c r="X18" i="24" s="1"/>
  <c r="T20" i="24"/>
  <c r="S21" i="24"/>
  <c r="T21" i="24" s="1"/>
  <c r="Z22" i="24"/>
  <c r="W25" i="24"/>
  <c r="Z25" i="24" s="1"/>
  <c r="U28" i="24"/>
  <c r="X28" i="24" s="1"/>
  <c r="T29" i="24"/>
  <c r="S30" i="24"/>
  <c r="T30" i="24" s="1"/>
  <c r="Z31" i="24"/>
  <c r="W35" i="24"/>
  <c r="U37" i="24"/>
  <c r="X37" i="24" s="1"/>
  <c r="T38" i="24"/>
  <c r="S39" i="24"/>
  <c r="Z41" i="24"/>
  <c r="W44" i="24"/>
  <c r="U46" i="24"/>
  <c r="X46" i="24" s="1"/>
  <c r="T48" i="24"/>
  <c r="S49" i="24"/>
  <c r="T49" i="24" s="1"/>
  <c r="Z50" i="24"/>
  <c r="W53" i="24"/>
  <c r="Z53" i="24" s="1"/>
  <c r="Z4" i="24"/>
  <c r="X7" i="24"/>
  <c r="V9" i="24"/>
  <c r="Y9" i="24" s="1"/>
  <c r="U10" i="24"/>
  <c r="X10" i="24" s="1"/>
  <c r="S13" i="24"/>
  <c r="T13" i="24" s="1"/>
  <c r="Z14" i="24"/>
  <c r="X16" i="24"/>
  <c r="V18" i="24"/>
  <c r="Y18" i="24" s="1"/>
  <c r="U20" i="24"/>
  <c r="X20" i="24" s="1"/>
  <c r="S22" i="24"/>
  <c r="T22" i="24" s="1"/>
  <c r="Z23" i="24"/>
  <c r="Y24" i="24"/>
  <c r="X25" i="24"/>
  <c r="W27" i="24"/>
  <c r="V28" i="24"/>
  <c r="Y28" i="24" s="1"/>
  <c r="U29" i="24"/>
  <c r="X29" i="24" s="1"/>
  <c r="S31" i="24"/>
  <c r="Z32" i="24"/>
  <c r="Y34" i="24"/>
  <c r="X35" i="24"/>
  <c r="W36" i="24"/>
  <c r="V37" i="24"/>
  <c r="Y37" i="24" s="1"/>
  <c r="U38" i="24"/>
  <c r="X38" i="24" s="1"/>
  <c r="T39" i="24"/>
  <c r="S41" i="24"/>
  <c r="T41" i="24" s="1"/>
  <c r="Z42" i="24"/>
  <c r="Y43" i="24"/>
  <c r="X44" i="24"/>
  <c r="W45" i="24"/>
  <c r="V46" i="24"/>
  <c r="Y46" i="24" s="1"/>
  <c r="U48" i="24"/>
  <c r="X48" i="24" s="1"/>
  <c r="S50" i="24"/>
  <c r="T50" i="24" s="1"/>
  <c r="Y52" i="24"/>
  <c r="X53" i="24"/>
  <c r="Y7" i="24"/>
  <c r="V10" i="24"/>
  <c r="Y16" i="24"/>
  <c r="V20" i="24"/>
  <c r="V29" i="24"/>
  <c r="Y29" i="24" s="1"/>
  <c r="V38" i="24"/>
  <c r="Y38" i="24" s="1"/>
  <c r="Y44" i="24"/>
  <c r="V48" i="24"/>
  <c r="Y53" i="24"/>
  <c r="Z38" i="24"/>
  <c r="Z48" i="24"/>
  <c r="Z7" i="23"/>
  <c r="Y8" i="23"/>
  <c r="Z41" i="23"/>
  <c r="Y17" i="23"/>
  <c r="Z51" i="23"/>
  <c r="Z35" i="23"/>
  <c r="Y45" i="23"/>
  <c r="V4" i="23"/>
  <c r="Y4" i="23" s="1"/>
  <c r="U6" i="23"/>
  <c r="T7" i="23"/>
  <c r="S8" i="23"/>
  <c r="T8" i="23" s="1"/>
  <c r="Z9" i="23"/>
  <c r="X11" i="23"/>
  <c r="V14" i="23"/>
  <c r="U15" i="23"/>
  <c r="X15" i="23" s="1"/>
  <c r="T16" i="23"/>
  <c r="S17" i="23"/>
  <c r="Z18" i="23"/>
  <c r="Y20" i="23"/>
  <c r="X21" i="23"/>
  <c r="W22" i="23"/>
  <c r="Z22" i="23" s="1"/>
  <c r="V23" i="23"/>
  <c r="Y23" i="23" s="1"/>
  <c r="U24" i="23"/>
  <c r="X24" i="23" s="1"/>
  <c r="T25" i="23"/>
  <c r="S27" i="23"/>
  <c r="Z28" i="23"/>
  <c r="Y29" i="23"/>
  <c r="X30" i="23"/>
  <c r="W31" i="23"/>
  <c r="Z31" i="23" s="1"/>
  <c r="V32" i="23"/>
  <c r="Y32" i="23" s="1"/>
  <c r="U34" i="23"/>
  <c r="X34" i="23" s="1"/>
  <c r="T35" i="23"/>
  <c r="S36" i="23"/>
  <c r="Y38" i="23"/>
  <c r="X39" i="23"/>
  <c r="W41" i="23"/>
  <c r="V42" i="23"/>
  <c r="U43" i="23"/>
  <c r="T44" i="23"/>
  <c r="S45" i="23"/>
  <c r="T45" i="23" s="1"/>
  <c r="Y48" i="23"/>
  <c r="X49" i="23"/>
  <c r="W50" i="23"/>
  <c r="Z50" i="23" s="1"/>
  <c r="V51" i="23"/>
  <c r="U52" i="23"/>
  <c r="T53" i="23"/>
  <c r="W4" i="23"/>
  <c r="V6" i="23"/>
  <c r="Y6" i="23" s="1"/>
  <c r="U7" i="23"/>
  <c r="S9" i="23"/>
  <c r="T9" i="23" s="1"/>
  <c r="Z10" i="23"/>
  <c r="Y11" i="23"/>
  <c r="X13" i="23"/>
  <c r="W14" i="23"/>
  <c r="Z14" i="23" s="1"/>
  <c r="V15" i="23"/>
  <c r="Y15" i="23" s="1"/>
  <c r="U16" i="23"/>
  <c r="T17" i="23"/>
  <c r="S18" i="23"/>
  <c r="T18" i="23" s="1"/>
  <c r="Z20" i="23"/>
  <c r="Y21" i="23"/>
  <c r="X22" i="23"/>
  <c r="W23" i="23"/>
  <c r="V24" i="23"/>
  <c r="Y24" i="23" s="1"/>
  <c r="U25" i="23"/>
  <c r="T27" i="23"/>
  <c r="S28" i="23"/>
  <c r="T28" i="23" s="1"/>
  <c r="Z29" i="23"/>
  <c r="Y30" i="23"/>
  <c r="X31" i="23"/>
  <c r="W32" i="23"/>
  <c r="Z32" i="23" s="1"/>
  <c r="V34" i="23"/>
  <c r="Y34" i="23" s="1"/>
  <c r="U35" i="23"/>
  <c r="T36" i="23"/>
  <c r="Z38" i="23"/>
  <c r="Y39" i="23"/>
  <c r="X41" i="23"/>
  <c r="W42" i="23"/>
  <c r="V43" i="23"/>
  <c r="Y43" i="23" s="1"/>
  <c r="U44" i="23"/>
  <c r="X44" i="23" s="1"/>
  <c r="Y49" i="23"/>
  <c r="X50" i="23"/>
  <c r="W51" i="23"/>
  <c r="V52" i="23"/>
  <c r="U53" i="23"/>
  <c r="X53" i="23" s="1"/>
  <c r="Z27" i="23"/>
  <c r="V7" i="23"/>
  <c r="U8" i="23"/>
  <c r="Z11" i="23"/>
  <c r="V16" i="23"/>
  <c r="Y16" i="23" s="1"/>
  <c r="U17" i="23"/>
  <c r="Z21" i="23"/>
  <c r="V25" i="23"/>
  <c r="Y25" i="23" s="1"/>
  <c r="U27" i="23"/>
  <c r="X27" i="23" s="1"/>
  <c r="Z30" i="23"/>
  <c r="V35" i="23"/>
  <c r="U36" i="23"/>
  <c r="Z39" i="23"/>
  <c r="V44" i="23"/>
  <c r="U45" i="23"/>
  <c r="Z49" i="23"/>
  <c r="V53" i="23"/>
  <c r="Y53" i="23" s="1"/>
  <c r="Z8" i="23"/>
  <c r="X6" i="23"/>
  <c r="W7" i="23"/>
  <c r="V8" i="23"/>
  <c r="S11" i="23"/>
  <c r="T11" i="23" s="1"/>
  <c r="Y14" i="23"/>
  <c r="W16" i="23"/>
  <c r="Z16" i="23" s="1"/>
  <c r="V17" i="23"/>
  <c r="S21" i="23"/>
  <c r="W25" i="23"/>
  <c r="Z25" i="23" s="1"/>
  <c r="V27" i="23"/>
  <c r="Y27" i="23" s="1"/>
  <c r="S30" i="23"/>
  <c r="T30" i="23" s="1"/>
  <c r="W35" i="23"/>
  <c r="V36" i="23"/>
  <c r="Y36" i="23" s="1"/>
  <c r="S39" i="23"/>
  <c r="Y42" i="23"/>
  <c r="X43" i="23"/>
  <c r="W44" i="23"/>
  <c r="Z44" i="23" s="1"/>
  <c r="V45" i="23"/>
  <c r="S49" i="23"/>
  <c r="Y51" i="23"/>
  <c r="X52" i="23"/>
  <c r="W53" i="23"/>
  <c r="Z53" i="23" s="1"/>
  <c r="Z17" i="23"/>
  <c r="Z4" i="23"/>
  <c r="X7" i="23"/>
  <c r="W8" i="23"/>
  <c r="X16" i="23"/>
  <c r="W17" i="23"/>
  <c r="T21" i="23"/>
  <c r="Z23" i="23"/>
  <c r="X25" i="23"/>
  <c r="W27" i="23"/>
  <c r="X35" i="23"/>
  <c r="W36" i="23"/>
  <c r="T39" i="23"/>
  <c r="Z42" i="23"/>
  <c r="W45" i="23"/>
  <c r="Z45" i="23" s="1"/>
  <c r="T49" i="23"/>
  <c r="Y52" i="23"/>
  <c r="Z36" i="23"/>
  <c r="Y7" i="23"/>
  <c r="X8" i="23"/>
  <c r="X17" i="23"/>
  <c r="Y35" i="23"/>
  <c r="X36" i="23"/>
  <c r="Y44" i="23"/>
  <c r="X45" i="23"/>
  <c r="Z13" i="22"/>
  <c r="Z16" i="22"/>
  <c r="T20" i="22"/>
  <c r="Z32" i="22"/>
  <c r="T49" i="22"/>
  <c r="Z50" i="22"/>
  <c r="T29" i="22"/>
  <c r="Z53" i="22"/>
  <c r="Z14" i="22"/>
  <c r="Z34" i="22"/>
  <c r="V4" i="22"/>
  <c r="U6" i="22"/>
  <c r="X6" i="22" s="1"/>
  <c r="T7" i="22"/>
  <c r="S8" i="22"/>
  <c r="T8" i="22" s="1"/>
  <c r="Z9" i="22"/>
  <c r="Y10" i="22"/>
  <c r="X11" i="22"/>
  <c r="W13" i="22"/>
  <c r="V14" i="22"/>
  <c r="U15" i="22"/>
  <c r="X15" i="22" s="1"/>
  <c r="T16" i="22"/>
  <c r="S17" i="22"/>
  <c r="T17" i="22" s="1"/>
  <c r="Z18" i="22"/>
  <c r="Y20" i="22"/>
  <c r="X21" i="22"/>
  <c r="W22" i="22"/>
  <c r="Z22" i="22" s="1"/>
  <c r="V23" i="22"/>
  <c r="U24" i="22"/>
  <c r="X24" i="22" s="1"/>
  <c r="T25" i="22"/>
  <c r="S27" i="22"/>
  <c r="T27" i="22" s="1"/>
  <c r="Z28" i="22"/>
  <c r="Y29" i="22"/>
  <c r="X30" i="22"/>
  <c r="W31" i="22"/>
  <c r="Z31" i="22" s="1"/>
  <c r="V32" i="22"/>
  <c r="U34" i="22"/>
  <c r="X34" i="22" s="1"/>
  <c r="T35" i="22"/>
  <c r="S36" i="22"/>
  <c r="T36" i="22" s="1"/>
  <c r="Y38" i="22"/>
  <c r="X39" i="22"/>
  <c r="W41" i="22"/>
  <c r="Z41" i="22" s="1"/>
  <c r="V42" i="22"/>
  <c r="U43" i="22"/>
  <c r="T44" i="22"/>
  <c r="S45" i="22"/>
  <c r="T45" i="22" s="1"/>
  <c r="Y48" i="22"/>
  <c r="X49" i="22"/>
  <c r="W50" i="22"/>
  <c r="V51" i="22"/>
  <c r="U52" i="22"/>
  <c r="T53" i="22"/>
  <c r="Z36" i="22"/>
  <c r="W4" i="22"/>
  <c r="Z4" i="22" s="1"/>
  <c r="V6" i="22"/>
  <c r="U7" i="22"/>
  <c r="Z10" i="22"/>
  <c r="W14" i="22"/>
  <c r="V15" i="22"/>
  <c r="Y15" i="22" s="1"/>
  <c r="U16" i="22"/>
  <c r="X16" i="22" s="1"/>
  <c r="Z20" i="22"/>
  <c r="W23" i="22"/>
  <c r="Z23" i="22" s="1"/>
  <c r="V24" i="22"/>
  <c r="Y24" i="22" s="1"/>
  <c r="U25" i="22"/>
  <c r="Z29" i="22"/>
  <c r="W32" i="22"/>
  <c r="V34" i="22"/>
  <c r="Y34" i="22" s="1"/>
  <c r="U35" i="22"/>
  <c r="Z38" i="22"/>
  <c r="V43" i="22"/>
  <c r="U44" i="22"/>
  <c r="Z48" i="22"/>
  <c r="V52" i="22"/>
  <c r="Y52" i="22" s="1"/>
  <c r="U53" i="22"/>
  <c r="X4" i="22"/>
  <c r="W6" i="22"/>
  <c r="V7" i="22"/>
  <c r="Y7" i="22" s="1"/>
  <c r="U8" i="22"/>
  <c r="S10" i="22"/>
  <c r="T10" i="22" s="1"/>
  <c r="Z11" i="22"/>
  <c r="X14" i="22"/>
  <c r="W15" i="22"/>
  <c r="V16" i="22"/>
  <c r="U17" i="22"/>
  <c r="S20" i="22"/>
  <c r="Z21" i="22"/>
  <c r="X23" i="22"/>
  <c r="W24" i="22"/>
  <c r="Z24" i="22" s="1"/>
  <c r="V25" i="22"/>
  <c r="Y25" i="22" s="1"/>
  <c r="U27" i="22"/>
  <c r="S29" i="22"/>
  <c r="Z30" i="22"/>
  <c r="X32" i="22"/>
  <c r="W34" i="22"/>
  <c r="V35" i="22"/>
  <c r="U36" i="22"/>
  <c r="S38" i="22"/>
  <c r="T38" i="22" s="1"/>
  <c r="Z39" i="22"/>
  <c r="X42" i="22"/>
  <c r="W43" i="22"/>
  <c r="Z43" i="22" s="1"/>
  <c r="V44" i="22"/>
  <c r="U45" i="22"/>
  <c r="S48" i="22"/>
  <c r="T48" i="22" s="1"/>
  <c r="Z49" i="22"/>
  <c r="W52" i="22"/>
  <c r="Z52" i="22" s="1"/>
  <c r="V53" i="22"/>
  <c r="Z45" i="22"/>
  <c r="Y4" i="22"/>
  <c r="W7" i="22"/>
  <c r="Z7" i="22" s="1"/>
  <c r="V8" i="22"/>
  <c r="Y8" i="22" s="1"/>
  <c r="Y14" i="22"/>
  <c r="W16" i="22"/>
  <c r="V17" i="22"/>
  <c r="Y17" i="22" s="1"/>
  <c r="Y23" i="22"/>
  <c r="W25" i="22"/>
  <c r="Z25" i="22" s="1"/>
  <c r="V27" i="22"/>
  <c r="Y27" i="22" s="1"/>
  <c r="Y32" i="22"/>
  <c r="W35" i="22"/>
  <c r="Z35" i="22" s="1"/>
  <c r="V36" i="22"/>
  <c r="Y36" i="22" s="1"/>
  <c r="Y42" i="22"/>
  <c r="X43" i="22"/>
  <c r="W44" i="22"/>
  <c r="Z44" i="22" s="1"/>
  <c r="V45" i="22"/>
  <c r="Y45" i="22" s="1"/>
  <c r="S49" i="22"/>
  <c r="Y51" i="22"/>
  <c r="X52" i="22"/>
  <c r="W53" i="22"/>
  <c r="Y6" i="22"/>
  <c r="X7" i="22"/>
  <c r="W8" i="22"/>
  <c r="Z8" i="22" s="1"/>
  <c r="W17" i="22"/>
  <c r="Z17" i="22" s="1"/>
  <c r="X25" i="22"/>
  <c r="W27" i="22"/>
  <c r="Z27" i="22" s="1"/>
  <c r="X35" i="22"/>
  <c r="W36" i="22"/>
  <c r="Y43" i="22"/>
  <c r="X44" i="22"/>
  <c r="W45" i="22"/>
  <c r="X53" i="22"/>
  <c r="Z6" i="22"/>
  <c r="X8" i="22"/>
  <c r="Z15" i="22"/>
  <c r="Y16" i="22"/>
  <c r="X17" i="22"/>
  <c r="X27" i="22"/>
  <c r="Y35" i="22"/>
  <c r="X36" i="22"/>
  <c r="Y44" i="22"/>
  <c r="X45" i="22"/>
  <c r="Y53" i="22"/>
  <c r="Z14" i="21"/>
  <c r="Y36" i="21"/>
  <c r="Z42" i="21"/>
  <c r="V4" i="21"/>
  <c r="Y4" i="21" s="1"/>
  <c r="U6" i="21"/>
  <c r="X6" i="21" s="1"/>
  <c r="T7" i="21"/>
  <c r="S8" i="21"/>
  <c r="T8" i="21" s="1"/>
  <c r="Z9" i="21"/>
  <c r="Y10" i="21"/>
  <c r="W13" i="21"/>
  <c r="V14" i="21"/>
  <c r="Y14" i="21" s="1"/>
  <c r="U15" i="21"/>
  <c r="X15" i="21" s="1"/>
  <c r="T16" i="21"/>
  <c r="S17" i="21"/>
  <c r="T17" i="21" s="1"/>
  <c r="Z18" i="21"/>
  <c r="Y20" i="21"/>
  <c r="W22" i="21"/>
  <c r="V23" i="21"/>
  <c r="Y23" i="21" s="1"/>
  <c r="U24" i="21"/>
  <c r="X24" i="21" s="1"/>
  <c r="T25" i="21"/>
  <c r="S27" i="21"/>
  <c r="T27" i="21" s="1"/>
  <c r="Z28" i="21"/>
  <c r="Y29" i="21"/>
  <c r="W31" i="21"/>
  <c r="V32" i="21"/>
  <c r="Y32" i="21" s="1"/>
  <c r="U34" i="21"/>
  <c r="X34" i="21" s="1"/>
  <c r="T35" i="21"/>
  <c r="S36" i="21"/>
  <c r="T36" i="21" s="1"/>
  <c r="Z37" i="21"/>
  <c r="Y38" i="21"/>
  <c r="W41" i="21"/>
  <c r="V42" i="21"/>
  <c r="Y42" i="21" s="1"/>
  <c r="U43" i="21"/>
  <c r="X43" i="21" s="1"/>
  <c r="T44" i="21"/>
  <c r="S45" i="21"/>
  <c r="T45" i="21" s="1"/>
  <c r="Y48" i="21"/>
  <c r="W50" i="21"/>
  <c r="V51" i="21"/>
  <c r="Y51" i="21" s="1"/>
  <c r="U52" i="21"/>
  <c r="T53" i="21"/>
  <c r="W4" i="21"/>
  <c r="Z4" i="21" s="1"/>
  <c r="V6" i="21"/>
  <c r="Y6" i="21" s="1"/>
  <c r="U7" i="21"/>
  <c r="Y11" i="21"/>
  <c r="X13" i="21"/>
  <c r="W14" i="21"/>
  <c r="V15" i="21"/>
  <c r="U16" i="21"/>
  <c r="Y21" i="21"/>
  <c r="X22" i="21"/>
  <c r="W23" i="21"/>
  <c r="Z23" i="21" s="1"/>
  <c r="V24" i="21"/>
  <c r="U25" i="21"/>
  <c r="Y30" i="21"/>
  <c r="X31" i="21"/>
  <c r="W32" i="21"/>
  <c r="Z32" i="21" s="1"/>
  <c r="V34" i="21"/>
  <c r="U35" i="21"/>
  <c r="Y39" i="21"/>
  <c r="X41" i="21"/>
  <c r="W42" i="21"/>
  <c r="V43" i="21"/>
  <c r="Y43" i="21" s="1"/>
  <c r="U44" i="21"/>
  <c r="Y49" i="21"/>
  <c r="X50" i="21"/>
  <c r="W51" i="21"/>
  <c r="Z51" i="21" s="1"/>
  <c r="V52" i="21"/>
  <c r="Y52" i="21" s="1"/>
  <c r="U53" i="21"/>
  <c r="X53" i="21" s="1"/>
  <c r="Z8" i="21"/>
  <c r="U8" i="21"/>
  <c r="Z11" i="21"/>
  <c r="U17" i="21"/>
  <c r="Z21" i="21"/>
  <c r="U27" i="21"/>
  <c r="Z30" i="21"/>
  <c r="U36" i="21"/>
  <c r="X36" i="21" s="1"/>
  <c r="Z39" i="21"/>
  <c r="U45" i="21"/>
  <c r="Z49" i="21"/>
  <c r="V8" i="21"/>
  <c r="Y8" i="21" s="1"/>
  <c r="S11" i="21"/>
  <c r="T11" i="21" s="1"/>
  <c r="Z13" i="21"/>
  <c r="V17" i="21"/>
  <c r="Y17" i="21" s="1"/>
  <c r="S21" i="21"/>
  <c r="Z22" i="21"/>
  <c r="V27" i="21"/>
  <c r="Y27" i="21" s="1"/>
  <c r="S30" i="21"/>
  <c r="Z31" i="21"/>
  <c r="V36" i="21"/>
  <c r="S39" i="21"/>
  <c r="Z41" i="21"/>
  <c r="V45" i="21"/>
  <c r="Y45" i="21" s="1"/>
  <c r="S49" i="21"/>
  <c r="T49" i="21" s="1"/>
  <c r="Z50" i="21"/>
  <c r="X52" i="21"/>
  <c r="X7" i="21"/>
  <c r="W8" i="21"/>
  <c r="S13" i="21"/>
  <c r="T13" i="21" s="1"/>
  <c r="Y15" i="21"/>
  <c r="X16" i="21"/>
  <c r="W17" i="21"/>
  <c r="Z17" i="21" s="1"/>
  <c r="T21" i="21"/>
  <c r="S22" i="21"/>
  <c r="Y24" i="21"/>
  <c r="X25" i="21"/>
  <c r="W27" i="21"/>
  <c r="Z27" i="21" s="1"/>
  <c r="T30" i="21"/>
  <c r="S31" i="21"/>
  <c r="T31" i="21" s="1"/>
  <c r="Y34" i="21"/>
  <c r="X35" i="21"/>
  <c r="W36" i="21"/>
  <c r="Z36" i="21" s="1"/>
  <c r="T39" i="21"/>
  <c r="S41" i="21"/>
  <c r="X44" i="21"/>
  <c r="W45" i="21"/>
  <c r="Z45" i="21" s="1"/>
  <c r="S50" i="21"/>
  <c r="T50" i="21" s="1"/>
  <c r="Z6" i="21"/>
  <c r="X8" i="21"/>
  <c r="U11" i="21"/>
  <c r="X11" i="21" s="1"/>
  <c r="Z15" i="21"/>
  <c r="X17" i="21"/>
  <c r="U21" i="21"/>
  <c r="X21" i="21" s="1"/>
  <c r="T22" i="21"/>
  <c r="Z24" i="21"/>
  <c r="X27" i="21"/>
  <c r="U30" i="21"/>
  <c r="X30" i="21" s="1"/>
  <c r="Z34" i="21"/>
  <c r="U39" i="21"/>
  <c r="X39" i="21" s="1"/>
  <c r="T41" i="21"/>
  <c r="Z43" i="21"/>
  <c r="X45" i="21"/>
  <c r="U49" i="21"/>
  <c r="X49" i="21" s="1"/>
  <c r="Z52" i="21"/>
  <c r="X9" i="20"/>
  <c r="Z43" i="20"/>
  <c r="Z8" i="20"/>
  <c r="S8" i="20"/>
  <c r="S17" i="20"/>
  <c r="T17" i="20" s="1"/>
  <c r="Y20" i="20"/>
  <c r="S27" i="20"/>
  <c r="S36" i="20"/>
  <c r="Z37" i="20"/>
  <c r="Y38" i="20"/>
  <c r="S45" i="20"/>
  <c r="Z46" i="20"/>
  <c r="Y48" i="20"/>
  <c r="X4" i="20"/>
  <c r="W6" i="20"/>
  <c r="V7" i="20"/>
  <c r="Y7" i="20" s="1"/>
  <c r="U8" i="20"/>
  <c r="X8" i="20" s="1"/>
  <c r="T9" i="20"/>
  <c r="S10" i="20"/>
  <c r="Y13" i="20"/>
  <c r="X14" i="20"/>
  <c r="W15" i="20"/>
  <c r="V16" i="20"/>
  <c r="Y16" i="20" s="1"/>
  <c r="U17" i="20"/>
  <c r="T18" i="20"/>
  <c r="S20" i="20"/>
  <c r="T20" i="20" s="1"/>
  <c r="Y22" i="20"/>
  <c r="X23" i="20"/>
  <c r="W24" i="20"/>
  <c r="Z24" i="20" s="1"/>
  <c r="V25" i="20"/>
  <c r="Y25" i="20" s="1"/>
  <c r="U27" i="20"/>
  <c r="T28" i="20"/>
  <c r="S29" i="20"/>
  <c r="Y31" i="20"/>
  <c r="X32" i="20"/>
  <c r="W34" i="20"/>
  <c r="Z34" i="20" s="1"/>
  <c r="V35" i="20"/>
  <c r="Y35" i="20" s="1"/>
  <c r="U36" i="20"/>
  <c r="T37" i="20"/>
  <c r="S38" i="20"/>
  <c r="Y41" i="20"/>
  <c r="X42" i="20"/>
  <c r="W43" i="20"/>
  <c r="V44" i="20"/>
  <c r="Y44" i="20" s="1"/>
  <c r="U45" i="20"/>
  <c r="T46" i="20"/>
  <c r="S48" i="20"/>
  <c r="Y50" i="20"/>
  <c r="X51" i="20"/>
  <c r="W52" i="20"/>
  <c r="Z52" i="20" s="1"/>
  <c r="V53" i="20"/>
  <c r="Z38" i="20"/>
  <c r="Z48" i="20"/>
  <c r="X6" i="20"/>
  <c r="V8" i="20"/>
  <c r="Y8" i="20" s="1"/>
  <c r="U9" i="20"/>
  <c r="T10" i="20"/>
  <c r="Z13" i="20"/>
  <c r="X15" i="20"/>
  <c r="V17" i="20"/>
  <c r="Y17" i="20" s="1"/>
  <c r="U18" i="20"/>
  <c r="X18" i="20" s="1"/>
  <c r="Z22" i="20"/>
  <c r="V27" i="20"/>
  <c r="Y27" i="20" s="1"/>
  <c r="U28" i="20"/>
  <c r="X28" i="20" s="1"/>
  <c r="T29" i="20"/>
  <c r="Z31" i="20"/>
  <c r="V36" i="20"/>
  <c r="Y36" i="20" s="1"/>
  <c r="U37" i="20"/>
  <c r="X37" i="20" s="1"/>
  <c r="T38" i="20"/>
  <c r="Z41" i="20"/>
  <c r="V45" i="20"/>
  <c r="Y45" i="20" s="1"/>
  <c r="U46" i="20"/>
  <c r="X46" i="20" s="1"/>
  <c r="T48" i="20"/>
  <c r="Z50" i="20"/>
  <c r="Y51" i="20"/>
  <c r="W53" i="20"/>
  <c r="Z53" i="20" s="1"/>
  <c r="Z10" i="20"/>
  <c r="Z20" i="20"/>
  <c r="T27" i="20"/>
  <c r="Z29" i="20"/>
  <c r="T36" i="20"/>
  <c r="T45" i="20"/>
  <c r="Z4" i="20"/>
  <c r="Y6" i="20"/>
  <c r="X7" i="20"/>
  <c r="W8" i="20"/>
  <c r="V9" i="20"/>
  <c r="Y9" i="20" s="1"/>
  <c r="U10" i="20"/>
  <c r="X10" i="20" s="1"/>
  <c r="S13" i="20"/>
  <c r="T13" i="20" s="1"/>
  <c r="Y15" i="20"/>
  <c r="X16" i="20"/>
  <c r="W17" i="20"/>
  <c r="Z17" i="20" s="1"/>
  <c r="V18" i="20"/>
  <c r="Y18" i="20" s="1"/>
  <c r="U20" i="20"/>
  <c r="X20" i="20" s="1"/>
  <c r="S22" i="20"/>
  <c r="T22" i="20" s="1"/>
  <c r="Y24" i="20"/>
  <c r="X25" i="20"/>
  <c r="W27" i="20"/>
  <c r="Z27" i="20" s="1"/>
  <c r="V28" i="20"/>
  <c r="Y28" i="20" s="1"/>
  <c r="U29" i="20"/>
  <c r="X29" i="20" s="1"/>
  <c r="S31" i="20"/>
  <c r="Y34" i="20"/>
  <c r="X35" i="20"/>
  <c r="W36" i="20"/>
  <c r="Z36" i="20" s="1"/>
  <c r="V37" i="20"/>
  <c r="Y37" i="20" s="1"/>
  <c r="U38" i="20"/>
  <c r="X38" i="20" s="1"/>
  <c r="S41" i="20"/>
  <c r="Y43" i="20"/>
  <c r="X44" i="20"/>
  <c r="W45" i="20"/>
  <c r="Z45" i="20" s="1"/>
  <c r="V46" i="20"/>
  <c r="Y46" i="20" s="1"/>
  <c r="U48" i="20"/>
  <c r="X48" i="20" s="1"/>
  <c r="S50" i="20"/>
  <c r="Z51" i="20"/>
  <c r="X53" i="20"/>
  <c r="T8" i="20"/>
  <c r="Z6" i="20"/>
  <c r="W9" i="20"/>
  <c r="Z9" i="20" s="1"/>
  <c r="V10" i="20"/>
  <c r="Y10" i="20" s="1"/>
  <c r="Z15" i="20"/>
  <c r="X17" i="20"/>
  <c r="W18" i="20"/>
  <c r="Z18" i="20" s="1"/>
  <c r="V20" i="20"/>
  <c r="X27" i="20"/>
  <c r="W28" i="20"/>
  <c r="Z28" i="20" s="1"/>
  <c r="V29" i="20"/>
  <c r="Y29" i="20" s="1"/>
  <c r="T31" i="20"/>
  <c r="X36" i="20"/>
  <c r="W37" i="20"/>
  <c r="V38" i="20"/>
  <c r="T41" i="20"/>
  <c r="X45" i="20"/>
  <c r="W46" i="20"/>
  <c r="V48" i="20"/>
  <c r="T50" i="20"/>
  <c r="Y53" i="20"/>
  <c r="Z25" i="19"/>
  <c r="Z16" i="19"/>
  <c r="Y27" i="19"/>
  <c r="Z41" i="19"/>
  <c r="Z44" i="19"/>
  <c r="Z24" i="19"/>
  <c r="Z31" i="19"/>
  <c r="Y8" i="19"/>
  <c r="Z51" i="19"/>
  <c r="Z8" i="19"/>
  <c r="Z45" i="19"/>
  <c r="V4" i="19"/>
  <c r="U6" i="19"/>
  <c r="T7" i="19"/>
  <c r="S8" i="19"/>
  <c r="Z9" i="19"/>
  <c r="Y10" i="19"/>
  <c r="X11" i="19"/>
  <c r="W13" i="19"/>
  <c r="Z13" i="19" s="1"/>
  <c r="V14" i="19"/>
  <c r="U15" i="19"/>
  <c r="T16" i="19"/>
  <c r="S17" i="19"/>
  <c r="T17" i="19" s="1"/>
  <c r="Z18" i="19"/>
  <c r="Y20" i="19"/>
  <c r="X21" i="19"/>
  <c r="W22" i="19"/>
  <c r="Z22" i="19" s="1"/>
  <c r="V23" i="19"/>
  <c r="U24" i="19"/>
  <c r="T25" i="19"/>
  <c r="S27" i="19"/>
  <c r="T27" i="19" s="1"/>
  <c r="Y29" i="19"/>
  <c r="X30" i="19"/>
  <c r="W31" i="19"/>
  <c r="V32" i="19"/>
  <c r="U34" i="19"/>
  <c r="T35" i="19"/>
  <c r="S36" i="19"/>
  <c r="T36" i="19" s="1"/>
  <c r="Y38" i="19"/>
  <c r="X39" i="19"/>
  <c r="W41" i="19"/>
  <c r="V42" i="19"/>
  <c r="U43" i="19"/>
  <c r="T44" i="19"/>
  <c r="S45" i="19"/>
  <c r="Y48" i="19"/>
  <c r="X49" i="19"/>
  <c r="W50" i="19"/>
  <c r="Z50" i="19" s="1"/>
  <c r="V51" i="19"/>
  <c r="U52" i="19"/>
  <c r="T53" i="19"/>
  <c r="W4" i="19"/>
  <c r="V6" i="19"/>
  <c r="U7" i="19"/>
  <c r="X7" i="19" s="1"/>
  <c r="T8" i="19"/>
  <c r="Z10" i="19"/>
  <c r="X13" i="19"/>
  <c r="W14" i="19"/>
  <c r="V15" i="19"/>
  <c r="U16" i="19"/>
  <c r="Z20" i="19"/>
  <c r="X22" i="19"/>
  <c r="W23" i="19"/>
  <c r="Z23" i="19" s="1"/>
  <c r="V24" i="19"/>
  <c r="U25" i="19"/>
  <c r="Z29" i="19"/>
  <c r="X31" i="19"/>
  <c r="W32" i="19"/>
  <c r="Z32" i="19" s="1"/>
  <c r="V34" i="19"/>
  <c r="Y34" i="19" s="1"/>
  <c r="U35" i="19"/>
  <c r="Z38" i="19"/>
  <c r="X41" i="19"/>
  <c r="W42" i="19"/>
  <c r="Z42" i="19" s="1"/>
  <c r="V43" i="19"/>
  <c r="U44" i="19"/>
  <c r="X44" i="19" s="1"/>
  <c r="T45" i="19"/>
  <c r="Z48" i="19"/>
  <c r="Y49" i="19"/>
  <c r="X50" i="19"/>
  <c r="W51" i="19"/>
  <c r="V52" i="19"/>
  <c r="U53" i="19"/>
  <c r="X4" i="19"/>
  <c r="W6" i="19"/>
  <c r="Z6" i="19" s="1"/>
  <c r="V7" i="19"/>
  <c r="U8" i="19"/>
  <c r="Y13" i="19"/>
  <c r="X14" i="19"/>
  <c r="W15" i="19"/>
  <c r="Z15" i="19" s="1"/>
  <c r="V16" i="19"/>
  <c r="U17" i="19"/>
  <c r="X17" i="19" s="1"/>
  <c r="Y22" i="19"/>
  <c r="X23" i="19"/>
  <c r="W24" i="19"/>
  <c r="V25" i="19"/>
  <c r="U27" i="19"/>
  <c r="X27" i="19" s="1"/>
  <c r="Y31" i="19"/>
  <c r="X32" i="19"/>
  <c r="W34" i="19"/>
  <c r="Z34" i="19" s="1"/>
  <c r="V35" i="19"/>
  <c r="Y35" i="19" s="1"/>
  <c r="U36" i="19"/>
  <c r="Y41" i="19"/>
  <c r="X42" i="19"/>
  <c r="W43" i="19"/>
  <c r="Z43" i="19" s="1"/>
  <c r="V44" i="19"/>
  <c r="U45" i="19"/>
  <c r="Y50" i="19"/>
  <c r="X51" i="19"/>
  <c r="W52" i="19"/>
  <c r="Z52" i="19" s="1"/>
  <c r="V53" i="19"/>
  <c r="Y4" i="19"/>
  <c r="X6" i="19"/>
  <c r="W7" i="19"/>
  <c r="Z7" i="19" s="1"/>
  <c r="V8" i="19"/>
  <c r="Y14" i="19"/>
  <c r="X15" i="19"/>
  <c r="W16" i="19"/>
  <c r="V17" i="19"/>
  <c r="Y17" i="19" s="1"/>
  <c r="Y23" i="19"/>
  <c r="X24" i="19"/>
  <c r="W25" i="19"/>
  <c r="V27" i="19"/>
  <c r="Y32" i="19"/>
  <c r="X34" i="19"/>
  <c r="W35" i="19"/>
  <c r="Z35" i="19" s="1"/>
  <c r="V36" i="19"/>
  <c r="Y36" i="19" s="1"/>
  <c r="Y42" i="19"/>
  <c r="X43" i="19"/>
  <c r="W44" i="19"/>
  <c r="V45" i="19"/>
  <c r="Y45" i="19" s="1"/>
  <c r="Y51" i="19"/>
  <c r="X52" i="19"/>
  <c r="W53" i="19"/>
  <c r="Z53" i="19" s="1"/>
  <c r="Z4" i="19"/>
  <c r="Y6" i="19"/>
  <c r="W8" i="19"/>
  <c r="Z14" i="19"/>
  <c r="Y15" i="19"/>
  <c r="X16" i="19"/>
  <c r="W17" i="19"/>
  <c r="Z17" i="19" s="1"/>
  <c r="Y24" i="19"/>
  <c r="X25" i="19"/>
  <c r="W27" i="19"/>
  <c r="Z27" i="19" s="1"/>
  <c r="X35" i="19"/>
  <c r="W36" i="19"/>
  <c r="Z36" i="19" s="1"/>
  <c r="Y43" i="19"/>
  <c r="W45" i="19"/>
  <c r="Y52" i="19"/>
  <c r="X53" i="19"/>
  <c r="Y7" i="19"/>
  <c r="X8" i="19"/>
  <c r="Y16" i="19"/>
  <c r="Y25" i="19"/>
  <c r="X36" i="19"/>
  <c r="Y44" i="19"/>
  <c r="X45" i="19"/>
  <c r="Y53" i="19"/>
  <c r="T50" i="18"/>
  <c r="Z6" i="18"/>
  <c r="T13" i="18"/>
  <c r="Y17" i="18"/>
  <c r="Z51" i="18"/>
  <c r="V4" i="18"/>
  <c r="Y4" i="18" s="1"/>
  <c r="U6" i="18"/>
  <c r="X6" i="18" s="1"/>
  <c r="T7" i="18"/>
  <c r="S8" i="18"/>
  <c r="Z9" i="18"/>
  <c r="X11" i="18"/>
  <c r="W13" i="18"/>
  <c r="Z13" i="18" s="1"/>
  <c r="V14" i="18"/>
  <c r="Y14" i="18" s="1"/>
  <c r="U15" i="18"/>
  <c r="X15" i="18" s="1"/>
  <c r="T16" i="18"/>
  <c r="S17" i="18"/>
  <c r="Z18" i="18"/>
  <c r="X21" i="18"/>
  <c r="W22" i="18"/>
  <c r="V23" i="18"/>
  <c r="Y23" i="18" s="1"/>
  <c r="U24" i="18"/>
  <c r="X24" i="18" s="1"/>
  <c r="T25" i="18"/>
  <c r="S27" i="18"/>
  <c r="Z28" i="18"/>
  <c r="Y29" i="18"/>
  <c r="X30" i="18"/>
  <c r="W31" i="18"/>
  <c r="Z31" i="18" s="1"/>
  <c r="V32" i="18"/>
  <c r="Y32" i="18" s="1"/>
  <c r="U34" i="18"/>
  <c r="X34" i="18" s="1"/>
  <c r="T35" i="18"/>
  <c r="S36" i="18"/>
  <c r="Z37" i="18"/>
  <c r="Y38" i="18"/>
  <c r="X39" i="18"/>
  <c r="W41" i="18"/>
  <c r="Z41" i="18" s="1"/>
  <c r="V42" i="18"/>
  <c r="Y42" i="18" s="1"/>
  <c r="U43" i="18"/>
  <c r="X43" i="18" s="1"/>
  <c r="T44" i="18"/>
  <c r="S45" i="18"/>
  <c r="Y48" i="18"/>
  <c r="X49" i="18"/>
  <c r="W50" i="18"/>
  <c r="V51" i="18"/>
  <c r="Y51" i="18" s="1"/>
  <c r="U52" i="18"/>
  <c r="X52" i="18" s="1"/>
  <c r="T53" i="18"/>
  <c r="T8" i="18"/>
  <c r="Z10" i="18"/>
  <c r="T17" i="18"/>
  <c r="Z20" i="18"/>
  <c r="Y21" i="18"/>
  <c r="X22" i="18"/>
  <c r="W23" i="18"/>
  <c r="Z23" i="18" s="1"/>
  <c r="V24" i="18"/>
  <c r="U25" i="18"/>
  <c r="T27" i="18"/>
  <c r="S28" i="18"/>
  <c r="T28" i="18" s="1"/>
  <c r="Z29" i="18"/>
  <c r="Y30" i="18"/>
  <c r="X31" i="18"/>
  <c r="W32" i="18"/>
  <c r="Z32" i="18" s="1"/>
  <c r="V34" i="18"/>
  <c r="U35" i="18"/>
  <c r="T36" i="18"/>
  <c r="S37" i="18"/>
  <c r="Z38" i="18"/>
  <c r="Y39" i="18"/>
  <c r="X41" i="18"/>
  <c r="W42" i="18"/>
  <c r="Z42" i="18" s="1"/>
  <c r="V43" i="18"/>
  <c r="Y43" i="18" s="1"/>
  <c r="U44" i="18"/>
  <c r="T45" i="18"/>
  <c r="Y49" i="18"/>
  <c r="X50" i="18"/>
  <c r="W51" i="18"/>
  <c r="V52" i="18"/>
  <c r="Y52" i="18" s="1"/>
  <c r="U53" i="18"/>
  <c r="X53" i="18" s="1"/>
  <c r="X4" i="18"/>
  <c r="W6" i="18"/>
  <c r="V7" i="18"/>
  <c r="U8" i="18"/>
  <c r="X8" i="18" s="1"/>
  <c r="T9" i="18"/>
  <c r="S10" i="18"/>
  <c r="T10" i="18" s="1"/>
  <c r="Z11" i="18"/>
  <c r="Y13" i="18"/>
  <c r="X14" i="18"/>
  <c r="W15" i="18"/>
  <c r="Z15" i="18" s="1"/>
  <c r="V16" i="18"/>
  <c r="U17" i="18"/>
  <c r="X17" i="18" s="1"/>
  <c r="T18" i="18"/>
  <c r="S20" i="18"/>
  <c r="Z21" i="18"/>
  <c r="Y22" i="18"/>
  <c r="X23" i="18"/>
  <c r="W24" i="18"/>
  <c r="Z24" i="18" s="1"/>
  <c r="V25" i="18"/>
  <c r="U27" i="18"/>
  <c r="Z30" i="18"/>
  <c r="Y31" i="18"/>
  <c r="X32" i="18"/>
  <c r="W34" i="18"/>
  <c r="Z34" i="18" s="1"/>
  <c r="V35" i="18"/>
  <c r="U36" i="18"/>
  <c r="T37" i="18"/>
  <c r="S38" i="18"/>
  <c r="T38" i="18" s="1"/>
  <c r="Z39" i="18"/>
  <c r="Y41" i="18"/>
  <c r="X42" i="18"/>
  <c r="W43" i="18"/>
  <c r="Z43" i="18" s="1"/>
  <c r="V44" i="18"/>
  <c r="U45" i="18"/>
  <c r="Y50" i="18"/>
  <c r="X51" i="18"/>
  <c r="W52" i="18"/>
  <c r="Z52" i="18" s="1"/>
  <c r="V53" i="18"/>
  <c r="Y53" i="18" s="1"/>
  <c r="W7" i="18"/>
  <c r="Z7" i="18" s="1"/>
  <c r="V8" i="18"/>
  <c r="Y8" i="18" s="1"/>
  <c r="W16" i="18"/>
  <c r="Z16" i="18" s="1"/>
  <c r="V17" i="18"/>
  <c r="T20" i="18"/>
  <c r="Z22" i="18"/>
  <c r="W25" i="18"/>
  <c r="Z25" i="18" s="1"/>
  <c r="V27" i="18"/>
  <c r="Y27" i="18" s="1"/>
  <c r="W35" i="18"/>
  <c r="Z35" i="18" s="1"/>
  <c r="V36" i="18"/>
  <c r="Y36" i="18" s="1"/>
  <c r="W44" i="18"/>
  <c r="Z44" i="18" s="1"/>
  <c r="V45" i="18"/>
  <c r="Y45" i="18" s="1"/>
  <c r="Z50" i="18"/>
  <c r="W53" i="18"/>
  <c r="Z53" i="18" s="1"/>
  <c r="Z4" i="18"/>
  <c r="Y6" i="18"/>
  <c r="X7" i="18"/>
  <c r="W8" i="18"/>
  <c r="Z8" i="18" s="1"/>
  <c r="V9" i="18"/>
  <c r="Y9" i="18" s="1"/>
  <c r="U10" i="18"/>
  <c r="X10" i="18" s="1"/>
  <c r="T11" i="18"/>
  <c r="S13" i="18"/>
  <c r="Y15" i="18"/>
  <c r="X16" i="18"/>
  <c r="W17" i="18"/>
  <c r="Z17" i="18" s="1"/>
  <c r="V18" i="18"/>
  <c r="Y18" i="18" s="1"/>
  <c r="U20" i="18"/>
  <c r="X20" i="18" s="1"/>
  <c r="T21" i="18"/>
  <c r="S22" i="18"/>
  <c r="T22" i="18" s="1"/>
  <c r="Y24" i="18"/>
  <c r="X25" i="18"/>
  <c r="W27" i="18"/>
  <c r="Z27" i="18" s="1"/>
  <c r="V28" i="18"/>
  <c r="Y28" i="18" s="1"/>
  <c r="U29" i="18"/>
  <c r="X29" i="18" s="1"/>
  <c r="T30" i="18"/>
  <c r="S31" i="18"/>
  <c r="T31" i="18" s="1"/>
  <c r="Y34" i="18"/>
  <c r="X35" i="18"/>
  <c r="W36" i="18"/>
  <c r="S41" i="18"/>
  <c r="T41" i="18" s="1"/>
  <c r="X44" i="18"/>
  <c r="W45" i="18"/>
  <c r="Z45" i="18" s="1"/>
  <c r="S50" i="18"/>
  <c r="Z36" i="18"/>
  <c r="Y7" i="18"/>
  <c r="V10" i="18"/>
  <c r="Y10" i="18" s="1"/>
  <c r="Y16" i="18"/>
  <c r="V20" i="18"/>
  <c r="Y20" i="18" s="1"/>
  <c r="Y25" i="18"/>
  <c r="X27" i="18"/>
  <c r="Y35" i="18"/>
  <c r="X36" i="18"/>
  <c r="Y44" i="18"/>
  <c r="X45" i="18"/>
  <c r="Z16" i="17"/>
  <c r="Y27" i="17"/>
  <c r="Z53" i="17"/>
  <c r="Y8" i="17"/>
  <c r="V4" i="17"/>
  <c r="Y4" i="17" s="1"/>
  <c r="U6" i="17"/>
  <c r="T7" i="17"/>
  <c r="S8" i="17"/>
  <c r="T8" i="17" s="1"/>
  <c r="Y10" i="17"/>
  <c r="X11" i="17"/>
  <c r="W13" i="17"/>
  <c r="Z13" i="17" s="1"/>
  <c r="V14" i="17"/>
  <c r="U15" i="17"/>
  <c r="T16" i="17"/>
  <c r="S17" i="17"/>
  <c r="Y20" i="17"/>
  <c r="X21" i="17"/>
  <c r="W22" i="17"/>
  <c r="Z22" i="17" s="1"/>
  <c r="V23" i="17"/>
  <c r="U24" i="17"/>
  <c r="T25" i="17"/>
  <c r="S27" i="17"/>
  <c r="Y29" i="17"/>
  <c r="X30" i="17"/>
  <c r="W31" i="17"/>
  <c r="Z31" i="17" s="1"/>
  <c r="V32" i="17"/>
  <c r="U34" i="17"/>
  <c r="X34" i="17" s="1"/>
  <c r="T35" i="17"/>
  <c r="S36" i="17"/>
  <c r="Y38" i="17"/>
  <c r="X39" i="17"/>
  <c r="W41" i="17"/>
  <c r="Z41" i="17" s="1"/>
  <c r="V42" i="17"/>
  <c r="Y42" i="17" s="1"/>
  <c r="U43" i="17"/>
  <c r="T44" i="17"/>
  <c r="S45" i="17"/>
  <c r="Y48" i="17"/>
  <c r="X49" i="17"/>
  <c r="W50" i="17"/>
  <c r="Z50" i="17" s="1"/>
  <c r="V51" i="17"/>
  <c r="U52" i="17"/>
  <c r="T53" i="17"/>
  <c r="W4" i="17"/>
  <c r="V6" i="17"/>
  <c r="Y6" i="17" s="1"/>
  <c r="U7" i="17"/>
  <c r="X7" i="17" s="1"/>
  <c r="Z10" i="17"/>
  <c r="Y11" i="17"/>
  <c r="X13" i="17"/>
  <c r="W14" i="17"/>
  <c r="V15" i="17"/>
  <c r="Y15" i="17" s="1"/>
  <c r="U16" i="17"/>
  <c r="T17" i="17"/>
  <c r="Z20" i="17"/>
  <c r="Y21" i="17"/>
  <c r="X22" i="17"/>
  <c r="W23" i="17"/>
  <c r="Z23" i="17" s="1"/>
  <c r="V24" i="17"/>
  <c r="Y24" i="17" s="1"/>
  <c r="U25" i="17"/>
  <c r="X25" i="17" s="1"/>
  <c r="T27" i="17"/>
  <c r="Z29" i="17"/>
  <c r="Y30" i="17"/>
  <c r="X31" i="17"/>
  <c r="W32" i="17"/>
  <c r="Z32" i="17" s="1"/>
  <c r="V34" i="17"/>
  <c r="Y34" i="17" s="1"/>
  <c r="U35" i="17"/>
  <c r="T36" i="17"/>
  <c r="Y39" i="17"/>
  <c r="X41" i="17"/>
  <c r="W42" i="17"/>
  <c r="V43" i="17"/>
  <c r="U44" i="17"/>
  <c r="X44" i="17" s="1"/>
  <c r="T45" i="17"/>
  <c r="Y49" i="17"/>
  <c r="X50" i="17"/>
  <c r="W51" i="17"/>
  <c r="Z51" i="17" s="1"/>
  <c r="V52" i="17"/>
  <c r="U53" i="17"/>
  <c r="V7" i="17"/>
  <c r="U8" i="17"/>
  <c r="X8" i="17" s="1"/>
  <c r="Z11" i="17"/>
  <c r="V16" i="17"/>
  <c r="U17" i="17"/>
  <c r="X17" i="17" s="1"/>
  <c r="Z21" i="17"/>
  <c r="V25" i="17"/>
  <c r="U27" i="17"/>
  <c r="Z30" i="17"/>
  <c r="V35" i="17"/>
  <c r="Y35" i="17" s="1"/>
  <c r="U36" i="17"/>
  <c r="X36" i="17" s="1"/>
  <c r="Z39" i="17"/>
  <c r="V44" i="17"/>
  <c r="Y44" i="17" s="1"/>
  <c r="U45" i="17"/>
  <c r="Z49" i="17"/>
  <c r="V53" i="17"/>
  <c r="X6" i="17"/>
  <c r="W7" i="17"/>
  <c r="Z7" i="17" s="1"/>
  <c r="V8" i="17"/>
  <c r="S11" i="17"/>
  <c r="T11" i="17" s="1"/>
  <c r="Y14" i="17"/>
  <c r="X15" i="17"/>
  <c r="W16" i="17"/>
  <c r="V17" i="17"/>
  <c r="Y17" i="17" s="1"/>
  <c r="S21" i="17"/>
  <c r="T21" i="17" s="1"/>
  <c r="Y23" i="17"/>
  <c r="X24" i="17"/>
  <c r="W25" i="17"/>
  <c r="Z25" i="17" s="1"/>
  <c r="V27" i="17"/>
  <c r="S30" i="17"/>
  <c r="T30" i="17" s="1"/>
  <c r="Y32" i="17"/>
  <c r="W35" i="17"/>
  <c r="Z35" i="17" s="1"/>
  <c r="V36" i="17"/>
  <c r="Y36" i="17" s="1"/>
  <c r="S39" i="17"/>
  <c r="X43" i="17"/>
  <c r="W44" i="17"/>
  <c r="Z44" i="17" s="1"/>
  <c r="V45" i="17"/>
  <c r="Y45" i="17" s="1"/>
  <c r="S49" i="17"/>
  <c r="Y51" i="17"/>
  <c r="X52" i="17"/>
  <c r="W53" i="17"/>
  <c r="Z4" i="17"/>
  <c r="W8" i="17"/>
  <c r="Z8" i="17" s="1"/>
  <c r="Z14" i="17"/>
  <c r="X16" i="17"/>
  <c r="W17" i="17"/>
  <c r="Z17" i="17" s="1"/>
  <c r="W27" i="17"/>
  <c r="X35" i="17"/>
  <c r="W36" i="17"/>
  <c r="T39" i="17"/>
  <c r="Z42" i="17"/>
  <c r="Y43" i="17"/>
  <c r="W45" i="17"/>
  <c r="Z45" i="17" s="1"/>
  <c r="T49" i="17"/>
  <c r="Y52" i="17"/>
  <c r="X53" i="17"/>
  <c r="Z36" i="17"/>
  <c r="Y7" i="17"/>
  <c r="Y16" i="17"/>
  <c r="Y25" i="17"/>
  <c r="X27" i="17"/>
  <c r="X45" i="17"/>
  <c r="Y53" i="17"/>
  <c r="Z27" i="17"/>
  <c r="Z7" i="16"/>
  <c r="Z16" i="16"/>
  <c r="Z24" i="16"/>
  <c r="X28" i="16"/>
  <c r="Y8" i="16"/>
  <c r="Z25" i="16"/>
  <c r="X37" i="16"/>
  <c r="S8" i="16"/>
  <c r="T8" i="16" s="1"/>
  <c r="Z9" i="16"/>
  <c r="S17" i="16"/>
  <c r="S27" i="16"/>
  <c r="S36" i="16"/>
  <c r="S45" i="16"/>
  <c r="T45" i="16" s="1"/>
  <c r="Z46" i="16"/>
  <c r="W4" i="16"/>
  <c r="V6" i="16"/>
  <c r="Y6" i="16" s="1"/>
  <c r="U7" i="16"/>
  <c r="S9" i="16"/>
  <c r="T9" i="16" s="1"/>
  <c r="Z10" i="16"/>
  <c r="Y11" i="16"/>
  <c r="X13" i="16"/>
  <c r="W14" i="16"/>
  <c r="V15" i="16"/>
  <c r="Y15" i="16" s="1"/>
  <c r="U16" i="16"/>
  <c r="T17" i="16"/>
  <c r="S18" i="16"/>
  <c r="Z20" i="16"/>
  <c r="Y21" i="16"/>
  <c r="X22" i="16"/>
  <c r="W23" i="16"/>
  <c r="V24" i="16"/>
  <c r="Y24" i="16" s="1"/>
  <c r="U25" i="16"/>
  <c r="T27" i="16"/>
  <c r="S28" i="16"/>
  <c r="T28" i="16" s="1"/>
  <c r="Z29" i="16"/>
  <c r="Y30" i="16"/>
  <c r="X31" i="16"/>
  <c r="W32" i="16"/>
  <c r="V34" i="16"/>
  <c r="Y34" i="16" s="1"/>
  <c r="U35" i="16"/>
  <c r="T36" i="16"/>
  <c r="S37" i="16"/>
  <c r="T37" i="16" s="1"/>
  <c r="Z38" i="16"/>
  <c r="Y39" i="16"/>
  <c r="X41" i="16"/>
  <c r="W42" i="16"/>
  <c r="V43" i="16"/>
  <c r="Y43" i="16" s="1"/>
  <c r="U44" i="16"/>
  <c r="S46" i="16"/>
  <c r="T46" i="16" s="1"/>
  <c r="Y49" i="16"/>
  <c r="X50" i="16"/>
  <c r="W51" i="16"/>
  <c r="V52" i="16"/>
  <c r="Y52" i="16" s="1"/>
  <c r="U53" i="16"/>
  <c r="X53" i="16" s="1"/>
  <c r="X4" i="16"/>
  <c r="W6" i="16"/>
  <c r="Z6" i="16" s="1"/>
  <c r="V7" i="16"/>
  <c r="Y7" i="16" s="1"/>
  <c r="U8" i="16"/>
  <c r="Y13" i="16"/>
  <c r="X14" i="16"/>
  <c r="W15" i="16"/>
  <c r="Z15" i="16" s="1"/>
  <c r="V16" i="16"/>
  <c r="U17" i="16"/>
  <c r="T18" i="16"/>
  <c r="Y22" i="16"/>
  <c r="X23" i="16"/>
  <c r="W24" i="16"/>
  <c r="V25" i="16"/>
  <c r="Y25" i="16" s="1"/>
  <c r="U27" i="16"/>
  <c r="Y31" i="16"/>
  <c r="X32" i="16"/>
  <c r="W34" i="16"/>
  <c r="Z34" i="16" s="1"/>
  <c r="V35" i="16"/>
  <c r="U36" i="16"/>
  <c r="Y41" i="16"/>
  <c r="X42" i="16"/>
  <c r="W43" i="16"/>
  <c r="Z43" i="16" s="1"/>
  <c r="V44" i="16"/>
  <c r="U45" i="16"/>
  <c r="Y50" i="16"/>
  <c r="X51" i="16"/>
  <c r="W52" i="16"/>
  <c r="Z52" i="16" s="1"/>
  <c r="V53" i="16"/>
  <c r="Y53" i="16" s="1"/>
  <c r="Y4" i="16"/>
  <c r="X6" i="16"/>
  <c r="W7" i="16"/>
  <c r="V8" i="16"/>
  <c r="U9" i="16"/>
  <c r="X9" i="16" s="1"/>
  <c r="Y14" i="16"/>
  <c r="X15" i="16"/>
  <c r="W16" i="16"/>
  <c r="V17" i="16"/>
  <c r="Y17" i="16" s="1"/>
  <c r="U18" i="16"/>
  <c r="X18" i="16" s="1"/>
  <c r="Z22" i="16"/>
  <c r="Y23" i="16"/>
  <c r="X24" i="16"/>
  <c r="W25" i="16"/>
  <c r="V27" i="16"/>
  <c r="Y27" i="16" s="1"/>
  <c r="U28" i="16"/>
  <c r="Z31" i="16"/>
  <c r="Y32" i="16"/>
  <c r="X34" i="16"/>
  <c r="W35" i="16"/>
  <c r="Z35" i="16" s="1"/>
  <c r="V36" i="16"/>
  <c r="Y36" i="16" s="1"/>
  <c r="U37" i="16"/>
  <c r="Y42" i="16"/>
  <c r="X43" i="16"/>
  <c r="W44" i="16"/>
  <c r="Z44" i="16" s="1"/>
  <c r="V45" i="16"/>
  <c r="Y45" i="16" s="1"/>
  <c r="U46" i="16"/>
  <c r="X46" i="16" s="1"/>
  <c r="Z50" i="16"/>
  <c r="Y51" i="16"/>
  <c r="X52" i="16"/>
  <c r="W53" i="16"/>
  <c r="Z53" i="16" s="1"/>
  <c r="Z4" i="16"/>
  <c r="X7" i="16"/>
  <c r="W8" i="16"/>
  <c r="Z8" i="16" s="1"/>
  <c r="V9" i="16"/>
  <c r="Y9" i="16" s="1"/>
  <c r="Z14" i="16"/>
  <c r="X16" i="16"/>
  <c r="W17" i="16"/>
  <c r="Z17" i="16" s="1"/>
  <c r="V18" i="16"/>
  <c r="Y18" i="16" s="1"/>
  <c r="Z23" i="16"/>
  <c r="X25" i="16"/>
  <c r="W27" i="16"/>
  <c r="Z27" i="16" s="1"/>
  <c r="V28" i="16"/>
  <c r="Y28" i="16" s="1"/>
  <c r="Z32" i="16"/>
  <c r="X35" i="16"/>
  <c r="W36" i="16"/>
  <c r="Z36" i="16" s="1"/>
  <c r="V37" i="16"/>
  <c r="Y37" i="16" s="1"/>
  <c r="Z42" i="16"/>
  <c r="X44" i="16"/>
  <c r="W45" i="16"/>
  <c r="Z45" i="16" s="1"/>
  <c r="V46" i="16"/>
  <c r="Y46" i="16" s="1"/>
  <c r="Z51" i="16"/>
  <c r="X8" i="16"/>
  <c r="W9" i="16"/>
  <c r="Y16" i="16"/>
  <c r="X17" i="16"/>
  <c r="W18" i="16"/>
  <c r="Z18" i="16" s="1"/>
  <c r="X27" i="16"/>
  <c r="W28" i="16"/>
  <c r="Z28" i="16" s="1"/>
  <c r="Y35" i="16"/>
  <c r="X36" i="16"/>
  <c r="W37" i="16"/>
  <c r="Z37" i="16" s="1"/>
  <c r="Y44" i="16"/>
  <c r="X45" i="16"/>
  <c r="W46" i="16"/>
  <c r="Y8" i="14"/>
  <c r="Z6" i="14"/>
  <c r="X46" i="14"/>
  <c r="S8" i="14"/>
  <c r="U7" i="14"/>
  <c r="T8" i="14"/>
  <c r="S9" i="14"/>
  <c r="Z10" i="14"/>
  <c r="S18" i="14"/>
  <c r="T18" i="14" s="1"/>
  <c r="Z20" i="14"/>
  <c r="S28" i="14"/>
  <c r="Z29" i="14"/>
  <c r="S37" i="14"/>
  <c r="Z38" i="14"/>
  <c r="U44" i="14"/>
  <c r="X44" i="14" s="1"/>
  <c r="S46" i="14"/>
  <c r="Z48" i="14"/>
  <c r="V52" i="14"/>
  <c r="U53" i="14"/>
  <c r="S27" i="14"/>
  <c r="T27" i="14" s="1"/>
  <c r="S45" i="14"/>
  <c r="T45" i="14" s="1"/>
  <c r="X4" i="14"/>
  <c r="W6" i="14"/>
  <c r="V7" i="14"/>
  <c r="U8" i="14"/>
  <c r="T9" i="14"/>
  <c r="S10" i="14"/>
  <c r="T10" i="14" s="1"/>
  <c r="Z11" i="14"/>
  <c r="Y13" i="14"/>
  <c r="X14" i="14"/>
  <c r="W15" i="14"/>
  <c r="Z15" i="14" s="1"/>
  <c r="V16" i="14"/>
  <c r="U17" i="14"/>
  <c r="S20" i="14"/>
  <c r="Z21" i="14"/>
  <c r="Y22" i="14"/>
  <c r="X23" i="14"/>
  <c r="W24" i="14"/>
  <c r="Z24" i="14" s="1"/>
  <c r="V25" i="14"/>
  <c r="U27" i="14"/>
  <c r="T28" i="14"/>
  <c r="S29" i="14"/>
  <c r="Z30" i="14"/>
  <c r="Y31" i="14"/>
  <c r="X32" i="14"/>
  <c r="W34" i="14"/>
  <c r="Z34" i="14" s="1"/>
  <c r="V35" i="14"/>
  <c r="U36" i="14"/>
  <c r="T37" i="14"/>
  <c r="S38" i="14"/>
  <c r="Z39" i="14"/>
  <c r="Y41" i="14"/>
  <c r="X42" i="14"/>
  <c r="W43" i="14"/>
  <c r="Z43" i="14" s="1"/>
  <c r="V44" i="14"/>
  <c r="U45" i="14"/>
  <c r="T46" i="14"/>
  <c r="S48" i="14"/>
  <c r="T48" i="14" s="1"/>
  <c r="Y50" i="14"/>
  <c r="X51" i="14"/>
  <c r="W52" i="14"/>
  <c r="Z52" i="14" s="1"/>
  <c r="V53" i="14"/>
  <c r="Z45" i="14"/>
  <c r="Y4" i="14"/>
  <c r="X6" i="14"/>
  <c r="W7" i="14"/>
  <c r="Z7" i="14" s="1"/>
  <c r="V8" i="14"/>
  <c r="U9" i="14"/>
  <c r="X9" i="14" s="1"/>
  <c r="S11" i="14"/>
  <c r="Z13" i="14"/>
  <c r="Y14" i="14"/>
  <c r="X15" i="14"/>
  <c r="W16" i="14"/>
  <c r="Z16" i="14" s="1"/>
  <c r="V17" i="14"/>
  <c r="Y17" i="14" s="1"/>
  <c r="U18" i="14"/>
  <c r="X18" i="14" s="1"/>
  <c r="T20" i="14"/>
  <c r="S21" i="14"/>
  <c r="Z22" i="14"/>
  <c r="Y23" i="14"/>
  <c r="X24" i="14"/>
  <c r="W25" i="14"/>
  <c r="Z25" i="14" s="1"/>
  <c r="V27" i="14"/>
  <c r="Y27" i="14" s="1"/>
  <c r="U28" i="14"/>
  <c r="X28" i="14" s="1"/>
  <c r="T29" i="14"/>
  <c r="S30" i="14"/>
  <c r="Z31" i="14"/>
  <c r="Y32" i="14"/>
  <c r="X34" i="14"/>
  <c r="W35" i="14"/>
  <c r="Z35" i="14" s="1"/>
  <c r="V36" i="14"/>
  <c r="Y36" i="14" s="1"/>
  <c r="U37" i="14"/>
  <c r="X37" i="14" s="1"/>
  <c r="T38" i="14"/>
  <c r="Y42" i="14"/>
  <c r="X43" i="14"/>
  <c r="W44" i="14"/>
  <c r="Z44" i="14" s="1"/>
  <c r="V45" i="14"/>
  <c r="Y45" i="14" s="1"/>
  <c r="U46" i="14"/>
  <c r="Z50" i="14"/>
  <c r="Y51" i="14"/>
  <c r="X52" i="14"/>
  <c r="W53" i="14"/>
  <c r="Z53" i="14" s="1"/>
  <c r="S17" i="14"/>
  <c r="T17" i="14" s="1"/>
  <c r="S36" i="14"/>
  <c r="T36" i="14" s="1"/>
  <c r="Z4" i="14"/>
  <c r="Y6" i="14"/>
  <c r="X7" i="14"/>
  <c r="W8" i="14"/>
  <c r="Z8" i="14" s="1"/>
  <c r="V9" i="14"/>
  <c r="Y9" i="14" s="1"/>
  <c r="U10" i="14"/>
  <c r="X10" i="14" s="1"/>
  <c r="T11" i="14"/>
  <c r="S13" i="14"/>
  <c r="T13" i="14" s="1"/>
  <c r="Z14" i="14"/>
  <c r="Y15" i="14"/>
  <c r="X16" i="14"/>
  <c r="W17" i="14"/>
  <c r="Z17" i="14" s="1"/>
  <c r="V18" i="14"/>
  <c r="Y18" i="14" s="1"/>
  <c r="U20" i="14"/>
  <c r="X20" i="14" s="1"/>
  <c r="T21" i="14"/>
  <c r="S22" i="14"/>
  <c r="T22" i="14" s="1"/>
  <c r="Z23" i="14"/>
  <c r="Y24" i="14"/>
  <c r="X25" i="14"/>
  <c r="W27" i="14"/>
  <c r="Z27" i="14" s="1"/>
  <c r="V28" i="14"/>
  <c r="Y28" i="14" s="1"/>
  <c r="U29" i="14"/>
  <c r="X29" i="14" s="1"/>
  <c r="T30" i="14"/>
  <c r="S31" i="14"/>
  <c r="T31" i="14" s="1"/>
  <c r="Z32" i="14"/>
  <c r="Y34" i="14"/>
  <c r="X35" i="14"/>
  <c r="W36" i="14"/>
  <c r="Z36" i="14" s="1"/>
  <c r="V37" i="14"/>
  <c r="Y37" i="14" s="1"/>
  <c r="U38" i="14"/>
  <c r="X38" i="14" s="1"/>
  <c r="Y43" i="14"/>
  <c r="W45" i="14"/>
  <c r="V46" i="14"/>
  <c r="Y46" i="14" s="1"/>
  <c r="U48" i="14"/>
  <c r="X48" i="14" s="1"/>
  <c r="Y52" i="14"/>
  <c r="X53" i="14"/>
  <c r="Y7" i="14"/>
  <c r="X8" i="14"/>
  <c r="W9" i="14"/>
  <c r="Z9" i="14" s="1"/>
  <c r="V10" i="14"/>
  <c r="Y10" i="14" s="1"/>
  <c r="Y16" i="14"/>
  <c r="X17" i="14"/>
  <c r="W18" i="14"/>
  <c r="Z18" i="14" s="1"/>
  <c r="V20" i="14"/>
  <c r="Y20" i="14" s="1"/>
  <c r="Y25" i="14"/>
  <c r="X27" i="14"/>
  <c r="W28" i="14"/>
  <c r="Z28" i="14" s="1"/>
  <c r="V29" i="14"/>
  <c r="Y29" i="14" s="1"/>
  <c r="Y35" i="14"/>
  <c r="X36" i="14"/>
  <c r="W37" i="14"/>
  <c r="Z37" i="14" s="1"/>
  <c r="V38" i="14"/>
  <c r="Y38" i="14" s="1"/>
  <c r="Y44" i="14"/>
  <c r="X45" i="14"/>
  <c r="W46" i="14"/>
  <c r="Z46" i="14" s="1"/>
  <c r="V48" i="14"/>
  <c r="Y48" i="14" s="1"/>
  <c r="Y53" i="14"/>
  <c r="Z43" i="13"/>
  <c r="Z16" i="13"/>
  <c r="Z24" i="13"/>
  <c r="V4" i="13"/>
  <c r="T7" i="13"/>
  <c r="S8" i="13"/>
  <c r="T8" i="13" s="1"/>
  <c r="Z9" i="13"/>
  <c r="V14" i="13"/>
  <c r="T16" i="13"/>
  <c r="S17" i="13"/>
  <c r="Z18" i="13"/>
  <c r="Y20" i="13"/>
  <c r="V23" i="13"/>
  <c r="T25" i="13"/>
  <c r="S27" i="13"/>
  <c r="T27" i="13" s="1"/>
  <c r="Z28" i="13"/>
  <c r="Y29" i="13"/>
  <c r="V32" i="13"/>
  <c r="T35" i="13"/>
  <c r="S36" i="13"/>
  <c r="Z37" i="13"/>
  <c r="Y38" i="13"/>
  <c r="V42" i="13"/>
  <c r="Y42" i="13" s="1"/>
  <c r="T44" i="13"/>
  <c r="S45" i="13"/>
  <c r="Z46" i="13"/>
  <c r="Y48" i="13"/>
  <c r="V51" i="13"/>
  <c r="T53" i="13"/>
  <c r="Z17" i="13"/>
  <c r="Z45" i="13"/>
  <c r="W4" i="13"/>
  <c r="U7" i="13"/>
  <c r="S9" i="13"/>
  <c r="Z10" i="13"/>
  <c r="W14" i="13"/>
  <c r="U16" i="13"/>
  <c r="X16" i="13" s="1"/>
  <c r="T17" i="13"/>
  <c r="S18" i="13"/>
  <c r="Z20" i="13"/>
  <c r="W23" i="13"/>
  <c r="U25" i="13"/>
  <c r="S28" i="13"/>
  <c r="Z29" i="13"/>
  <c r="W32" i="13"/>
  <c r="Z32" i="13" s="1"/>
  <c r="U35" i="13"/>
  <c r="T36" i="13"/>
  <c r="S37" i="13"/>
  <c r="Z38" i="13"/>
  <c r="W42" i="13"/>
  <c r="U44" i="13"/>
  <c r="T45" i="13"/>
  <c r="S46" i="13"/>
  <c r="T46" i="13" s="1"/>
  <c r="Z48" i="13"/>
  <c r="W51" i="13"/>
  <c r="Z51" i="13" s="1"/>
  <c r="U53" i="13"/>
  <c r="X4" i="13"/>
  <c r="W6" i="13"/>
  <c r="Z6" i="13" s="1"/>
  <c r="V7" i="13"/>
  <c r="Y7" i="13" s="1"/>
  <c r="U8" i="13"/>
  <c r="X8" i="13" s="1"/>
  <c r="T9" i="13"/>
  <c r="S10" i="13"/>
  <c r="Y13" i="13"/>
  <c r="X14" i="13"/>
  <c r="W15" i="13"/>
  <c r="Z15" i="13" s="1"/>
  <c r="V16" i="13"/>
  <c r="U17" i="13"/>
  <c r="X17" i="13" s="1"/>
  <c r="T18" i="13"/>
  <c r="S20" i="13"/>
  <c r="T20" i="13" s="1"/>
  <c r="Y22" i="13"/>
  <c r="X23" i="13"/>
  <c r="W24" i="13"/>
  <c r="V25" i="13"/>
  <c r="U27" i="13"/>
  <c r="T28" i="13"/>
  <c r="S29" i="13"/>
  <c r="T29" i="13" s="1"/>
  <c r="Y31" i="13"/>
  <c r="X32" i="13"/>
  <c r="W34" i="13"/>
  <c r="Z34" i="13" s="1"/>
  <c r="V35" i="13"/>
  <c r="U36" i="13"/>
  <c r="T37" i="13"/>
  <c r="S38" i="13"/>
  <c r="T38" i="13" s="1"/>
  <c r="Y41" i="13"/>
  <c r="X42" i="13"/>
  <c r="W43" i="13"/>
  <c r="V44" i="13"/>
  <c r="U45" i="13"/>
  <c r="S48" i="13"/>
  <c r="Y50" i="13"/>
  <c r="X51" i="13"/>
  <c r="W52" i="13"/>
  <c r="Z52" i="13" s="1"/>
  <c r="V53" i="13"/>
  <c r="Y4" i="13"/>
  <c r="W7" i="13"/>
  <c r="Z7" i="13" s="1"/>
  <c r="V8" i="13"/>
  <c r="Y8" i="13" s="1"/>
  <c r="U9" i="13"/>
  <c r="X9" i="13" s="1"/>
  <c r="T10" i="13"/>
  <c r="Z13" i="13"/>
  <c r="Y14" i="13"/>
  <c r="W16" i="13"/>
  <c r="V17" i="13"/>
  <c r="Y17" i="13" s="1"/>
  <c r="U18" i="13"/>
  <c r="X18" i="13" s="1"/>
  <c r="Z22" i="13"/>
  <c r="Y23" i="13"/>
  <c r="W25" i="13"/>
  <c r="Z25" i="13" s="1"/>
  <c r="V27" i="13"/>
  <c r="Y27" i="13" s="1"/>
  <c r="U28" i="13"/>
  <c r="X28" i="13" s="1"/>
  <c r="Z31" i="13"/>
  <c r="Y32" i="13"/>
  <c r="W35" i="13"/>
  <c r="Z35" i="13" s="1"/>
  <c r="V36" i="13"/>
  <c r="Y36" i="13" s="1"/>
  <c r="U37" i="13"/>
  <c r="X37" i="13" s="1"/>
  <c r="Z41" i="13"/>
  <c r="W44" i="13"/>
  <c r="Z44" i="13" s="1"/>
  <c r="V45" i="13"/>
  <c r="Y45" i="13" s="1"/>
  <c r="U46" i="13"/>
  <c r="X46" i="13" s="1"/>
  <c r="T48" i="13"/>
  <c r="Z50" i="13"/>
  <c r="Y51" i="13"/>
  <c r="X52" i="13"/>
  <c r="W53" i="13"/>
  <c r="Z53" i="13" s="1"/>
  <c r="Z4" i="13"/>
  <c r="X7" i="13"/>
  <c r="W8" i="13"/>
  <c r="Z8" i="13" s="1"/>
  <c r="Z14" i="13"/>
  <c r="W17" i="13"/>
  <c r="Z23" i="13"/>
  <c r="X25" i="13"/>
  <c r="W27" i="13"/>
  <c r="Z27" i="13" s="1"/>
  <c r="X35" i="13"/>
  <c r="W36" i="13"/>
  <c r="Z36" i="13" s="1"/>
  <c r="Z42" i="13"/>
  <c r="X44" i="13"/>
  <c r="W45" i="13"/>
  <c r="X53" i="13"/>
  <c r="Y16" i="13"/>
  <c r="Y25" i="13"/>
  <c r="X27" i="13"/>
  <c r="Y35" i="13"/>
  <c r="X36" i="13"/>
  <c r="Y44" i="13"/>
  <c r="X45" i="13"/>
  <c r="Y53" i="13"/>
  <c r="Z42" i="12"/>
  <c r="Z14" i="12"/>
  <c r="Z23" i="12"/>
  <c r="V4" i="12"/>
  <c r="Y4" i="12" s="1"/>
  <c r="U6" i="12"/>
  <c r="T7" i="12"/>
  <c r="S8" i="12"/>
  <c r="T8" i="12" s="1"/>
  <c r="Z9" i="12"/>
  <c r="Y10" i="12"/>
  <c r="X11" i="12"/>
  <c r="W13" i="12"/>
  <c r="V14" i="12"/>
  <c r="Y14" i="12" s="1"/>
  <c r="U15" i="12"/>
  <c r="T16" i="12"/>
  <c r="S17" i="12"/>
  <c r="Z18" i="12"/>
  <c r="Y20" i="12"/>
  <c r="X21" i="12"/>
  <c r="W22" i="12"/>
  <c r="V23" i="12"/>
  <c r="Y23" i="12" s="1"/>
  <c r="U24" i="12"/>
  <c r="T25" i="12"/>
  <c r="S27" i="12"/>
  <c r="T27" i="12" s="1"/>
  <c r="Z28" i="12"/>
  <c r="Y29" i="12"/>
  <c r="X30" i="12"/>
  <c r="W31" i="12"/>
  <c r="Z31" i="12" s="1"/>
  <c r="V32" i="12"/>
  <c r="Y32" i="12" s="1"/>
  <c r="U34" i="12"/>
  <c r="T35" i="12"/>
  <c r="S36" i="12"/>
  <c r="T36" i="12" s="1"/>
  <c r="Z37" i="12"/>
  <c r="Y38" i="12"/>
  <c r="X39" i="12"/>
  <c r="W41" i="12"/>
  <c r="V42" i="12"/>
  <c r="Y42" i="12" s="1"/>
  <c r="U43" i="12"/>
  <c r="T44" i="12"/>
  <c r="S45" i="12"/>
  <c r="T45" i="12" s="1"/>
  <c r="Y48" i="12"/>
  <c r="X49" i="12"/>
  <c r="W50" i="12"/>
  <c r="V51" i="12"/>
  <c r="Y51" i="12" s="1"/>
  <c r="U52" i="12"/>
  <c r="T53" i="12"/>
  <c r="W4" i="12"/>
  <c r="Z4" i="12" s="1"/>
  <c r="V6" i="12"/>
  <c r="Y6" i="12" s="1"/>
  <c r="U7" i="12"/>
  <c r="X7" i="12" s="1"/>
  <c r="Y11" i="12"/>
  <c r="X13" i="12"/>
  <c r="W14" i="12"/>
  <c r="V15" i="12"/>
  <c r="U16" i="12"/>
  <c r="X16" i="12" s="1"/>
  <c r="T17" i="12"/>
  <c r="Y21" i="12"/>
  <c r="X22" i="12"/>
  <c r="W23" i="12"/>
  <c r="V24" i="12"/>
  <c r="U25" i="12"/>
  <c r="Y30" i="12"/>
  <c r="X31" i="12"/>
  <c r="W32" i="12"/>
  <c r="Z32" i="12" s="1"/>
  <c r="V34" i="12"/>
  <c r="Y34" i="12" s="1"/>
  <c r="U35" i="12"/>
  <c r="Y39" i="12"/>
  <c r="X41" i="12"/>
  <c r="W42" i="12"/>
  <c r="V43" i="12"/>
  <c r="U44" i="12"/>
  <c r="X44" i="12" s="1"/>
  <c r="Y49" i="12"/>
  <c r="X50" i="12"/>
  <c r="W51" i="12"/>
  <c r="Z51" i="12" s="1"/>
  <c r="V52" i="12"/>
  <c r="U53" i="12"/>
  <c r="X53" i="12" s="1"/>
  <c r="W6" i="12"/>
  <c r="V7" i="12"/>
  <c r="Y7" i="12" s="1"/>
  <c r="U8" i="12"/>
  <c r="Z11" i="12"/>
  <c r="Y13" i="12"/>
  <c r="W15" i="12"/>
  <c r="Z15" i="12" s="1"/>
  <c r="V16" i="12"/>
  <c r="Y16" i="12" s="1"/>
  <c r="U17" i="12"/>
  <c r="X17" i="12" s="1"/>
  <c r="Z21" i="12"/>
  <c r="Y22" i="12"/>
  <c r="W24" i="12"/>
  <c r="Z24" i="12" s="1"/>
  <c r="V25" i="12"/>
  <c r="Y25" i="12" s="1"/>
  <c r="U27" i="12"/>
  <c r="Z30" i="12"/>
  <c r="Y31" i="12"/>
  <c r="W34" i="12"/>
  <c r="V35" i="12"/>
  <c r="Y35" i="12" s="1"/>
  <c r="U36" i="12"/>
  <c r="X36" i="12" s="1"/>
  <c r="Z39" i="12"/>
  <c r="Y41" i="12"/>
  <c r="W43" i="12"/>
  <c r="Z43" i="12" s="1"/>
  <c r="V44" i="12"/>
  <c r="Y44" i="12" s="1"/>
  <c r="U45" i="12"/>
  <c r="Z49" i="12"/>
  <c r="Y50" i="12"/>
  <c r="W52" i="12"/>
  <c r="Z52" i="12" s="1"/>
  <c r="V53" i="12"/>
  <c r="Y53" i="12" s="1"/>
  <c r="Z45" i="12"/>
  <c r="X6" i="12"/>
  <c r="V8" i="12"/>
  <c r="Y8" i="12" s="1"/>
  <c r="Z13" i="12"/>
  <c r="X15" i="12"/>
  <c r="V17" i="12"/>
  <c r="Y17" i="12" s="1"/>
  <c r="Z22" i="12"/>
  <c r="X24" i="12"/>
  <c r="V27" i="12"/>
  <c r="Y27" i="12" s="1"/>
  <c r="X34" i="12"/>
  <c r="V36" i="12"/>
  <c r="Y36" i="12" s="1"/>
  <c r="Z41" i="12"/>
  <c r="X43" i="12"/>
  <c r="V45" i="12"/>
  <c r="Y45" i="12" s="1"/>
  <c r="Z50" i="12"/>
  <c r="X52" i="12"/>
  <c r="W8" i="12"/>
  <c r="Z8" i="12" s="1"/>
  <c r="T11" i="12"/>
  <c r="S13" i="12"/>
  <c r="Y15" i="12"/>
  <c r="W17" i="12"/>
  <c r="T21" i="12"/>
  <c r="S22" i="12"/>
  <c r="T22" i="12" s="1"/>
  <c r="Y24" i="12"/>
  <c r="X25" i="12"/>
  <c r="W27" i="12"/>
  <c r="Z27" i="12" s="1"/>
  <c r="T30" i="12"/>
  <c r="S31" i="12"/>
  <c r="X35" i="12"/>
  <c r="W36" i="12"/>
  <c r="Z36" i="12" s="1"/>
  <c r="S41" i="12"/>
  <c r="T41" i="12" s="1"/>
  <c r="Y43" i="12"/>
  <c r="W45" i="12"/>
  <c r="S50" i="12"/>
  <c r="T50" i="12" s="1"/>
  <c r="Y52" i="12"/>
  <c r="Z17" i="12"/>
  <c r="Z6" i="12"/>
  <c r="X8" i="12"/>
  <c r="T13" i="12"/>
  <c r="X27" i="12"/>
  <c r="T31" i="12"/>
  <c r="Z34" i="12"/>
  <c r="X45" i="12"/>
  <c r="Y36" i="11"/>
  <c r="Y45" i="11"/>
  <c r="V4" i="11"/>
  <c r="Y4" i="11" s="1"/>
  <c r="U6" i="11"/>
  <c r="T7" i="11"/>
  <c r="S8" i="11"/>
  <c r="Z9" i="11"/>
  <c r="Y10" i="11"/>
  <c r="X11" i="11"/>
  <c r="W13" i="11"/>
  <c r="Z13" i="11" s="1"/>
  <c r="V14" i="11"/>
  <c r="Y14" i="11" s="1"/>
  <c r="U15" i="11"/>
  <c r="X15" i="11" s="1"/>
  <c r="T16" i="11"/>
  <c r="S17" i="11"/>
  <c r="Z18" i="11"/>
  <c r="Y20" i="11"/>
  <c r="X21" i="11"/>
  <c r="W22" i="11"/>
  <c r="Z22" i="11" s="1"/>
  <c r="V23" i="11"/>
  <c r="Y23" i="11" s="1"/>
  <c r="U24" i="11"/>
  <c r="X24" i="11" s="1"/>
  <c r="T25" i="11"/>
  <c r="S27" i="11"/>
  <c r="Z28" i="11"/>
  <c r="Y29" i="11"/>
  <c r="X30" i="11"/>
  <c r="W31" i="11"/>
  <c r="V32" i="11"/>
  <c r="Y32" i="11" s="1"/>
  <c r="U34" i="11"/>
  <c r="T35" i="11"/>
  <c r="S36" i="11"/>
  <c r="Z37" i="11"/>
  <c r="Y38" i="11"/>
  <c r="X39" i="11"/>
  <c r="W41" i="11"/>
  <c r="Z41" i="11" s="1"/>
  <c r="V42" i="11"/>
  <c r="Y42" i="11" s="1"/>
  <c r="U43" i="11"/>
  <c r="T44" i="11"/>
  <c r="S45" i="11"/>
  <c r="Y48" i="11"/>
  <c r="X49" i="11"/>
  <c r="W50" i="11"/>
  <c r="V51" i="11"/>
  <c r="Y51" i="11" s="1"/>
  <c r="U52" i="11"/>
  <c r="X52" i="11" s="1"/>
  <c r="T53" i="11"/>
  <c r="W4" i="11"/>
  <c r="V6" i="11"/>
  <c r="U7" i="11"/>
  <c r="X7" i="11" s="1"/>
  <c r="T8" i="11"/>
  <c r="Y11" i="11"/>
  <c r="X13" i="11"/>
  <c r="W14" i="11"/>
  <c r="Z14" i="11" s="1"/>
  <c r="V15" i="11"/>
  <c r="U16" i="11"/>
  <c r="T17" i="11"/>
  <c r="Y21" i="11"/>
  <c r="X22" i="11"/>
  <c r="W23" i="11"/>
  <c r="V24" i="11"/>
  <c r="Y24" i="11" s="1"/>
  <c r="U25" i="11"/>
  <c r="X25" i="11" s="1"/>
  <c r="T27" i="11"/>
  <c r="Y30" i="11"/>
  <c r="X31" i="11"/>
  <c r="W32" i="11"/>
  <c r="Z32" i="11" s="1"/>
  <c r="V34" i="11"/>
  <c r="U35" i="11"/>
  <c r="T36" i="11"/>
  <c r="Y39" i="11"/>
  <c r="X41" i="11"/>
  <c r="W42" i="11"/>
  <c r="Z42" i="11" s="1"/>
  <c r="V43" i="11"/>
  <c r="U44" i="11"/>
  <c r="T45" i="11"/>
  <c r="Y49" i="11"/>
  <c r="X50" i="11"/>
  <c r="W51" i="11"/>
  <c r="Z51" i="11" s="1"/>
  <c r="V52" i="11"/>
  <c r="U53" i="11"/>
  <c r="W6" i="11"/>
  <c r="U8" i="11"/>
  <c r="Z11" i="11"/>
  <c r="Y13" i="11"/>
  <c r="W15" i="11"/>
  <c r="Z15" i="11" s="1"/>
  <c r="U17" i="11"/>
  <c r="X17" i="11" s="1"/>
  <c r="Z21" i="11"/>
  <c r="Y22" i="11"/>
  <c r="W24" i="11"/>
  <c r="Z24" i="11" s="1"/>
  <c r="U27" i="11"/>
  <c r="Z30" i="11"/>
  <c r="Y31" i="11"/>
  <c r="X32" i="11"/>
  <c r="W34" i="11"/>
  <c r="Z34" i="11" s="1"/>
  <c r="V35" i="11"/>
  <c r="Y35" i="11" s="1"/>
  <c r="U36" i="11"/>
  <c r="Z39" i="11"/>
  <c r="Y41" i="11"/>
  <c r="X42" i="11"/>
  <c r="W43" i="11"/>
  <c r="Z43" i="11" s="1"/>
  <c r="V44" i="11"/>
  <c r="Y44" i="11" s="1"/>
  <c r="U45" i="11"/>
  <c r="X45" i="11" s="1"/>
  <c r="Z49" i="11"/>
  <c r="Y50" i="11"/>
  <c r="X51" i="11"/>
  <c r="W52" i="11"/>
  <c r="V53" i="11"/>
  <c r="Y53" i="11" s="1"/>
  <c r="Z36" i="11"/>
  <c r="X6" i="11"/>
  <c r="V8" i="11"/>
  <c r="Y8" i="11" s="1"/>
  <c r="V17" i="11"/>
  <c r="Y17" i="11" s="1"/>
  <c r="V27" i="11"/>
  <c r="Y27" i="11" s="1"/>
  <c r="Z31" i="11"/>
  <c r="X34" i="11"/>
  <c r="V36" i="11"/>
  <c r="X43" i="11"/>
  <c r="V45" i="11"/>
  <c r="Z50" i="11"/>
  <c r="Z8" i="11"/>
  <c r="Z4" i="11"/>
  <c r="Y6" i="11"/>
  <c r="W8" i="11"/>
  <c r="T11" i="11"/>
  <c r="S13" i="11"/>
  <c r="T13" i="11" s="1"/>
  <c r="Y15" i="11"/>
  <c r="X16" i="11"/>
  <c r="W17" i="11"/>
  <c r="Z17" i="11" s="1"/>
  <c r="T21" i="11"/>
  <c r="S22" i="11"/>
  <c r="T22" i="11" s="1"/>
  <c r="Z23" i="11"/>
  <c r="W27" i="11"/>
  <c r="Z27" i="11" s="1"/>
  <c r="T30" i="11"/>
  <c r="S31" i="11"/>
  <c r="T31" i="11" s="1"/>
  <c r="Y34" i="11"/>
  <c r="X35" i="11"/>
  <c r="W36" i="11"/>
  <c r="T39" i="11"/>
  <c r="S41" i="11"/>
  <c r="Y43" i="11"/>
  <c r="X44" i="11"/>
  <c r="W45" i="11"/>
  <c r="Z45" i="11" s="1"/>
  <c r="S50" i="11"/>
  <c r="Y52" i="11"/>
  <c r="X53" i="11"/>
  <c r="Z6" i="11"/>
  <c r="X8" i="11"/>
  <c r="X27" i="11"/>
  <c r="X36" i="11"/>
  <c r="T41" i="11"/>
  <c r="T50" i="11"/>
  <c r="Z52" i="11"/>
  <c r="Z31" i="10"/>
  <c r="Y45" i="10"/>
  <c r="Z22" i="10"/>
  <c r="Z50" i="10"/>
  <c r="Y8" i="10"/>
  <c r="Z13" i="10"/>
  <c r="V4" i="10"/>
  <c r="U6" i="10"/>
  <c r="X6" i="10" s="1"/>
  <c r="T7" i="10"/>
  <c r="S8" i="10"/>
  <c r="Z9" i="10"/>
  <c r="X11" i="10"/>
  <c r="W13" i="10"/>
  <c r="V14" i="10"/>
  <c r="U15" i="10"/>
  <c r="X15" i="10" s="1"/>
  <c r="T16" i="10"/>
  <c r="S17" i="10"/>
  <c r="T17" i="10" s="1"/>
  <c r="X21" i="10"/>
  <c r="W22" i="10"/>
  <c r="V23" i="10"/>
  <c r="U24" i="10"/>
  <c r="T25" i="10"/>
  <c r="S27" i="10"/>
  <c r="T27" i="10" s="1"/>
  <c r="Z28" i="10"/>
  <c r="X30" i="10"/>
  <c r="W31" i="10"/>
  <c r="V32" i="10"/>
  <c r="U34" i="10"/>
  <c r="T35" i="10"/>
  <c r="S36" i="10"/>
  <c r="T36" i="10" s="1"/>
  <c r="X39" i="10"/>
  <c r="W41" i="10"/>
  <c r="Z41" i="10" s="1"/>
  <c r="V42" i="10"/>
  <c r="U43" i="10"/>
  <c r="T44" i="10"/>
  <c r="S45" i="10"/>
  <c r="Y48" i="10"/>
  <c r="X49" i="10"/>
  <c r="W50" i="10"/>
  <c r="V51" i="10"/>
  <c r="Y51" i="10" s="1"/>
  <c r="U52" i="10"/>
  <c r="T53" i="10"/>
  <c r="T8" i="10"/>
  <c r="Z10" i="10"/>
  <c r="Z20" i="10"/>
  <c r="Z29" i="10"/>
  <c r="Z38" i="10"/>
  <c r="T45" i="10"/>
  <c r="Z48" i="10"/>
  <c r="V52" i="10"/>
  <c r="X4" i="10"/>
  <c r="W6" i="10"/>
  <c r="V7" i="10"/>
  <c r="Y7" i="10" s="1"/>
  <c r="U8" i="10"/>
  <c r="S10" i="10"/>
  <c r="Y13" i="10"/>
  <c r="X14" i="10"/>
  <c r="W15" i="10"/>
  <c r="V16" i="10"/>
  <c r="Y16" i="10" s="1"/>
  <c r="U17" i="10"/>
  <c r="S20" i="10"/>
  <c r="Y22" i="10"/>
  <c r="X23" i="10"/>
  <c r="W24" i="10"/>
  <c r="Z24" i="10" s="1"/>
  <c r="V25" i="10"/>
  <c r="Y25" i="10" s="1"/>
  <c r="U27" i="10"/>
  <c r="S29" i="10"/>
  <c r="T29" i="10" s="1"/>
  <c r="Y31" i="10"/>
  <c r="X32" i="10"/>
  <c r="W34" i="10"/>
  <c r="V35" i="10"/>
  <c r="Y35" i="10" s="1"/>
  <c r="U36" i="10"/>
  <c r="X36" i="10" s="1"/>
  <c r="S38" i="10"/>
  <c r="Y41" i="10"/>
  <c r="X42" i="10"/>
  <c r="W43" i="10"/>
  <c r="V44" i="10"/>
  <c r="Y44" i="10" s="1"/>
  <c r="U45" i="10"/>
  <c r="S48" i="10"/>
  <c r="T48" i="10" s="1"/>
  <c r="Y50" i="10"/>
  <c r="X51" i="10"/>
  <c r="W52" i="10"/>
  <c r="V53" i="10"/>
  <c r="Y53" i="10" s="1"/>
  <c r="Y4" i="10"/>
  <c r="W7" i="10"/>
  <c r="Z7" i="10" s="1"/>
  <c r="V8" i="10"/>
  <c r="T10" i="10"/>
  <c r="Y14" i="10"/>
  <c r="W16" i="10"/>
  <c r="Z16" i="10" s="1"/>
  <c r="V17" i="10"/>
  <c r="Y17" i="10" s="1"/>
  <c r="T20" i="10"/>
  <c r="Y23" i="10"/>
  <c r="X24" i="10"/>
  <c r="W25" i="10"/>
  <c r="Z25" i="10" s="1"/>
  <c r="V27" i="10"/>
  <c r="Y27" i="10" s="1"/>
  <c r="Y32" i="10"/>
  <c r="X34" i="10"/>
  <c r="W35" i="10"/>
  <c r="Z35" i="10" s="1"/>
  <c r="V36" i="10"/>
  <c r="Y36" i="10" s="1"/>
  <c r="T38" i="10"/>
  <c r="Y42" i="10"/>
  <c r="X43" i="10"/>
  <c r="W44" i="10"/>
  <c r="Z44" i="10" s="1"/>
  <c r="V45" i="10"/>
  <c r="X52" i="10"/>
  <c r="W53" i="10"/>
  <c r="Z53" i="10" s="1"/>
  <c r="Z4" i="10"/>
  <c r="Y6" i="10"/>
  <c r="W8" i="10"/>
  <c r="Z8" i="10" s="1"/>
  <c r="U10" i="10"/>
  <c r="X10" i="10" s="1"/>
  <c r="Z14" i="10"/>
  <c r="Y15" i="10"/>
  <c r="W17" i="10"/>
  <c r="Z17" i="10" s="1"/>
  <c r="U20" i="10"/>
  <c r="Z23" i="10"/>
  <c r="Y24" i="10"/>
  <c r="W27" i="10"/>
  <c r="AH4" i="10" s="1"/>
  <c r="U29" i="10"/>
  <c r="X29" i="10" s="1"/>
  <c r="Z32" i="10"/>
  <c r="Y34" i="10"/>
  <c r="X35" i="10"/>
  <c r="W36" i="10"/>
  <c r="Z36" i="10" s="1"/>
  <c r="U38" i="10"/>
  <c r="X38" i="10" s="1"/>
  <c r="Z42" i="10"/>
  <c r="Y43" i="10"/>
  <c r="X44" i="10"/>
  <c r="W45" i="10"/>
  <c r="Z45" i="10" s="1"/>
  <c r="U48" i="10"/>
  <c r="X48" i="10" s="1"/>
  <c r="Y52" i="10"/>
  <c r="X53" i="10"/>
  <c r="Z6" i="10"/>
  <c r="X8" i="10"/>
  <c r="V10" i="10"/>
  <c r="Y10" i="10" s="1"/>
  <c r="Z15" i="10"/>
  <c r="X17" i="10"/>
  <c r="V20" i="10"/>
  <c r="X27" i="10"/>
  <c r="V29" i="10"/>
  <c r="Y29" i="10" s="1"/>
  <c r="Z34" i="10"/>
  <c r="V38" i="10"/>
  <c r="Y38" i="10" s="1"/>
  <c r="Z43" i="10"/>
  <c r="X45" i="10"/>
  <c r="V48" i="10"/>
  <c r="Z52" i="10"/>
  <c r="Y8" i="9"/>
  <c r="Z16" i="9"/>
  <c r="T50" i="9"/>
  <c r="Z42" i="9"/>
  <c r="Y17" i="9"/>
  <c r="Z35" i="9"/>
  <c r="V4" i="9"/>
  <c r="Y4" i="9" s="1"/>
  <c r="U6" i="9"/>
  <c r="X6" i="9" s="1"/>
  <c r="T7" i="9"/>
  <c r="S8" i="9"/>
  <c r="T8" i="9" s="1"/>
  <c r="Z9" i="9"/>
  <c r="Y10" i="9"/>
  <c r="X11" i="9"/>
  <c r="W13" i="9"/>
  <c r="V14" i="9"/>
  <c r="Y14" i="9" s="1"/>
  <c r="U15" i="9"/>
  <c r="X15" i="9" s="1"/>
  <c r="T16" i="9"/>
  <c r="S17" i="9"/>
  <c r="T17" i="9" s="1"/>
  <c r="Z18" i="9"/>
  <c r="Y20" i="9"/>
  <c r="X21" i="9"/>
  <c r="W22" i="9"/>
  <c r="V23" i="9"/>
  <c r="Y23" i="9" s="1"/>
  <c r="U24" i="9"/>
  <c r="X24" i="9" s="1"/>
  <c r="T25" i="9"/>
  <c r="S27" i="9"/>
  <c r="Z28" i="9"/>
  <c r="Y29" i="9"/>
  <c r="X30" i="9"/>
  <c r="W31" i="9"/>
  <c r="V32" i="9"/>
  <c r="Y32" i="9" s="1"/>
  <c r="U34" i="9"/>
  <c r="X34" i="9" s="1"/>
  <c r="T35" i="9"/>
  <c r="S36" i="9"/>
  <c r="T36" i="9" s="1"/>
  <c r="Z37" i="9"/>
  <c r="Y38" i="9"/>
  <c r="X39" i="9"/>
  <c r="W41" i="9"/>
  <c r="V42" i="9"/>
  <c r="Y42" i="9" s="1"/>
  <c r="U43" i="9"/>
  <c r="X43" i="9" s="1"/>
  <c r="T44" i="9"/>
  <c r="S45" i="9"/>
  <c r="T45" i="9" s="1"/>
  <c r="Z46" i="9"/>
  <c r="Y48" i="9"/>
  <c r="X49" i="9"/>
  <c r="W50" i="9"/>
  <c r="V51" i="9"/>
  <c r="Y51" i="9" s="1"/>
  <c r="U52" i="9"/>
  <c r="X52" i="9" s="1"/>
  <c r="T53" i="9"/>
  <c r="Z27" i="9"/>
  <c r="V6" i="9"/>
  <c r="U7" i="9"/>
  <c r="Z10" i="9"/>
  <c r="Y11" i="9"/>
  <c r="X13" i="9"/>
  <c r="V15" i="9"/>
  <c r="U16" i="9"/>
  <c r="Z20" i="9"/>
  <c r="Y21" i="9"/>
  <c r="X22" i="9"/>
  <c r="V24" i="9"/>
  <c r="U25" i="9"/>
  <c r="Z29" i="9"/>
  <c r="Y30" i="9"/>
  <c r="X31" i="9"/>
  <c r="V34" i="9"/>
  <c r="U35" i="9"/>
  <c r="Z38" i="9"/>
  <c r="Y39" i="9"/>
  <c r="X41" i="9"/>
  <c r="W42" i="9"/>
  <c r="V43" i="9"/>
  <c r="U44" i="9"/>
  <c r="S46" i="9"/>
  <c r="T46" i="9" s="1"/>
  <c r="Z48" i="9"/>
  <c r="Y49" i="9"/>
  <c r="X50" i="9"/>
  <c r="W51" i="9"/>
  <c r="Z51" i="9" s="1"/>
  <c r="V52" i="9"/>
  <c r="U53" i="9"/>
  <c r="V7" i="9"/>
  <c r="Y7" i="9" s="1"/>
  <c r="U8" i="9"/>
  <c r="Z11" i="9"/>
  <c r="Y13" i="9"/>
  <c r="V16" i="9"/>
  <c r="Y16" i="9" s="1"/>
  <c r="U17" i="9"/>
  <c r="Z21" i="9"/>
  <c r="Y22" i="9"/>
  <c r="V25" i="9"/>
  <c r="U27" i="9"/>
  <c r="Z30" i="9"/>
  <c r="Y31" i="9"/>
  <c r="V35" i="9"/>
  <c r="U36" i="9"/>
  <c r="Z39" i="9"/>
  <c r="Y41" i="9"/>
  <c r="V44" i="9"/>
  <c r="Y44" i="9" s="1"/>
  <c r="U45" i="9"/>
  <c r="Z49" i="9"/>
  <c r="Y50" i="9"/>
  <c r="V53" i="9"/>
  <c r="Y53" i="9" s="1"/>
  <c r="W7" i="9"/>
  <c r="Z7" i="9" s="1"/>
  <c r="V8" i="9"/>
  <c r="W16" i="9"/>
  <c r="V17" i="9"/>
  <c r="Z22" i="9"/>
  <c r="W25" i="9"/>
  <c r="Z25" i="9" s="1"/>
  <c r="V27" i="9"/>
  <c r="AG4" i="9" s="1"/>
  <c r="Z31" i="9"/>
  <c r="W35" i="9"/>
  <c r="V36" i="9"/>
  <c r="Y36" i="9" s="1"/>
  <c r="Z41" i="9"/>
  <c r="W44" i="9"/>
  <c r="Z44" i="9" s="1"/>
  <c r="V45" i="9"/>
  <c r="Y45" i="9" s="1"/>
  <c r="Z50" i="9"/>
  <c r="W53" i="9"/>
  <c r="Z53" i="9" s="1"/>
  <c r="Y6" i="9"/>
  <c r="X7" i="9"/>
  <c r="W8" i="9"/>
  <c r="U10" i="9"/>
  <c r="X10" i="9" s="1"/>
  <c r="T11" i="9"/>
  <c r="S13" i="9"/>
  <c r="Y15" i="9"/>
  <c r="X16" i="9"/>
  <c r="W17" i="9"/>
  <c r="Z17" i="9" s="1"/>
  <c r="U20" i="9"/>
  <c r="T21" i="9"/>
  <c r="S22" i="9"/>
  <c r="T22" i="9" s="1"/>
  <c r="Y24" i="9"/>
  <c r="X25" i="9"/>
  <c r="W27" i="9"/>
  <c r="U29" i="9"/>
  <c r="X29" i="9" s="1"/>
  <c r="T30" i="9"/>
  <c r="S31" i="9"/>
  <c r="T31" i="9" s="1"/>
  <c r="Y34" i="9"/>
  <c r="X35" i="9"/>
  <c r="W36" i="9"/>
  <c r="T39" i="9"/>
  <c r="S41" i="9"/>
  <c r="T41" i="9" s="1"/>
  <c r="Y43" i="9"/>
  <c r="X44" i="9"/>
  <c r="W45" i="9"/>
  <c r="T49" i="9"/>
  <c r="S50" i="9"/>
  <c r="Y52" i="9"/>
  <c r="X53" i="9"/>
  <c r="Z8" i="9"/>
  <c r="Z36" i="9"/>
  <c r="Z45" i="9"/>
  <c r="X8" i="9"/>
  <c r="X17" i="9"/>
  <c r="Y25" i="9"/>
  <c r="X27" i="9"/>
  <c r="Y35" i="9"/>
  <c r="X36" i="9"/>
  <c r="X45" i="9"/>
  <c r="Z15" i="8"/>
  <c r="Y35" i="8"/>
  <c r="Z42" i="8"/>
  <c r="X27" i="8"/>
  <c r="X45" i="8"/>
  <c r="X8" i="8"/>
  <c r="Y16" i="8"/>
  <c r="Z16" i="8"/>
  <c r="Z53" i="8"/>
  <c r="S7" i="8"/>
  <c r="T7" i="8" s="1"/>
  <c r="Z8" i="8"/>
  <c r="V13" i="8"/>
  <c r="S16" i="8"/>
  <c r="T16" i="8" s="1"/>
  <c r="Y18" i="8"/>
  <c r="V22" i="8"/>
  <c r="Y22" i="8" s="1"/>
  <c r="S25" i="8"/>
  <c r="T25" i="8" s="1"/>
  <c r="V31" i="8"/>
  <c r="S35" i="8"/>
  <c r="Y37" i="8"/>
  <c r="V41" i="8"/>
  <c r="Y41" i="8" s="1"/>
  <c r="S44" i="8"/>
  <c r="T44" i="8" s="1"/>
  <c r="V50" i="8"/>
  <c r="S53" i="8"/>
  <c r="S8" i="8"/>
  <c r="T8" i="8" s="1"/>
  <c r="Z9" i="8"/>
  <c r="W13" i="8"/>
  <c r="Z18" i="8"/>
  <c r="W22" i="8"/>
  <c r="Z28" i="8"/>
  <c r="W31" i="8"/>
  <c r="Z31" i="8" s="1"/>
  <c r="T35" i="8"/>
  <c r="Z37" i="8"/>
  <c r="W41" i="8"/>
  <c r="Z46" i="8"/>
  <c r="W50" i="8"/>
  <c r="Z50" i="8" s="1"/>
  <c r="T53" i="8"/>
  <c r="Z35" i="8"/>
  <c r="W4" i="8"/>
  <c r="Z4" i="8" s="1"/>
  <c r="V6" i="8"/>
  <c r="U7" i="8"/>
  <c r="S9" i="8"/>
  <c r="Y11" i="8"/>
  <c r="X13" i="8"/>
  <c r="W14" i="8"/>
  <c r="Z14" i="8" s="1"/>
  <c r="V15" i="8"/>
  <c r="U16" i="8"/>
  <c r="T17" i="8"/>
  <c r="S18" i="8"/>
  <c r="Y21" i="8"/>
  <c r="X22" i="8"/>
  <c r="W23" i="8"/>
  <c r="Z23" i="8" s="1"/>
  <c r="V24" i="8"/>
  <c r="Y24" i="8" s="1"/>
  <c r="U25" i="8"/>
  <c r="T27" i="8"/>
  <c r="S28" i="8"/>
  <c r="Y30" i="8"/>
  <c r="X31" i="8"/>
  <c r="W32" i="8"/>
  <c r="Z32" i="8" s="1"/>
  <c r="V34" i="8"/>
  <c r="Y34" i="8" s="1"/>
  <c r="U35" i="8"/>
  <c r="X35" i="8" s="1"/>
  <c r="T36" i="8"/>
  <c r="S37" i="8"/>
  <c r="Y39" i="8"/>
  <c r="X41" i="8"/>
  <c r="W42" i="8"/>
  <c r="V43" i="8"/>
  <c r="U44" i="8"/>
  <c r="T45" i="8"/>
  <c r="S46" i="8"/>
  <c r="T46" i="8" s="1"/>
  <c r="Y49" i="8"/>
  <c r="X50" i="8"/>
  <c r="W51" i="8"/>
  <c r="Z51" i="8" s="1"/>
  <c r="V52" i="8"/>
  <c r="U53" i="8"/>
  <c r="X53" i="8" s="1"/>
  <c r="X4" i="8"/>
  <c r="W6" i="8"/>
  <c r="Z6" i="8" s="1"/>
  <c r="V7" i="8"/>
  <c r="Y7" i="8" s="1"/>
  <c r="U8" i="8"/>
  <c r="T9" i="8"/>
  <c r="Y13" i="8"/>
  <c r="X14" i="8"/>
  <c r="W15" i="8"/>
  <c r="V16" i="8"/>
  <c r="U17" i="8"/>
  <c r="X17" i="8" s="1"/>
  <c r="T18" i="8"/>
  <c r="X23" i="8"/>
  <c r="W24" i="8"/>
  <c r="Z24" i="8" s="1"/>
  <c r="V25" i="8"/>
  <c r="Y25" i="8" s="1"/>
  <c r="U27" i="8"/>
  <c r="T28" i="8"/>
  <c r="Y31" i="8"/>
  <c r="X32" i="8"/>
  <c r="W34" i="8"/>
  <c r="Z34" i="8" s="1"/>
  <c r="V35" i="8"/>
  <c r="U36" i="8"/>
  <c r="X36" i="8" s="1"/>
  <c r="T37" i="8"/>
  <c r="X42" i="8"/>
  <c r="W43" i="8"/>
  <c r="Z43" i="8" s="1"/>
  <c r="V44" i="8"/>
  <c r="Y44" i="8" s="1"/>
  <c r="U45" i="8"/>
  <c r="Y50" i="8"/>
  <c r="X51" i="8"/>
  <c r="W52" i="8"/>
  <c r="Z52" i="8" s="1"/>
  <c r="V53" i="8"/>
  <c r="Y53" i="8" s="1"/>
  <c r="W7" i="8"/>
  <c r="Z7" i="8" s="1"/>
  <c r="Z13" i="8"/>
  <c r="W16" i="8"/>
  <c r="Z22" i="8"/>
  <c r="W25" i="8"/>
  <c r="Z25" i="8" s="1"/>
  <c r="W35" i="8"/>
  <c r="Z41" i="8"/>
  <c r="W44" i="8"/>
  <c r="Z44" i="8" s="1"/>
  <c r="W53" i="8"/>
  <c r="Y6" i="8"/>
  <c r="X7" i="8"/>
  <c r="W8" i="8"/>
  <c r="V9" i="8"/>
  <c r="Y9" i="8" s="1"/>
  <c r="S13" i="8"/>
  <c r="T13" i="8" s="1"/>
  <c r="Y15" i="8"/>
  <c r="X16" i="8"/>
  <c r="W17" i="8"/>
  <c r="Z17" i="8" s="1"/>
  <c r="V18" i="8"/>
  <c r="S22" i="8"/>
  <c r="T22" i="8" s="1"/>
  <c r="X25" i="8"/>
  <c r="W27" i="8"/>
  <c r="Z27" i="8" s="1"/>
  <c r="V28" i="8"/>
  <c r="Y28" i="8" s="1"/>
  <c r="S31" i="8"/>
  <c r="T31" i="8" s="1"/>
  <c r="W36" i="8"/>
  <c r="Z36" i="8" s="1"/>
  <c r="V37" i="8"/>
  <c r="S41" i="8"/>
  <c r="T41" i="8" s="1"/>
  <c r="Y43" i="8"/>
  <c r="X44" i="8"/>
  <c r="W45" i="8"/>
  <c r="Z45" i="8" s="1"/>
  <c r="V46" i="8"/>
  <c r="Y46" i="8" s="1"/>
  <c r="S50" i="8"/>
  <c r="T50" i="8" s="1"/>
  <c r="Y52" i="8"/>
  <c r="M41" i="24"/>
  <c r="N41" i="24" s="1"/>
  <c r="K4" i="27"/>
  <c r="M48" i="25"/>
  <c r="N48" i="25" s="1"/>
  <c r="L4" i="25"/>
  <c r="M4" i="25" s="1"/>
  <c r="N4" i="25" s="1"/>
  <c r="Q4" i="32"/>
  <c r="Q4" i="31"/>
  <c r="Q4" i="30"/>
  <c r="M4" i="31"/>
  <c r="N4" i="31" s="1"/>
  <c r="M4" i="30"/>
  <c r="N4" i="30" s="1"/>
  <c r="J17" i="32"/>
  <c r="J22" i="32"/>
  <c r="J27" i="32"/>
  <c r="J41" i="32"/>
  <c r="J45" i="32"/>
  <c r="J52" i="32"/>
  <c r="Q4" i="35"/>
  <c r="Q4" i="29"/>
  <c r="Q20" i="29"/>
  <c r="L4" i="26"/>
  <c r="K4" i="26"/>
  <c r="M6" i="26"/>
  <c r="N6" i="26" s="1"/>
  <c r="L4" i="27"/>
  <c r="M4" i="27" s="1"/>
  <c r="N4" i="27" s="1"/>
  <c r="M6" i="27"/>
  <c r="N6" i="27" s="1"/>
  <c r="L6" i="23"/>
  <c r="L4" i="23" s="1"/>
  <c r="L4" i="22"/>
  <c r="M4" i="22"/>
  <c r="N13" i="22"/>
  <c r="K4" i="22"/>
  <c r="N6" i="22"/>
  <c r="L41" i="21"/>
  <c r="L4" i="21" s="1"/>
  <c r="N13" i="21"/>
  <c r="N6" i="21"/>
  <c r="M4" i="23"/>
  <c r="N4" i="23" s="1"/>
  <c r="M4" i="21"/>
  <c r="K4" i="21"/>
  <c r="N4" i="20"/>
  <c r="Q4" i="23"/>
  <c r="Q4" i="22"/>
  <c r="Q4" i="21"/>
  <c r="Q4" i="20"/>
  <c r="Q4" i="19"/>
  <c r="Q4" i="17"/>
  <c r="M4" i="18"/>
  <c r="N4" i="18" s="1"/>
  <c r="M4" i="16"/>
  <c r="N4" i="16" s="1"/>
  <c r="Q4" i="16"/>
  <c r="Q4" i="14"/>
  <c r="Q4" i="13"/>
  <c r="Q4" i="12"/>
  <c r="Q4" i="11"/>
  <c r="M4" i="10"/>
  <c r="N4" i="10" s="1"/>
  <c r="M4" i="9"/>
  <c r="N4" i="9" s="1"/>
  <c r="Q4" i="8"/>
  <c r="Q4" i="3"/>
  <c r="R4" i="3" s="1"/>
  <c r="M4" i="3"/>
  <c r="N4" i="3" s="1"/>
  <c r="AE25" i="34" l="1"/>
  <c r="AE18" i="34"/>
  <c r="AF25" i="34"/>
  <c r="AF18" i="34"/>
  <c r="AG25" i="34"/>
  <c r="AG18" i="34"/>
  <c r="AH25" i="34"/>
  <c r="AH18" i="34"/>
  <c r="Z20" i="34"/>
  <c r="AD4" i="34" s="1"/>
  <c r="AG18" i="26"/>
  <c r="AF18" i="26"/>
  <c r="Z16" i="26"/>
  <c r="AH18" i="26"/>
  <c r="AH18" i="27"/>
  <c r="X16" i="27"/>
  <c r="AF18" i="27"/>
  <c r="T17" i="27"/>
  <c r="AE18" i="27"/>
  <c r="Z16" i="27"/>
  <c r="Y16" i="27"/>
  <c r="AC4" i="27" s="1"/>
  <c r="AG18" i="27"/>
  <c r="AG18" i="25"/>
  <c r="AH18" i="25"/>
  <c r="AE18" i="25"/>
  <c r="Y16" i="25"/>
  <c r="X16" i="25"/>
  <c r="AF18" i="25"/>
  <c r="Z16" i="25"/>
  <c r="AA4" i="30"/>
  <c r="AG4" i="10"/>
  <c r="AE11" i="10"/>
  <c r="AE4" i="10"/>
  <c r="AH11" i="10"/>
  <c r="Z27" i="10"/>
  <c r="AF11" i="10"/>
  <c r="AF4" i="10"/>
  <c r="X20" i="10"/>
  <c r="AB4" i="10" s="1"/>
  <c r="Y20" i="10"/>
  <c r="AG11" i="10"/>
  <c r="Y27" i="9"/>
  <c r="AH11" i="9"/>
  <c r="AG11" i="9"/>
  <c r="AE4" i="9"/>
  <c r="AH4" i="9"/>
  <c r="AE11" i="9"/>
  <c r="Z13" i="9"/>
  <c r="AD4" i="9" s="1"/>
  <c r="T27" i="9"/>
  <c r="AA4" i="9" s="1"/>
  <c r="X20" i="9"/>
  <c r="AF11" i="9"/>
  <c r="AF4" i="9"/>
  <c r="T13" i="9"/>
  <c r="AA4" i="26"/>
  <c r="M4" i="26"/>
  <c r="N4" i="26" s="1"/>
  <c r="AG4" i="26"/>
  <c r="AH4" i="25"/>
  <c r="AH4" i="32"/>
  <c r="AF11" i="32"/>
  <c r="AH11" i="32"/>
  <c r="AG11" i="32"/>
  <c r="AG4" i="32"/>
  <c r="AC4" i="32"/>
  <c r="AF4" i="32"/>
  <c r="AD4" i="32"/>
  <c r="AC4" i="31"/>
  <c r="AC4" i="30"/>
  <c r="AG11" i="35"/>
  <c r="AF4" i="34"/>
  <c r="AG4" i="34"/>
  <c r="AC4" i="35"/>
  <c r="AH11" i="35"/>
  <c r="AH4" i="34"/>
  <c r="AF4" i="36"/>
  <c r="AF11" i="36"/>
  <c r="AG11" i="36"/>
  <c r="AH4" i="36"/>
  <c r="AH11" i="36"/>
  <c r="AG4" i="36"/>
  <c r="AD4" i="36"/>
  <c r="AE4" i="36"/>
  <c r="AA4" i="36"/>
  <c r="AC4" i="36"/>
  <c r="AB4" i="36"/>
  <c r="AE11" i="36"/>
  <c r="AA4" i="35"/>
  <c r="AF11" i="35"/>
  <c r="AB4" i="35"/>
  <c r="AD4" i="35"/>
  <c r="AE4" i="35"/>
  <c r="AF4" i="35"/>
  <c r="AE11" i="35"/>
  <c r="AG4" i="35"/>
  <c r="AH4" i="35"/>
  <c r="AE11" i="34"/>
  <c r="AB4" i="34"/>
  <c r="AF11" i="34"/>
  <c r="AA4" i="34"/>
  <c r="AG11" i="34"/>
  <c r="AC4" i="34"/>
  <c r="AE4" i="34"/>
  <c r="AH11" i="34"/>
  <c r="AE4" i="33"/>
  <c r="AG4" i="33"/>
  <c r="AB4" i="33"/>
  <c r="AE11" i="33"/>
  <c r="AA4" i="33"/>
  <c r="AF4" i="33"/>
  <c r="AF11" i="33"/>
  <c r="AG11" i="33"/>
  <c r="AH11" i="33"/>
  <c r="AH4" i="33"/>
  <c r="AD4" i="33"/>
  <c r="AA4" i="32"/>
  <c r="AE4" i="32"/>
  <c r="AB4" i="32"/>
  <c r="AE11" i="32"/>
  <c r="AA4" i="31"/>
  <c r="AH4" i="31"/>
  <c r="AH11" i="31"/>
  <c r="AE4" i="31"/>
  <c r="AB4" i="31"/>
  <c r="AE11" i="31"/>
  <c r="AF4" i="31"/>
  <c r="AF11" i="31"/>
  <c r="AG4" i="31"/>
  <c r="AD4" i="31"/>
  <c r="AG11" i="31"/>
  <c r="AB4" i="30"/>
  <c r="AH11" i="30"/>
  <c r="AE11" i="30"/>
  <c r="AF11" i="30"/>
  <c r="AE4" i="30"/>
  <c r="AG11" i="30"/>
  <c r="AH4" i="30"/>
  <c r="AF4" i="30"/>
  <c r="AG4" i="30"/>
  <c r="AD4" i="30"/>
  <c r="AG4" i="29"/>
  <c r="AH4" i="29"/>
  <c r="AE4" i="29"/>
  <c r="AG11" i="26"/>
  <c r="AH4" i="26"/>
  <c r="AH11" i="26"/>
  <c r="AG11" i="27"/>
  <c r="AH11" i="27"/>
  <c r="AH4" i="27"/>
  <c r="AH11" i="25"/>
  <c r="AE4" i="25"/>
  <c r="AE11" i="25"/>
  <c r="AF4" i="26"/>
  <c r="AF11" i="27"/>
  <c r="AG4" i="27"/>
  <c r="AG11" i="24"/>
  <c r="AE11" i="24"/>
  <c r="N4" i="22"/>
  <c r="N4" i="21"/>
  <c r="AE11" i="22"/>
  <c r="AA4" i="23"/>
  <c r="AE4" i="26"/>
  <c r="AE11" i="26"/>
  <c r="AF11" i="26"/>
  <c r="AE11" i="27"/>
  <c r="AF4" i="27"/>
  <c r="AE4" i="27"/>
  <c r="AF11" i="24"/>
  <c r="AH4" i="24"/>
  <c r="AG4" i="24"/>
  <c r="AE4" i="24"/>
  <c r="AF4" i="24"/>
  <c r="AH11" i="24"/>
  <c r="AE11" i="8"/>
  <c r="AH11" i="8"/>
  <c r="AB4" i="8"/>
  <c r="AF11" i="8"/>
  <c r="AG11" i="8"/>
  <c r="AB4" i="23"/>
  <c r="AC4" i="23"/>
  <c r="AH4" i="23"/>
  <c r="AH11" i="23"/>
  <c r="AE4" i="23"/>
  <c r="AE11" i="23"/>
  <c r="AF4" i="23"/>
  <c r="AF11" i="23"/>
  <c r="AD4" i="23"/>
  <c r="AG4" i="23"/>
  <c r="AG11" i="23"/>
  <c r="AC4" i="22"/>
  <c r="AF4" i="22"/>
  <c r="AG4" i="22"/>
  <c r="AD4" i="22"/>
  <c r="AF11" i="22"/>
  <c r="AH4" i="22"/>
  <c r="AH11" i="22"/>
  <c r="AE4" i="22"/>
  <c r="AG11" i="22"/>
  <c r="AA4" i="22"/>
  <c r="AA4" i="21"/>
  <c r="AD4" i="21"/>
  <c r="AG11" i="21"/>
  <c r="AH11" i="21"/>
  <c r="AE4" i="21"/>
  <c r="AH4" i="21"/>
  <c r="AF4" i="21"/>
  <c r="AG4" i="21"/>
  <c r="AB4" i="21"/>
  <c r="AE11" i="21"/>
  <c r="AF11" i="21"/>
  <c r="AA4" i="20"/>
  <c r="AE11" i="20"/>
  <c r="AE4" i="20"/>
  <c r="AH11" i="20"/>
  <c r="AF11" i="20"/>
  <c r="AG11" i="20"/>
  <c r="AF4" i="20"/>
  <c r="AH4" i="20"/>
  <c r="AD4" i="20"/>
  <c r="AB4" i="20"/>
  <c r="AG4" i="20"/>
  <c r="AC4" i="20"/>
  <c r="AG4" i="17"/>
  <c r="AA4" i="19"/>
  <c r="AF4" i="17"/>
  <c r="AB4" i="19"/>
  <c r="AH4" i="19"/>
  <c r="AE11" i="19"/>
  <c r="AH11" i="19"/>
  <c r="AF11" i="19"/>
  <c r="AG4" i="19"/>
  <c r="AG11" i="19"/>
  <c r="AD4" i="19"/>
  <c r="AF4" i="19"/>
  <c r="AB4" i="18"/>
  <c r="AE11" i="18"/>
  <c r="AF11" i="18"/>
  <c r="AG11" i="18"/>
  <c r="AC4" i="18"/>
  <c r="AH4" i="18"/>
  <c r="AH11" i="18"/>
  <c r="AE4" i="18"/>
  <c r="AF4" i="18"/>
  <c r="AD4" i="18"/>
  <c r="AG4" i="18"/>
  <c r="AH11" i="17"/>
  <c r="AE11" i="17"/>
  <c r="AD4" i="17"/>
  <c r="AB4" i="17"/>
  <c r="AF11" i="17"/>
  <c r="AH4" i="17"/>
  <c r="AA4" i="17"/>
  <c r="AC4" i="17"/>
  <c r="AG11" i="17"/>
  <c r="AE4" i="17"/>
  <c r="AF4" i="16"/>
  <c r="AA4" i="16"/>
  <c r="AD4" i="16"/>
  <c r="AE11" i="16"/>
  <c r="AG11" i="16"/>
  <c r="AF11" i="16"/>
  <c r="AC4" i="16"/>
  <c r="AH4" i="16"/>
  <c r="AB4" i="16"/>
  <c r="AE4" i="16"/>
  <c r="AG4" i="16"/>
  <c r="AH11" i="16"/>
  <c r="AG4" i="14"/>
  <c r="AE4" i="14"/>
  <c r="AH4" i="14"/>
  <c r="AF4" i="14"/>
  <c r="AD4" i="14"/>
  <c r="AF11" i="14"/>
  <c r="AA4" i="14"/>
  <c r="AG11" i="14"/>
  <c r="AB4" i="14"/>
  <c r="AC4" i="14"/>
  <c r="AH11" i="14"/>
  <c r="AE11" i="14"/>
  <c r="AF4" i="13"/>
  <c r="AG4" i="13"/>
  <c r="AD4" i="13"/>
  <c r="AH4" i="13"/>
  <c r="AE11" i="13"/>
  <c r="AC4" i="13"/>
  <c r="AF11" i="13"/>
  <c r="AG11" i="13"/>
  <c r="AE4" i="13"/>
  <c r="AH11" i="13"/>
  <c r="AB4" i="13"/>
  <c r="AE4" i="12"/>
  <c r="AB4" i="12"/>
  <c r="AG11" i="12"/>
  <c r="AG4" i="12"/>
  <c r="AF11" i="12"/>
  <c r="AF4" i="12"/>
  <c r="AC4" i="12"/>
  <c r="AA4" i="12"/>
  <c r="AH11" i="12"/>
  <c r="AH4" i="12"/>
  <c r="AE11" i="12"/>
  <c r="AD4" i="12"/>
  <c r="AF11" i="11"/>
  <c r="AG11" i="11"/>
  <c r="AE4" i="11"/>
  <c r="AF4" i="11"/>
  <c r="AH4" i="11"/>
  <c r="AG4" i="11"/>
  <c r="AH11" i="11"/>
  <c r="AD4" i="11"/>
  <c r="AE11" i="11"/>
  <c r="AA4" i="11"/>
  <c r="AA4" i="10"/>
  <c r="AC4" i="10"/>
  <c r="AD4" i="10"/>
  <c r="AC4" i="9"/>
  <c r="AB4" i="9"/>
  <c r="AC4" i="8"/>
  <c r="AD4" i="8"/>
  <c r="AA4" i="8"/>
  <c r="T50" i="3"/>
  <c r="T35" i="3"/>
  <c r="T23" i="3"/>
  <c r="T51" i="3"/>
  <c r="Z14" i="3"/>
  <c r="T13" i="3"/>
  <c r="T45" i="3"/>
  <c r="T41" i="3"/>
  <c r="T46" i="3"/>
  <c r="T21" i="3"/>
  <c r="T49" i="3"/>
  <c r="T11" i="3"/>
  <c r="T31" i="3"/>
  <c r="T37" i="3"/>
  <c r="T44" i="3"/>
  <c r="T32" i="3"/>
  <c r="T25" i="3"/>
  <c r="Y48" i="3"/>
  <c r="T28" i="3"/>
  <c r="T34" i="3"/>
  <c r="Z6" i="3"/>
  <c r="Z49" i="3"/>
  <c r="Y49" i="3"/>
  <c r="X49" i="3"/>
  <c r="Y23" i="3"/>
  <c r="X23" i="3"/>
  <c r="Z23" i="3"/>
  <c r="Y4" i="3"/>
  <c r="X4" i="3"/>
  <c r="T4" i="3"/>
  <c r="Z4" i="3"/>
  <c r="Z7" i="3"/>
  <c r="Y7" i="3"/>
  <c r="X7" i="3"/>
  <c r="T7" i="3"/>
  <c r="Y18" i="3"/>
  <c r="X18" i="3"/>
  <c r="Z18" i="3"/>
  <c r="Y31" i="3"/>
  <c r="Z31" i="3"/>
  <c r="X31" i="3"/>
  <c r="Z48" i="3"/>
  <c r="X48" i="3"/>
  <c r="Y51" i="3"/>
  <c r="X51" i="3"/>
  <c r="Z51" i="3"/>
  <c r="Y14" i="3"/>
  <c r="Z30" i="3"/>
  <c r="Y30" i="3"/>
  <c r="X30" i="3"/>
  <c r="T30" i="3"/>
  <c r="Z34" i="3"/>
  <c r="Y34" i="3"/>
  <c r="X34" i="3"/>
  <c r="Y46" i="3"/>
  <c r="X46" i="3"/>
  <c r="Z46" i="3"/>
  <c r="Z44" i="3"/>
  <c r="X44" i="3"/>
  <c r="Z25" i="3"/>
  <c r="Y25" i="3"/>
  <c r="X25" i="3"/>
  <c r="Z43" i="3"/>
  <c r="Y43" i="3"/>
  <c r="X43" i="3"/>
  <c r="T43" i="3"/>
  <c r="Z21" i="3"/>
  <c r="Y21" i="3"/>
  <c r="X21" i="3"/>
  <c r="T27" i="3"/>
  <c r="Y27" i="3"/>
  <c r="Z27" i="3"/>
  <c r="X27" i="3"/>
  <c r="Y42" i="3"/>
  <c r="X42" i="3"/>
  <c r="T42" i="3"/>
  <c r="Z42" i="3"/>
  <c r="T22" i="3"/>
  <c r="Y22" i="3"/>
  <c r="Z22" i="3"/>
  <c r="X22" i="3"/>
  <c r="Y9" i="3"/>
  <c r="X9" i="3"/>
  <c r="T9" i="3"/>
  <c r="Z9" i="3"/>
  <c r="Z29" i="3"/>
  <c r="Y29" i="3"/>
  <c r="X29" i="3"/>
  <c r="T29" i="3"/>
  <c r="Y28" i="3"/>
  <c r="X28" i="3"/>
  <c r="Z28" i="3"/>
  <c r="Z13" i="3"/>
  <c r="X13" i="3"/>
  <c r="Y13" i="3"/>
  <c r="Z24" i="3"/>
  <c r="Y24" i="3"/>
  <c r="X24" i="3"/>
  <c r="T24" i="3"/>
  <c r="Y50" i="3"/>
  <c r="Z50" i="3"/>
  <c r="X50" i="3"/>
  <c r="T8" i="3"/>
  <c r="Y8" i="3"/>
  <c r="Z8" i="3"/>
  <c r="X8" i="3"/>
  <c r="Z35" i="3"/>
  <c r="Y35" i="3"/>
  <c r="X35" i="3"/>
  <c r="Z52" i="3"/>
  <c r="Y52" i="3"/>
  <c r="X52" i="3"/>
  <c r="T52" i="3"/>
  <c r="Z38" i="3"/>
  <c r="Y38" i="3"/>
  <c r="X38" i="3"/>
  <c r="T38" i="3"/>
  <c r="Z39" i="3"/>
  <c r="Y39" i="3"/>
  <c r="X39" i="3"/>
  <c r="T39" i="3"/>
  <c r="Y32" i="3"/>
  <c r="X32" i="3"/>
  <c r="Z32" i="3"/>
  <c r="Z15" i="3"/>
  <c r="Y15" i="3"/>
  <c r="X15" i="3"/>
  <c r="T15" i="3"/>
  <c r="Z10" i="3"/>
  <c r="Y10" i="3"/>
  <c r="X10" i="3"/>
  <c r="T10" i="3"/>
  <c r="Y45" i="3"/>
  <c r="Z45" i="3"/>
  <c r="X45" i="3"/>
  <c r="Z53" i="3"/>
  <c r="Y53" i="3"/>
  <c r="X53" i="3"/>
  <c r="T53" i="3"/>
  <c r="T16" i="3"/>
  <c r="T36" i="3"/>
  <c r="Z36" i="3"/>
  <c r="X36" i="3"/>
  <c r="Y36" i="3"/>
  <c r="Z11" i="3"/>
  <c r="Y11" i="3"/>
  <c r="X11" i="3"/>
  <c r="Y37" i="3"/>
  <c r="X37" i="3"/>
  <c r="Z37" i="3"/>
  <c r="Y6" i="3"/>
  <c r="T17" i="3"/>
  <c r="Y17" i="3"/>
  <c r="Z17" i="3"/>
  <c r="X17" i="3"/>
  <c r="Y41" i="3"/>
  <c r="X41" i="3"/>
  <c r="AC4" i="26" l="1"/>
  <c r="AA4" i="27"/>
  <c r="AF4" i="25"/>
  <c r="AB4" i="25"/>
  <c r="AG4" i="25"/>
  <c r="AG11" i="25"/>
  <c r="AF11" i="25"/>
  <c r="AC4" i="25"/>
  <c r="AA4" i="25"/>
  <c r="AD4" i="25"/>
  <c r="AD4" i="26"/>
  <c r="AH11" i="29"/>
  <c r="AC4" i="29"/>
  <c r="AC4" i="33"/>
  <c r="AF4" i="29"/>
  <c r="AB4" i="29"/>
  <c r="AE11" i="29"/>
  <c r="AG11" i="29"/>
  <c r="AD4" i="29"/>
  <c r="AF11" i="29"/>
  <c r="AA4" i="29"/>
  <c r="AB4" i="26"/>
  <c r="AB4" i="27"/>
  <c r="AD4" i="27"/>
  <c r="AB4" i="22"/>
  <c r="AC4" i="21"/>
  <c r="AC4" i="19"/>
  <c r="AA4" i="18"/>
  <c r="AA4" i="13"/>
  <c r="AB4" i="11"/>
  <c r="AC4" i="11"/>
  <c r="T18" i="3"/>
  <c r="T48" i="3"/>
  <c r="Z41" i="3"/>
  <c r="X6" i="3"/>
  <c r="Y44" i="3"/>
  <c r="X14" i="3"/>
  <c r="T6" i="3"/>
  <c r="T14" i="3"/>
  <c r="Z16" i="3"/>
  <c r="Y16" i="3"/>
  <c r="X16" i="3"/>
  <c r="Y20" i="3"/>
  <c r="T20" i="3"/>
  <c r="X20" i="3"/>
  <c r="Z20" i="3"/>
  <c r="AA4" i="3" l="1"/>
  <c r="AD4" i="3"/>
  <c r="AB4" i="3"/>
  <c r="AC4" i="3"/>
  <c r="M20" i="24" l="1"/>
  <c r="N20" i="24" s="1"/>
  <c r="K4" i="24"/>
  <c r="M4" i="24" s="1"/>
  <c r="N4" i="24" s="1"/>
  <c r="M21" i="24"/>
  <c r="N21" i="24" s="1"/>
  <c r="AA4" i="24" l="1"/>
  <c r="AD4" i="24"/>
  <c r="AB4" i="24"/>
  <c r="AC4" i="24"/>
</calcChain>
</file>

<file path=xl/sharedStrings.xml><?xml version="1.0" encoding="utf-8"?>
<sst xmlns="http://schemas.openxmlformats.org/spreadsheetml/2006/main" count="1704" uniqueCount="90">
  <si>
    <t/>
  </si>
  <si>
    <t xml:space="preserve"> </t>
    <phoneticPr fontId="3" type="noConversion"/>
  </si>
  <si>
    <t>Age</t>
    <phoneticPr fontId="3" type="noConversion"/>
  </si>
  <si>
    <t>Total</t>
    <phoneticPr fontId="3" type="noConversion"/>
  </si>
  <si>
    <t>15-19</t>
    <phoneticPr fontId="3" type="noConversion"/>
  </si>
  <si>
    <t>20-24</t>
    <phoneticPr fontId="3" type="noConversion"/>
  </si>
  <si>
    <t>25-29</t>
    <phoneticPr fontId="3" type="noConversion"/>
  </si>
  <si>
    <t>30-34</t>
    <phoneticPr fontId="3" type="noConversion"/>
  </si>
  <si>
    <t>35-39</t>
    <phoneticPr fontId="3" type="noConversion"/>
  </si>
  <si>
    <t>40-44</t>
    <phoneticPr fontId="3" type="noConversion"/>
  </si>
  <si>
    <t>45-49</t>
    <phoneticPr fontId="3" type="noConversion"/>
  </si>
  <si>
    <t>Births</t>
  </si>
  <si>
    <t>Births</t>
    <phoneticPr fontId="3" type="noConversion"/>
  </si>
  <si>
    <t>Average number of women</t>
    <phoneticPr fontId="1" type="noConversion"/>
  </si>
  <si>
    <t>Birth rate（‰）</t>
    <phoneticPr fontId="3" type="noConversion"/>
  </si>
  <si>
    <t>Birth rate</t>
  </si>
  <si>
    <t>Birth rate</t>
    <phoneticPr fontId="1" type="noConversion"/>
  </si>
  <si>
    <t>First-order birth</t>
    <phoneticPr fontId="3" type="noConversion"/>
  </si>
  <si>
    <t>Second-order birth</t>
    <phoneticPr fontId="3" type="noConversion"/>
  </si>
  <si>
    <t>Higher-order birth</t>
    <phoneticPr fontId="3" type="noConversion"/>
  </si>
  <si>
    <t>Average number of women 1</t>
    <phoneticPr fontId="3" type="noConversion"/>
  </si>
  <si>
    <t>Average number of women 2</t>
  </si>
  <si>
    <t>Average number of women 2</t>
    <phoneticPr fontId="3" type="noConversion"/>
  </si>
  <si>
    <t>Number of women in school</t>
    <phoneticPr fontId="3" type="noConversion"/>
  </si>
  <si>
    <t>Number of women not in school</t>
    <phoneticPr fontId="3" type="noConversion"/>
  </si>
  <si>
    <t>NSP（%）</t>
  </si>
  <si>
    <t>NSP（%）</t>
    <phoneticPr fontId="3" type="noConversion"/>
  </si>
  <si>
    <t>Number of unmarried women</t>
  </si>
  <si>
    <t>Number of unmarried women</t>
    <phoneticPr fontId="3" type="noConversion"/>
  </si>
  <si>
    <t>Number of married women</t>
  </si>
  <si>
    <t>Number of married women</t>
    <phoneticPr fontId="3" type="noConversion"/>
  </si>
  <si>
    <t>MP（%）</t>
  </si>
  <si>
    <t>MP（%）</t>
    <phoneticPr fontId="3" type="noConversion"/>
  </si>
  <si>
    <t>ASFR（‰）</t>
  </si>
  <si>
    <t>ASFR（‰）</t>
    <phoneticPr fontId="3" type="noConversion"/>
  </si>
  <si>
    <t>ASMFR（‰）</t>
  </si>
  <si>
    <t>ASMFR（‰）</t>
    <phoneticPr fontId="3" type="noConversion"/>
  </si>
  <si>
    <t>First-order ASMFR（‰）</t>
  </si>
  <si>
    <t>First-order ASMFR（‰）</t>
    <phoneticPr fontId="3" type="noConversion"/>
  </si>
  <si>
    <t>Second-order ASMFR（‰）</t>
  </si>
  <si>
    <t>Second-order ASMFR（‰）</t>
    <phoneticPr fontId="3" type="noConversion"/>
  </si>
  <si>
    <t>Higher-order ASMFR（‰）</t>
  </si>
  <si>
    <t>Higher-order ASMFR（‰）</t>
    <phoneticPr fontId="3" type="noConversion"/>
  </si>
  <si>
    <t>First-order ASFR（‰）</t>
  </si>
  <si>
    <t>First-order ASFR（‰）</t>
    <phoneticPr fontId="3" type="noConversion"/>
  </si>
  <si>
    <t>Second-order ASFR（‰）</t>
  </si>
  <si>
    <t>Second-order ASFR（‰）</t>
    <phoneticPr fontId="3" type="noConversion"/>
  </si>
  <si>
    <t>Higher-order ASFR（‰）</t>
  </si>
  <si>
    <t>Higher-order ASFR（‰）</t>
    <phoneticPr fontId="3" type="noConversion"/>
  </si>
  <si>
    <t>TFR（‰）15-49 years</t>
  </si>
  <si>
    <t>TFR（‰）15-49 years</t>
    <phoneticPr fontId="3" type="noConversion"/>
  </si>
  <si>
    <t>First-order TFR（‰）15-49 years</t>
  </si>
  <si>
    <t>First-order TFR（‰）15-49 years</t>
    <phoneticPr fontId="3" type="noConversion"/>
  </si>
  <si>
    <t>Second-order TFR（‰）15-49 years</t>
  </si>
  <si>
    <t>Second-order TFR（‰）15-49 years</t>
    <phoneticPr fontId="3" type="noConversion"/>
  </si>
  <si>
    <t>Higher-order TFR（‰）15-49 years</t>
  </si>
  <si>
    <t>Higher-order TFR（‰）15-49 years</t>
    <phoneticPr fontId="3" type="noConversion"/>
  </si>
  <si>
    <t>TMFR（‰）20-49 years</t>
  </si>
  <si>
    <t>TMFR（‰）20-49 years</t>
    <phoneticPr fontId="3" type="noConversion"/>
  </si>
  <si>
    <t>First-order TMFR（‰）20-49 years</t>
  </si>
  <si>
    <t>First-order TMFR（‰）20-49 years</t>
    <phoneticPr fontId="3" type="noConversion"/>
  </si>
  <si>
    <t>Second-order TMFR（‰）20-49 years</t>
  </si>
  <si>
    <t>Second-order TMFR（‰）20-49 years</t>
    <phoneticPr fontId="3" type="noConversion"/>
  </si>
  <si>
    <t>Higher-order TMFR（‰）20-49 years</t>
  </si>
  <si>
    <t>Higher-order TMFR（‰）20-49 years</t>
    <phoneticPr fontId="3" type="noConversion"/>
  </si>
  <si>
    <t>TMFR（‰）15-49 years</t>
    <phoneticPr fontId="3" type="noConversion"/>
  </si>
  <si>
    <t>First-order TMFR（‰）15-49 years</t>
    <phoneticPr fontId="3" type="noConversion"/>
  </si>
  <si>
    <t>Second-order TMFR（‰）15-49 years</t>
    <phoneticPr fontId="3" type="noConversion"/>
  </si>
  <si>
    <t>Higher-order TMFR（‰）15-49 years</t>
    <phoneticPr fontId="3" type="noConversion"/>
  </si>
  <si>
    <t>TMFR（‰）22-49 years</t>
    <phoneticPr fontId="3" type="noConversion"/>
  </si>
  <si>
    <t>First-order TMFR（‰）22-49 years</t>
    <phoneticPr fontId="3" type="noConversion"/>
  </si>
  <si>
    <t>Second-order TMFR（‰）22-49 years</t>
    <phoneticPr fontId="3" type="noConversion"/>
  </si>
  <si>
    <t>Higher-order TMFR（‰）22-49 years</t>
    <phoneticPr fontId="3" type="noConversion"/>
  </si>
  <si>
    <t>TMFR（‰）21-49 years</t>
    <phoneticPr fontId="3" type="noConversion"/>
  </si>
  <si>
    <t>First-order TMFR（‰）21-49 years</t>
    <phoneticPr fontId="3" type="noConversion"/>
  </si>
  <si>
    <t>Second-order TMFR（‰）21-49 years</t>
    <phoneticPr fontId="3" type="noConversion"/>
  </si>
  <si>
    <t>Higher-order TMFR（‰）21-49 years</t>
    <phoneticPr fontId="3" type="noConversion"/>
  </si>
  <si>
    <t>Tabulated TFR（‰）15-49 years</t>
    <phoneticPr fontId="3" type="noConversion"/>
  </si>
  <si>
    <t>Tabulated First-order TFR（‰）15-49 years</t>
    <phoneticPr fontId="3" type="noConversion"/>
  </si>
  <si>
    <t>Tabulated Second-order TFR（‰）15-49 years</t>
    <phoneticPr fontId="3" type="noConversion"/>
  </si>
  <si>
    <t>Tabulated Higher-order TFR（‰）15-49 years</t>
    <phoneticPr fontId="3" type="noConversion"/>
  </si>
  <si>
    <t>2020 NSP（%）</t>
    <phoneticPr fontId="1" type="noConversion"/>
  </si>
  <si>
    <t>2010 NSP（%）</t>
    <phoneticPr fontId="1" type="noConversion"/>
  </si>
  <si>
    <t>2000 Nationwide MP（%）</t>
    <phoneticPr fontId="1" type="noConversion"/>
  </si>
  <si>
    <t>2005 Nationwide MP（%）</t>
    <phoneticPr fontId="1" type="noConversion"/>
  </si>
  <si>
    <t>2005 City MP（%）</t>
    <phoneticPr fontId="1" type="noConversion"/>
  </si>
  <si>
    <t>2005 Town MP（%）</t>
    <phoneticPr fontId="1" type="noConversion"/>
  </si>
  <si>
    <t>2005 Village MP（%）</t>
    <phoneticPr fontId="1" type="noConversion"/>
  </si>
  <si>
    <t>2000 NSP（%）</t>
    <phoneticPr fontId="1" type="noConversion"/>
  </si>
  <si>
    <t>1990 NSP（%）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</si>
</sst>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.00_);[Red]\(0.00\)"/>
    <numFmt numFmtId="178" formatCode="0_);[Red]\(0\)"/>
    <numFmt numFmtId="179" formatCode="0.00_ "/>
  </numFmts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Times New Roman"/>
      <family val="1"/>
    </font>
    <font>
      <sz val="10"/>
      <name val="Arial"/>
      <family val="2"/>
    </font>
    <font>
      <b/>
      <sz val="10"/>
      <name val="宋体"/>
      <family val="3"/>
      <charset val="134"/>
    </font>
    <font>
      <b/>
      <sz val="10"/>
      <name val="Arial"/>
      <family val="2"/>
    </font>
    <font>
      <b/>
      <sz val="11"/>
      <color rgb="FFFF0000"/>
      <name val="等线"/>
      <family val="3"/>
      <charset val="134"/>
      <scheme val="minor"/>
    </font>
    <font>
      <sz val="10"/>
      <color rgb="FFFF0000"/>
      <name val="宋体"/>
      <family val="3"/>
      <charset val="134"/>
    </font>
    <font>
      <sz val="10"/>
      <color rgb="FFFF0000"/>
      <name val="Times New Roman"/>
      <family val="1"/>
    </font>
    <font>
      <sz val="10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2" fillId="2" borderId="8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right" vertical="center"/>
    </xf>
    <xf numFmtId="0" fontId="5" fillId="4" borderId="9" xfId="0" applyFont="1" applyFill="1" applyBorder="1" applyAlignment="1">
      <alignment horizontal="right" vertical="center"/>
    </xf>
    <xf numFmtId="49" fontId="6" fillId="3" borderId="0" xfId="0" applyNumberFormat="1" applyFont="1" applyFill="1" applyAlignment="1">
      <alignment horizontal="center" vertical="center"/>
    </xf>
    <xf numFmtId="1" fontId="7" fillId="4" borderId="11" xfId="0" applyNumberFormat="1" applyFont="1" applyFill="1" applyBorder="1" applyAlignment="1">
      <alignment horizontal="right" vertical="center"/>
    </xf>
    <xf numFmtId="1" fontId="7" fillId="4" borderId="0" xfId="0" applyNumberFormat="1" applyFont="1" applyFill="1" applyAlignment="1">
      <alignment horizontal="right" vertical="center"/>
    </xf>
    <xf numFmtId="2" fontId="7" fillId="4" borderId="0" xfId="0" applyNumberFormat="1" applyFont="1" applyFill="1" applyAlignment="1">
      <alignment horizontal="right" vertical="center"/>
    </xf>
    <xf numFmtId="0" fontId="5" fillId="4" borderId="11" xfId="0" applyFont="1" applyFill="1" applyBorder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center" vertical="center"/>
    </xf>
    <xf numFmtId="1" fontId="5" fillId="4" borderId="11" xfId="0" applyNumberFormat="1" applyFont="1" applyFill="1" applyBorder="1" applyAlignment="1">
      <alignment horizontal="right" vertical="center"/>
    </xf>
    <xf numFmtId="1" fontId="5" fillId="4" borderId="0" xfId="0" applyNumberFormat="1" applyFont="1" applyFill="1" applyAlignment="1">
      <alignment horizontal="right" vertical="center"/>
    </xf>
    <xf numFmtId="2" fontId="5" fillId="4" borderId="0" xfId="0" applyNumberFormat="1" applyFont="1" applyFill="1" applyAlignment="1">
      <alignment horizontal="right" vertical="center"/>
    </xf>
    <xf numFmtId="176" fontId="7" fillId="4" borderId="0" xfId="0" applyNumberFormat="1" applyFont="1" applyFill="1" applyAlignment="1">
      <alignment horizontal="right" vertical="center"/>
    </xf>
    <xf numFmtId="177" fontId="7" fillId="4" borderId="0" xfId="0" applyNumberFormat="1" applyFont="1" applyFill="1" applyAlignment="1">
      <alignment horizontal="right" vertical="center"/>
    </xf>
    <xf numFmtId="177" fontId="5" fillId="4" borderId="0" xfId="0" applyNumberFormat="1" applyFont="1" applyFill="1" applyAlignment="1">
      <alignment horizontal="right" vertical="center"/>
    </xf>
    <xf numFmtId="177" fontId="8" fillId="0" borderId="1" xfId="0" applyNumberFormat="1" applyFont="1" applyBorder="1"/>
    <xf numFmtId="1" fontId="5" fillId="4" borderId="6" xfId="0" applyNumberFormat="1" applyFont="1" applyFill="1" applyBorder="1" applyAlignment="1">
      <alignment horizontal="right" vertical="center"/>
    </xf>
    <xf numFmtId="2" fontId="5" fillId="4" borderId="6" xfId="0" applyNumberFormat="1" applyFont="1" applyFill="1" applyBorder="1" applyAlignment="1">
      <alignment horizontal="right" vertical="center"/>
    </xf>
    <xf numFmtId="177" fontId="5" fillId="4" borderId="6" xfId="0" applyNumberFormat="1" applyFont="1" applyFill="1" applyBorder="1" applyAlignment="1">
      <alignment horizontal="right" vertical="center"/>
    </xf>
    <xf numFmtId="49" fontId="2" fillId="3" borderId="15" xfId="0" applyNumberFormat="1" applyFont="1" applyFill="1" applyBorder="1" applyAlignment="1">
      <alignment horizontal="center" vertical="center"/>
    </xf>
    <xf numFmtId="176" fontId="5" fillId="4" borderId="0" xfId="0" applyNumberFormat="1" applyFont="1" applyFill="1" applyAlignment="1">
      <alignment horizontal="right" vertical="center"/>
    </xf>
    <xf numFmtId="176" fontId="5" fillId="4" borderId="6" xfId="0" applyNumberFormat="1" applyFont="1" applyFill="1" applyBorder="1" applyAlignment="1">
      <alignment horizontal="right" vertical="center"/>
    </xf>
    <xf numFmtId="177" fontId="5" fillId="4" borderId="15" xfId="0" applyNumberFormat="1" applyFont="1" applyFill="1" applyBorder="1" applyAlignment="1">
      <alignment horizontal="right" vertical="center"/>
    </xf>
    <xf numFmtId="0" fontId="0" fillId="0" borderId="14" xfId="0" applyBorder="1"/>
    <xf numFmtId="177" fontId="0" fillId="0" borderId="0" xfId="0" applyNumberFormat="1"/>
    <xf numFmtId="178" fontId="7" fillId="4" borderId="0" xfId="0" applyNumberFormat="1" applyFont="1" applyFill="1" applyAlignment="1">
      <alignment horizontal="right" vertical="center"/>
    </xf>
    <xf numFmtId="178" fontId="5" fillId="4" borderId="0" xfId="0" applyNumberFormat="1" applyFont="1" applyFill="1" applyAlignment="1">
      <alignment horizontal="right" vertical="center"/>
    </xf>
    <xf numFmtId="178" fontId="5" fillId="4" borderId="6" xfId="0" applyNumberFormat="1" applyFont="1" applyFill="1" applyBorder="1" applyAlignment="1">
      <alignment horizontal="right" vertical="center"/>
    </xf>
    <xf numFmtId="178" fontId="0" fillId="0" borderId="0" xfId="0" applyNumberFormat="1"/>
    <xf numFmtId="0" fontId="7" fillId="4" borderId="0" xfId="0" applyFont="1" applyFill="1" applyAlignment="1">
      <alignment horizontal="right" vertical="center"/>
    </xf>
    <xf numFmtId="2" fontId="8" fillId="0" borderId="1" xfId="0" applyNumberFormat="1" applyFont="1" applyBorder="1"/>
    <xf numFmtId="179" fontId="7" fillId="4" borderId="0" xfId="0" applyNumberFormat="1" applyFont="1" applyFill="1" applyAlignment="1">
      <alignment horizontal="right" vertical="center"/>
    </xf>
    <xf numFmtId="179" fontId="5" fillId="4" borderId="0" xfId="0" applyNumberFormat="1" applyFont="1" applyFill="1" applyAlignment="1">
      <alignment horizontal="right" vertical="center"/>
    </xf>
    <xf numFmtId="179" fontId="5" fillId="4" borderId="6" xfId="0" applyNumberFormat="1" applyFont="1" applyFill="1" applyBorder="1" applyAlignment="1">
      <alignment horizontal="right" vertical="center"/>
    </xf>
    <xf numFmtId="0" fontId="0" fillId="0" borderId="17" xfId="0" applyBorder="1"/>
    <xf numFmtId="0" fontId="0" fillId="0" borderId="18" xfId="0" applyBorder="1"/>
    <xf numFmtId="177" fontId="2" fillId="2" borderId="3" xfId="0" applyNumberFormat="1" applyFont="1" applyFill="1" applyBorder="1" applyAlignment="1">
      <alignment horizontal="center" vertical="center" wrapText="1"/>
    </xf>
    <xf numFmtId="177" fontId="4" fillId="2" borderId="7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177" fontId="2" fillId="2" borderId="19" xfId="0" applyNumberFormat="1" applyFont="1" applyFill="1" applyBorder="1" applyAlignment="1">
      <alignment horizontal="center" vertical="center" wrapText="1"/>
    </xf>
    <xf numFmtId="177" fontId="2" fillId="2" borderId="16" xfId="0" applyNumberFormat="1" applyFont="1" applyFill="1" applyBorder="1" applyAlignment="1">
      <alignment horizontal="center" vertical="center" wrapText="1"/>
    </xf>
    <xf numFmtId="177" fontId="2" fillId="2" borderId="20" xfId="0" applyNumberFormat="1" applyFont="1" applyFill="1" applyBorder="1" applyAlignment="1">
      <alignment horizontal="center" vertical="center" wrapText="1"/>
    </xf>
    <xf numFmtId="177" fontId="9" fillId="2" borderId="3" xfId="0" applyNumberFormat="1" applyFont="1" applyFill="1" applyBorder="1" applyAlignment="1">
      <alignment horizontal="center" vertical="center" wrapText="1"/>
    </xf>
    <xf numFmtId="177" fontId="10" fillId="2" borderId="7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77" fontId="2" fillId="2" borderId="17" xfId="0" applyNumberFormat="1" applyFont="1" applyFill="1" applyBorder="1" applyAlignment="1">
      <alignment horizontal="center" vertical="center" wrapText="1"/>
    </xf>
    <xf numFmtId="177" fontId="2" fillId="2" borderId="21" xfId="0" applyNumberFormat="1" applyFont="1" applyFill="1" applyBorder="1" applyAlignment="1">
      <alignment horizontal="center" vertical="center" wrapText="1"/>
    </xf>
    <xf numFmtId="177" fontId="2" fillId="2" borderId="18" xfId="0" applyNumberFormat="1" applyFont="1" applyFill="1" applyBorder="1" applyAlignment="1">
      <alignment horizontal="center" vertical="center" wrapText="1"/>
    </xf>
    <xf numFmtId="177" fontId="2" fillId="2" borderId="12" xfId="0" applyNumberFormat="1" applyFont="1" applyFill="1" applyBorder="1" applyAlignment="1">
      <alignment horizontal="center" vertical="center" wrapText="1"/>
    </xf>
    <xf numFmtId="177" fontId="2" fillId="2" borderId="13" xfId="0" applyNumberFormat="1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177" fontId="11" fillId="2" borderId="12" xfId="0" applyNumberFormat="1" applyFont="1" applyFill="1" applyBorder="1" applyAlignment="1">
      <alignment horizontal="center" vertical="center" wrapText="1"/>
    </xf>
    <xf numFmtId="177" fontId="11" fillId="2" borderId="13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48889-9A83-43A2-993E-613AB66B426C}">
  <dimension ref="A1:AH53"/>
  <sheetViews>
    <sheetView tabSelected="1" workbookViewId="0">
      <selection activeCell="E15" sqref="E15"/>
    </sheetView>
  </sheetViews>
  <sheetFormatPr defaultRowHeight="14" x14ac:dyDescent="0.3"/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49" t="s">
        <v>20</v>
      </c>
      <c r="L1" s="44" t="s">
        <v>23</v>
      </c>
      <c r="M1" s="44" t="s">
        <v>24</v>
      </c>
      <c r="N1" s="54" t="s">
        <v>26</v>
      </c>
      <c r="O1" s="44" t="s">
        <v>22</v>
      </c>
      <c r="P1" s="44" t="s">
        <v>28</v>
      </c>
      <c r="Q1" s="44" t="s">
        <v>30</v>
      </c>
      <c r="R1" s="56" t="s">
        <v>32</v>
      </c>
      <c r="S1" s="54" t="s">
        <v>36</v>
      </c>
      <c r="T1" s="54" t="s">
        <v>34</v>
      </c>
      <c r="U1" s="40" t="s">
        <v>38</v>
      </c>
      <c r="V1" s="40" t="s">
        <v>40</v>
      </c>
      <c r="W1" s="40" t="s">
        <v>42</v>
      </c>
      <c r="X1" s="40" t="s">
        <v>44</v>
      </c>
      <c r="Y1" s="40" t="s">
        <v>46</v>
      </c>
      <c r="Z1" s="40" t="s">
        <v>48</v>
      </c>
      <c r="AA1" s="40" t="s">
        <v>50</v>
      </c>
      <c r="AB1" s="40" t="s">
        <v>52</v>
      </c>
      <c r="AC1" s="40" t="s">
        <v>54</v>
      </c>
      <c r="AD1" s="40" t="s">
        <v>56</v>
      </c>
      <c r="AE1" s="40" t="s">
        <v>58</v>
      </c>
      <c r="AF1" s="40" t="s">
        <v>60</v>
      </c>
      <c r="AG1" s="40" t="s">
        <v>62</v>
      </c>
      <c r="AH1" s="40" t="s">
        <v>64</v>
      </c>
    </row>
    <row r="2" spans="1:34" ht="23.5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50"/>
      <c r="L2" s="45"/>
      <c r="M2" s="45"/>
      <c r="N2" s="55"/>
      <c r="O2" s="45"/>
      <c r="P2" s="4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8"/>
      <c r="L3" s="8"/>
      <c r="M3" s="8"/>
      <c r="N3" s="17"/>
      <c r="O3" s="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32555388</v>
      </c>
      <c r="C4" s="8">
        <v>1213144</v>
      </c>
      <c r="D4" s="9">
        <v>37.26</v>
      </c>
      <c r="E4" s="8">
        <v>555206</v>
      </c>
      <c r="F4" s="9">
        <v>17.05</v>
      </c>
      <c r="G4" s="8">
        <v>522742</v>
      </c>
      <c r="H4" s="9">
        <v>16.059999999999999</v>
      </c>
      <c r="I4" s="8">
        <v>135196</v>
      </c>
      <c r="J4" s="9">
        <v>4.1500000000000004</v>
      </c>
      <c r="K4" s="16">
        <f>K6+K13+K20+K27+K34+K41+K48</f>
        <v>32021365</v>
      </c>
      <c r="L4" s="16">
        <f>L6+L13+L20+L27+L34+L41+L48</f>
        <v>4581463</v>
      </c>
      <c r="M4" s="16">
        <f>K4-L4</f>
        <v>27439902</v>
      </c>
      <c r="N4" s="17">
        <f>M4/K4*100</f>
        <v>85.692480629729559</v>
      </c>
      <c r="O4" s="16">
        <f>O6+O13+O20+O27+O34+O41+O48</f>
        <v>32288030</v>
      </c>
      <c r="P4" s="16">
        <f>P6+P13+P20+P27+P34+P41+P48</f>
        <v>8774316</v>
      </c>
      <c r="Q4" s="16">
        <f>O4-P4</f>
        <v>23513714</v>
      </c>
      <c r="R4" s="17">
        <f>Q4/O4*100</f>
        <v>72.824864198899718</v>
      </c>
      <c r="S4" s="17">
        <f>C4/(R4*B4*N4)*10000000</f>
        <v>59.712751088718655</v>
      </c>
      <c r="T4" s="17">
        <f>N4*R4*S4/10000</f>
        <v>37.264000662501701</v>
      </c>
      <c r="U4" s="17">
        <f>E4/(R4*B4*N4)*10000000</f>
        <v>27.328064665829551</v>
      </c>
      <c r="V4" s="17">
        <f>G4/(R4*B4*N4)*10000000</f>
        <v>25.730138326215986</v>
      </c>
      <c r="W4" s="17">
        <f>I4/(R4*B4*N4)*10000000</f>
        <v>6.6545480966731132</v>
      </c>
      <c r="X4" s="17">
        <f>N4*R4*U4/10000</f>
        <v>17.054196988836377</v>
      </c>
      <c r="Y4" s="17">
        <f>N4*R4*V4/10000</f>
        <v>16.057004143215863</v>
      </c>
      <c r="Z4" s="17">
        <f>N4*R4*W4/10000</f>
        <v>4.1527995304494612</v>
      </c>
      <c r="AA4" s="19">
        <f>SUM(T6:T53)-T6-T13-T20-T27-T34-T41-T48</f>
        <v>1296.2783378994525</v>
      </c>
      <c r="AB4" s="19">
        <f>SUM(X6:X53)-X6-X13-X20-X27-X34-X41-X48</f>
        <v>625.80993231436366</v>
      </c>
      <c r="AC4" s="19">
        <f>SUM(Y6:Y53)-Y6-Y13-Y20-Y27-Y34-Y41-Y48</f>
        <v>534.53962947526156</v>
      </c>
      <c r="AD4" s="19">
        <f>SUM(Z6:Z53)-Z6-Z13-Z20-Z27-Z34-Z41-Z48</f>
        <v>135.92877610982728</v>
      </c>
      <c r="AE4" s="19">
        <f>SUM(S14:S53)-S20-S27-S34-S41-S48</f>
        <v>4474.8617241180691</v>
      </c>
      <c r="AF4" s="19">
        <f>SUM(U14:U53)-U20-U27-U34-U41-U48</f>
        <v>2803.4745261574872</v>
      </c>
      <c r="AG4" s="19">
        <f>SUM(V14:V53)-V20-V27-V34-V41-V48</f>
        <v>1390.6537403118234</v>
      </c>
      <c r="AH4" s="19">
        <f>SUM(W14:W53)-W20-W27-W34-W41-W48</f>
        <v>280.73345764875739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8"/>
      <c r="O5" s="11"/>
      <c r="P5" s="18"/>
      <c r="Q5" s="16"/>
      <c r="R5" s="17"/>
      <c r="S5" s="17"/>
      <c r="T5" s="17"/>
      <c r="U5" s="17"/>
      <c r="V5" s="17"/>
      <c r="W5" s="17"/>
      <c r="X5" s="17"/>
      <c r="Y5" s="17"/>
      <c r="Z5" s="17"/>
      <c r="AA5" s="38"/>
      <c r="AB5" s="38"/>
      <c r="AC5" s="38"/>
      <c r="AD5" s="38"/>
      <c r="AE5" s="38"/>
      <c r="AF5" s="38"/>
      <c r="AG5" s="38"/>
      <c r="AH5" s="38"/>
    </row>
    <row r="6" spans="1:34" ht="14" customHeight="1" x14ac:dyDescent="0.3">
      <c r="A6" s="6" t="s">
        <v>4</v>
      </c>
      <c r="B6" s="7">
        <v>3647362</v>
      </c>
      <c r="C6" s="8">
        <v>22132</v>
      </c>
      <c r="D6" s="9">
        <v>6.07</v>
      </c>
      <c r="E6" s="8">
        <v>18061</v>
      </c>
      <c r="F6" s="9">
        <v>4.95</v>
      </c>
      <c r="G6" s="8">
        <v>3696</v>
      </c>
      <c r="H6" s="9">
        <v>1.01</v>
      </c>
      <c r="I6" s="8">
        <v>375</v>
      </c>
      <c r="J6" s="9">
        <v>0.1</v>
      </c>
      <c r="K6" s="8">
        <v>3643354</v>
      </c>
      <c r="L6" s="8">
        <v>3230004</v>
      </c>
      <c r="M6" s="8">
        <f t="shared" ref="M6:M53" si="0">K6-L6</f>
        <v>413350</v>
      </c>
      <c r="N6" s="17">
        <f t="shared" ref="N6:N53" si="1">M6/K6*100</f>
        <v>11.345315333069474</v>
      </c>
      <c r="O6" s="8">
        <v>3650914</v>
      </c>
      <c r="P6" s="8">
        <v>3610088</v>
      </c>
      <c r="Q6" s="16">
        <f t="shared" ref="Q6:Q53" si="2">O6-P6</f>
        <v>40826</v>
      </c>
      <c r="R6" s="17">
        <f t="shared" ref="R6:R53" si="3">Q6/O6*100</f>
        <v>1.1182405282622381</v>
      </c>
      <c r="S6" s="17">
        <f t="shared" ref="S6:S53" si="4">C6/(R6*B6*N6)*10000000</f>
        <v>4782.8855961920826</v>
      </c>
      <c r="T6" s="17">
        <f t="shared" ref="T6:T11" si="5">N6*R6*S6/10000</f>
        <v>6.0679471903255022</v>
      </c>
      <c r="U6" s="17">
        <f t="shared" ref="U6:U53" si="6">E6/(R6*B6*N6)*10000000</f>
        <v>3903.1129926272001</v>
      </c>
      <c r="V6" s="17">
        <f t="shared" ref="V6:V53" si="7">G6/(R6*B6*N6)*10000000</f>
        <v>798.73238584519868</v>
      </c>
      <c r="W6" s="17">
        <f t="shared" ref="W6:W53" si="8">I6/(R6*B6*N6)*10000000</f>
        <v>81.040217719683298</v>
      </c>
      <c r="X6" s="17">
        <f t="shared" ref="X6:X11" si="9">N6*R6*U6/10000</f>
        <v>4.9517980392404155</v>
      </c>
      <c r="Y6" s="17">
        <f t="shared" ref="Y6:Y11" si="10">N6*R6*V6/10000</f>
        <v>1.0133351172710581</v>
      </c>
      <c r="Z6" s="17">
        <f t="shared" ref="Z6:Z11" si="11">N6*R6*W6/10000</f>
        <v>0.10281403381402779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795618</v>
      </c>
      <c r="C7" s="14">
        <v>569</v>
      </c>
      <c r="D7" s="15">
        <v>0.72</v>
      </c>
      <c r="E7" s="14">
        <v>536</v>
      </c>
      <c r="F7" s="15">
        <v>0.67</v>
      </c>
      <c r="G7" s="14">
        <v>32</v>
      </c>
      <c r="H7" s="15">
        <v>0.04</v>
      </c>
      <c r="I7" s="14">
        <v>1</v>
      </c>
      <c r="J7" s="15">
        <v>0</v>
      </c>
      <c r="K7" s="14">
        <v>739794</v>
      </c>
      <c r="L7" s="14">
        <v>716400</v>
      </c>
      <c r="M7" s="14">
        <f t="shared" si="0"/>
        <v>23394</v>
      </c>
      <c r="N7" s="18">
        <f t="shared" si="1"/>
        <v>3.1622316482696533</v>
      </c>
      <c r="O7" s="14">
        <v>741512</v>
      </c>
      <c r="P7" s="14">
        <v>740863</v>
      </c>
      <c r="Q7" s="24">
        <f t="shared" si="2"/>
        <v>649</v>
      </c>
      <c r="R7" s="18">
        <f t="shared" si="3"/>
        <v>8.7523870146403573E-2</v>
      </c>
      <c r="S7" s="18">
        <f t="shared" si="4"/>
        <v>25839.700310592845</v>
      </c>
      <c r="T7" s="18">
        <f t="shared" si="5"/>
        <v>0.71516732904484315</v>
      </c>
      <c r="U7" s="18">
        <f t="shared" si="6"/>
        <v>24341.088517535612</v>
      </c>
      <c r="V7" s="18">
        <f t="shared" si="7"/>
        <v>1453.1993144797382</v>
      </c>
      <c r="W7" s="18">
        <f t="shared" si="8"/>
        <v>45.412478577491818</v>
      </c>
      <c r="X7" s="18">
        <f t="shared" si="9"/>
        <v>0.67369013772941277</v>
      </c>
      <c r="Y7" s="18">
        <f t="shared" si="10"/>
        <v>4.0220306730114203E-2</v>
      </c>
      <c r="Z7" s="18">
        <f t="shared" si="11"/>
        <v>1.2568845853160688E-3</v>
      </c>
      <c r="AA7" s="52"/>
      <c r="AB7" s="52"/>
      <c r="AC7" s="52"/>
      <c r="AD7" s="52"/>
      <c r="AE7" s="52"/>
      <c r="AF7" s="52"/>
      <c r="AG7" s="52"/>
      <c r="AH7" s="52"/>
    </row>
    <row r="8" spans="1:34" ht="13.5" customHeight="1" x14ac:dyDescent="0.3">
      <c r="A8" s="12">
        <v>16</v>
      </c>
      <c r="B8" s="13">
        <v>756212</v>
      </c>
      <c r="C8" s="14">
        <v>1546</v>
      </c>
      <c r="D8" s="15">
        <v>2.04</v>
      </c>
      <c r="E8" s="14">
        <v>1401</v>
      </c>
      <c r="F8" s="15">
        <v>1.85</v>
      </c>
      <c r="G8" s="14">
        <v>138</v>
      </c>
      <c r="H8" s="15">
        <v>0.18</v>
      </c>
      <c r="I8" s="14">
        <v>7</v>
      </c>
      <c r="J8" s="15">
        <v>0.01</v>
      </c>
      <c r="K8" s="14">
        <v>817311</v>
      </c>
      <c r="L8" s="14">
        <v>772779</v>
      </c>
      <c r="M8" s="14">
        <f t="shared" si="0"/>
        <v>44532</v>
      </c>
      <c r="N8" s="18">
        <f t="shared" si="1"/>
        <v>5.4485991256694204</v>
      </c>
      <c r="O8" s="14">
        <v>818831</v>
      </c>
      <c r="P8" s="14">
        <v>816619</v>
      </c>
      <c r="Q8" s="24">
        <f t="shared" si="2"/>
        <v>2212</v>
      </c>
      <c r="R8" s="18">
        <f t="shared" si="3"/>
        <v>0.27014121351048015</v>
      </c>
      <c r="S8" s="18">
        <f t="shared" si="4"/>
        <v>13889.615453162065</v>
      </c>
      <c r="T8" s="18">
        <f t="shared" si="5"/>
        <v>2.0444002475496292</v>
      </c>
      <c r="U8" s="18">
        <f t="shared" si="6"/>
        <v>12586.902490219956</v>
      </c>
      <c r="V8" s="18">
        <f t="shared" si="7"/>
        <v>1239.8233716276616</v>
      </c>
      <c r="W8" s="18">
        <f t="shared" si="8"/>
        <v>62.889591314446605</v>
      </c>
      <c r="X8" s="18">
        <f t="shared" si="9"/>
        <v>1.8526550755608215</v>
      </c>
      <c r="Y8" s="18">
        <f t="shared" si="10"/>
        <v>0.18248850851348564</v>
      </c>
      <c r="Z8" s="18">
        <f t="shared" si="11"/>
        <v>9.2566634753217351E-3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706325</v>
      </c>
      <c r="C9" s="14">
        <v>3216</v>
      </c>
      <c r="D9" s="15">
        <v>4.55</v>
      </c>
      <c r="E9" s="14">
        <v>2767</v>
      </c>
      <c r="F9" s="15">
        <v>3.92</v>
      </c>
      <c r="G9" s="14">
        <v>408</v>
      </c>
      <c r="H9" s="15">
        <v>0.57999999999999996</v>
      </c>
      <c r="I9" s="14">
        <v>41</v>
      </c>
      <c r="J9" s="15">
        <v>0.06</v>
      </c>
      <c r="K9" s="14">
        <v>720613</v>
      </c>
      <c r="L9" s="14">
        <v>648829</v>
      </c>
      <c r="M9" s="14">
        <f t="shared" si="0"/>
        <v>71784</v>
      </c>
      <c r="N9" s="18">
        <f t="shared" si="1"/>
        <v>9.9615188735146329</v>
      </c>
      <c r="O9" s="14">
        <v>721926</v>
      </c>
      <c r="P9" s="14">
        <v>716750</v>
      </c>
      <c r="Q9" s="24">
        <f t="shared" si="2"/>
        <v>5176</v>
      </c>
      <c r="R9" s="18">
        <f t="shared" si="3"/>
        <v>0.7169709914866621</v>
      </c>
      <c r="S9" s="18">
        <f t="shared" si="4"/>
        <v>6375.0605679102036</v>
      </c>
      <c r="T9" s="18">
        <f t="shared" si="5"/>
        <v>4.5531447987824301</v>
      </c>
      <c r="U9" s="18">
        <f t="shared" si="6"/>
        <v>5485.0101341441341</v>
      </c>
      <c r="V9" s="18">
        <f t="shared" si="7"/>
        <v>808.77634070502586</v>
      </c>
      <c r="W9" s="18">
        <f t="shared" si="8"/>
        <v>81.274093061044269</v>
      </c>
      <c r="X9" s="18">
        <f t="shared" si="9"/>
        <v>3.9174600927335153</v>
      </c>
      <c r="Y9" s="18">
        <f t="shared" si="10"/>
        <v>0.57763777297986052</v>
      </c>
      <c r="Z9" s="18">
        <f t="shared" si="11"/>
        <v>5.8046933069054611E-2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660878</v>
      </c>
      <c r="C10" s="14">
        <v>5964</v>
      </c>
      <c r="D10" s="15">
        <v>9.02</v>
      </c>
      <c r="E10" s="14">
        <v>4912</v>
      </c>
      <c r="F10" s="15">
        <v>7.43</v>
      </c>
      <c r="G10" s="14">
        <v>979</v>
      </c>
      <c r="H10" s="15">
        <v>1.48</v>
      </c>
      <c r="I10" s="14">
        <v>73</v>
      </c>
      <c r="J10" s="15">
        <v>0.11</v>
      </c>
      <c r="K10" s="14">
        <v>655898</v>
      </c>
      <c r="L10" s="14">
        <v>544127</v>
      </c>
      <c r="M10" s="14">
        <f t="shared" si="0"/>
        <v>111771</v>
      </c>
      <c r="N10" s="18">
        <f t="shared" si="1"/>
        <v>17.040911849098489</v>
      </c>
      <c r="O10" s="14">
        <v>657339</v>
      </c>
      <c r="P10" s="14">
        <v>646197</v>
      </c>
      <c r="Q10" s="24">
        <f t="shared" si="2"/>
        <v>11142</v>
      </c>
      <c r="R10" s="18">
        <f t="shared" si="3"/>
        <v>1.6950158137581977</v>
      </c>
      <c r="S10" s="18">
        <f t="shared" si="4"/>
        <v>3124.2786114908545</v>
      </c>
      <c r="T10" s="18">
        <f t="shared" si="5"/>
        <v>9.0243585048980304</v>
      </c>
      <c r="U10" s="18">
        <f t="shared" si="6"/>
        <v>2573.1818476933399</v>
      </c>
      <c r="V10" s="18">
        <f t="shared" si="7"/>
        <v>512.85525832487372</v>
      </c>
      <c r="W10" s="18">
        <f t="shared" si="8"/>
        <v>38.241505472641244</v>
      </c>
      <c r="X10" s="18">
        <f t="shared" si="9"/>
        <v>7.432536716307701</v>
      </c>
      <c r="Y10" s="18">
        <f t="shared" si="10"/>
        <v>1.4813626720816855</v>
      </c>
      <c r="Z10" s="18">
        <f t="shared" si="11"/>
        <v>0.11045911650864457</v>
      </c>
      <c r="AA10" s="39"/>
      <c r="AB10" s="39"/>
      <c r="AC10" s="39"/>
      <c r="AD10" s="39"/>
      <c r="AE10" s="39"/>
      <c r="AF10" s="39"/>
      <c r="AG10" s="39"/>
      <c r="AH10" s="39"/>
    </row>
    <row r="11" spans="1:34" x14ac:dyDescent="0.3">
      <c r="A11" s="12">
        <v>19</v>
      </c>
      <c r="B11" s="13">
        <v>728329</v>
      </c>
      <c r="C11" s="14">
        <v>10837</v>
      </c>
      <c r="D11" s="15">
        <v>14.88</v>
      </c>
      <c r="E11" s="14">
        <v>8445</v>
      </c>
      <c r="F11" s="15">
        <v>11.6</v>
      </c>
      <c r="G11" s="14">
        <v>2139</v>
      </c>
      <c r="H11" s="15">
        <v>2.94</v>
      </c>
      <c r="I11" s="14">
        <v>253</v>
      </c>
      <c r="J11" s="15">
        <v>0.35</v>
      </c>
      <c r="K11" s="14">
        <v>709738</v>
      </c>
      <c r="L11" s="14">
        <v>547869</v>
      </c>
      <c r="M11" s="14">
        <f t="shared" si="0"/>
        <v>161869</v>
      </c>
      <c r="N11" s="18">
        <f t="shared" si="1"/>
        <v>22.806866759283004</v>
      </c>
      <c r="O11" s="14">
        <v>711306</v>
      </c>
      <c r="P11" s="14">
        <v>689659</v>
      </c>
      <c r="Q11" s="24">
        <f t="shared" si="2"/>
        <v>21647</v>
      </c>
      <c r="R11" s="18">
        <f t="shared" si="3"/>
        <v>3.0432753273555968</v>
      </c>
      <c r="S11" s="18">
        <f t="shared" si="4"/>
        <v>2143.7522847794971</v>
      </c>
      <c r="T11" s="18">
        <f t="shared" si="5"/>
        <v>14.879264727890829</v>
      </c>
      <c r="U11" s="18">
        <f t="shared" si="6"/>
        <v>1670.5719336497973</v>
      </c>
      <c r="V11" s="18">
        <f t="shared" si="7"/>
        <v>423.13242937559698</v>
      </c>
      <c r="W11" s="18">
        <f t="shared" si="8"/>
        <v>50.047921754102866</v>
      </c>
      <c r="X11" s="18">
        <f t="shared" si="9"/>
        <v>11.595034661533456</v>
      </c>
      <c r="Y11" s="18">
        <f t="shared" si="10"/>
        <v>2.936859578569575</v>
      </c>
      <c r="Z11" s="18">
        <f t="shared" si="11"/>
        <v>0.34737048778779916</v>
      </c>
      <c r="AA11" s="34">
        <f>SUM(D7:D11)+SUM(D14:D18)+SUM(D21:D25)+SUM(D28:D32)+SUM(D35:D39)+SUM(D42:D46)+SUM(D49:D53)</f>
        <v>1296.28</v>
      </c>
      <c r="AB11" s="34">
        <f>SUM(F7:F11)+SUM(F14:F18)+SUM(F21:F25)+SUM(F28:F32)+SUM(F35:F39)+SUM(F42:F46)+SUM(F49:F53)</f>
        <v>625.79</v>
      </c>
      <c r="AC11" s="34">
        <f>SUM(H7:H11)+SUM(H14:H18)+SUM(H21:H25)+SUM(H28:H32)+SUM(H35:H39)+SUM(H42:H46)+SUM(H49:H53)</f>
        <v>534.55999999999995</v>
      </c>
      <c r="AD11" s="34">
        <f>SUM(J7:J11)+SUM(J14:J18)+SUM(J21:J25)+SUM(J28:J32)+SUM(J35:J39)+SUM(J42:J46)+SUM(J49:J53)</f>
        <v>135.91999999999999</v>
      </c>
      <c r="AE11" s="19">
        <f>SUM(S7:S53)-S13-S20-S27-S34-S41-S48</f>
        <v>55847.268952053528</v>
      </c>
      <c r="AF11" s="19">
        <f>SUM(U7:U53)-U13-U20-U27-U34-U41-U48</f>
        <v>49460.229449400329</v>
      </c>
      <c r="AG11" s="19">
        <f t="shared" ref="AG11:AH11" si="12">SUM(V7:V53)-V13-V20-V27-V34-V41-V48</f>
        <v>5828.4404548247221</v>
      </c>
      <c r="AH11" s="19">
        <f t="shared" si="12"/>
        <v>558.59904782848412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8"/>
      <c r="O12" s="11"/>
      <c r="P12" s="11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38"/>
      <c r="AF12" s="38"/>
      <c r="AG12" s="38"/>
      <c r="AH12" s="38"/>
    </row>
    <row r="13" spans="1:34" ht="14" customHeight="1" x14ac:dyDescent="0.3">
      <c r="A13" s="6" t="s">
        <v>5</v>
      </c>
      <c r="B13" s="7">
        <v>3546605</v>
      </c>
      <c r="C13" s="8">
        <v>195859</v>
      </c>
      <c r="D13" s="9">
        <v>55.22</v>
      </c>
      <c r="E13" s="8">
        <v>129899</v>
      </c>
      <c r="F13" s="9">
        <v>36.630000000000003</v>
      </c>
      <c r="G13" s="8">
        <v>55884</v>
      </c>
      <c r="H13" s="9">
        <v>15.76</v>
      </c>
      <c r="I13" s="8">
        <v>10076</v>
      </c>
      <c r="J13" s="9">
        <v>2.84</v>
      </c>
      <c r="K13" s="8">
        <v>3493472</v>
      </c>
      <c r="L13" s="8">
        <v>1225498</v>
      </c>
      <c r="M13" s="8">
        <f t="shared" si="0"/>
        <v>2267974</v>
      </c>
      <c r="N13" s="17">
        <f t="shared" si="1"/>
        <v>64.920342856619428</v>
      </c>
      <c r="O13" s="8">
        <v>3503735</v>
      </c>
      <c r="P13" s="8">
        <v>2816378</v>
      </c>
      <c r="Q13" s="16">
        <f t="shared" si="2"/>
        <v>687357</v>
      </c>
      <c r="R13" s="17">
        <f t="shared" si="3"/>
        <v>19.617836394590345</v>
      </c>
      <c r="S13" s="17">
        <f t="shared" si="4"/>
        <v>433.60950902401328</v>
      </c>
      <c r="T13" s="17">
        <f t="shared" ref="T13:T18" si="13">N13*R13*S13/10000</f>
        <v>55.224362453670487</v>
      </c>
      <c r="U13" s="17">
        <f t="shared" si="6"/>
        <v>287.58158477634572</v>
      </c>
      <c r="V13" s="17">
        <f t="shared" si="7"/>
        <v>123.7208083483422</v>
      </c>
      <c r="W13" s="17">
        <f t="shared" si="8"/>
        <v>22.307115899325318</v>
      </c>
      <c r="X13" s="17">
        <f t="shared" ref="X13:X18" si="14">N13*R13*U13/10000</f>
        <v>36.6262947241094</v>
      </c>
      <c r="Y13" s="17">
        <f t="shared" ref="Y13:Y18" si="15">N13*R13*V13/10000</f>
        <v>15.757040888398906</v>
      </c>
      <c r="Z13" s="17">
        <f t="shared" ref="Z13:Z18" si="16">N13*R13*W13/10000</f>
        <v>2.841026841162182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712126</v>
      </c>
      <c r="C14" s="14">
        <v>18441</v>
      </c>
      <c r="D14" s="15">
        <v>25.9</v>
      </c>
      <c r="E14" s="14">
        <v>13533</v>
      </c>
      <c r="F14" s="15">
        <v>19</v>
      </c>
      <c r="G14" s="14">
        <v>4291</v>
      </c>
      <c r="H14" s="15">
        <v>6.03</v>
      </c>
      <c r="I14" s="14">
        <v>617</v>
      </c>
      <c r="J14" s="15">
        <v>0.87</v>
      </c>
      <c r="K14" s="14">
        <v>727687</v>
      </c>
      <c r="L14" s="14">
        <v>495985</v>
      </c>
      <c r="M14" s="14">
        <f t="shared" si="0"/>
        <v>231702</v>
      </c>
      <c r="N14" s="18">
        <f t="shared" si="1"/>
        <v>31.840887634381264</v>
      </c>
      <c r="O14" s="14">
        <v>729558</v>
      </c>
      <c r="P14" s="14">
        <v>686292</v>
      </c>
      <c r="Q14" s="24">
        <f t="shared" si="2"/>
        <v>43266</v>
      </c>
      <c r="R14" s="18">
        <f t="shared" si="3"/>
        <v>5.9304400746753512</v>
      </c>
      <c r="S14" s="18">
        <f>C14/(R14*B14*N14)*10000000</f>
        <v>1371.3728194843452</v>
      </c>
      <c r="T14" s="18">
        <f t="shared" si="13"/>
        <v>25.895698233177832</v>
      </c>
      <c r="U14" s="18">
        <f t="shared" si="6"/>
        <v>1006.3873090440673</v>
      </c>
      <c r="V14" s="18">
        <f t="shared" si="7"/>
        <v>319.10204264450545</v>
      </c>
      <c r="W14" s="18">
        <f t="shared" si="8"/>
        <v>45.883467795772525</v>
      </c>
      <c r="X14" s="18">
        <f t="shared" si="14"/>
        <v>19.003659464757639</v>
      </c>
      <c r="Y14" s="18">
        <f t="shared" si="15"/>
        <v>6.0256190617952434</v>
      </c>
      <c r="Z14" s="18">
        <f t="shared" si="16"/>
        <v>0.86641970662495116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686439</v>
      </c>
      <c r="C15" s="14">
        <v>27652</v>
      </c>
      <c r="D15" s="15">
        <v>40.28</v>
      </c>
      <c r="E15" s="14">
        <v>19284</v>
      </c>
      <c r="F15" s="15">
        <v>28.09</v>
      </c>
      <c r="G15" s="14">
        <v>7222</v>
      </c>
      <c r="H15" s="15">
        <v>10.52</v>
      </c>
      <c r="I15" s="14">
        <v>1146</v>
      </c>
      <c r="J15" s="15">
        <v>1.67</v>
      </c>
      <c r="K15" s="14">
        <v>671519</v>
      </c>
      <c r="L15" s="14">
        <v>349260</v>
      </c>
      <c r="M15" s="14">
        <f t="shared" si="0"/>
        <v>322259</v>
      </c>
      <c r="N15" s="18">
        <f t="shared" si="1"/>
        <v>47.989558002081843</v>
      </c>
      <c r="O15" s="14">
        <v>673329</v>
      </c>
      <c r="P15" s="14">
        <v>599815</v>
      </c>
      <c r="Q15" s="24">
        <f t="shared" si="2"/>
        <v>73514</v>
      </c>
      <c r="R15" s="18">
        <f t="shared" si="3"/>
        <v>10.917991056378087</v>
      </c>
      <c r="S15" s="18">
        <f t="shared" si="4"/>
        <v>768.83848465301969</v>
      </c>
      <c r="T15" s="18">
        <f t="shared" si="13"/>
        <v>40.283258964015744</v>
      </c>
      <c r="U15" s="18">
        <f t="shared" si="6"/>
        <v>536.17392369625452</v>
      </c>
      <c r="V15" s="18">
        <f t="shared" si="7"/>
        <v>200.80108260393851</v>
      </c>
      <c r="W15" s="18">
        <f t="shared" si="8"/>
        <v>31.863478352826576</v>
      </c>
      <c r="X15" s="18">
        <f t="shared" si="14"/>
        <v>28.092809412052638</v>
      </c>
      <c r="Y15" s="18">
        <f t="shared" si="15"/>
        <v>10.520963989516913</v>
      </c>
      <c r="Z15" s="18">
        <f t="shared" si="16"/>
        <v>1.66948556244619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677906</v>
      </c>
      <c r="C16" s="14">
        <v>37393</v>
      </c>
      <c r="D16" s="15">
        <v>55.16</v>
      </c>
      <c r="E16" s="14">
        <v>25019</v>
      </c>
      <c r="F16" s="15">
        <v>36.909999999999997</v>
      </c>
      <c r="G16" s="14">
        <v>10550</v>
      </c>
      <c r="H16" s="15">
        <v>15.56</v>
      </c>
      <c r="I16" s="14">
        <v>1824</v>
      </c>
      <c r="J16" s="15">
        <v>2.69</v>
      </c>
      <c r="K16" s="14">
        <v>692591</v>
      </c>
      <c r="L16" s="14">
        <v>205703</v>
      </c>
      <c r="M16" s="14">
        <f t="shared" si="0"/>
        <v>486888</v>
      </c>
      <c r="N16" s="18">
        <f t="shared" si="1"/>
        <v>70.299498549649073</v>
      </c>
      <c r="O16" s="14">
        <v>694586</v>
      </c>
      <c r="P16" s="14">
        <v>568170</v>
      </c>
      <c r="Q16" s="24">
        <f t="shared" si="2"/>
        <v>126416</v>
      </c>
      <c r="R16" s="18">
        <f t="shared" si="3"/>
        <v>18.200194072440272</v>
      </c>
      <c r="S16" s="18">
        <f t="shared" si="4"/>
        <v>431.11445586185016</v>
      </c>
      <c r="T16" s="18">
        <f t="shared" si="13"/>
        <v>55.15956489542797</v>
      </c>
      <c r="U16" s="18">
        <f t="shared" si="6"/>
        <v>288.45111574914097</v>
      </c>
      <c r="V16" s="18">
        <f t="shared" si="7"/>
        <v>121.63392906005186</v>
      </c>
      <c r="W16" s="18">
        <f t="shared" si="8"/>
        <v>21.029411052657309</v>
      </c>
      <c r="X16" s="18">
        <f t="shared" si="14"/>
        <v>36.906296743206276</v>
      </c>
      <c r="Y16" s="18">
        <f t="shared" si="15"/>
        <v>15.56262962711644</v>
      </c>
      <c r="Z16" s="18">
        <f t="shared" si="16"/>
        <v>2.6906385251052507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707739</v>
      </c>
      <c r="C17" s="14">
        <v>49559</v>
      </c>
      <c r="D17" s="15">
        <v>70.02</v>
      </c>
      <c r="E17" s="14">
        <v>32587</v>
      </c>
      <c r="F17" s="15">
        <v>46.04</v>
      </c>
      <c r="G17" s="14">
        <v>14305</v>
      </c>
      <c r="H17" s="15">
        <v>20.21</v>
      </c>
      <c r="I17" s="14">
        <v>2667</v>
      </c>
      <c r="J17" s="15">
        <v>3.77</v>
      </c>
      <c r="K17" s="14">
        <v>686865</v>
      </c>
      <c r="L17" s="14">
        <v>109294</v>
      </c>
      <c r="M17" s="14">
        <f t="shared" si="0"/>
        <v>577571</v>
      </c>
      <c r="N17" s="18">
        <f t="shared" si="1"/>
        <v>84.087994001732511</v>
      </c>
      <c r="O17" s="14">
        <v>689064</v>
      </c>
      <c r="P17" s="14">
        <v>505267</v>
      </c>
      <c r="Q17" s="24">
        <f t="shared" si="2"/>
        <v>183797</v>
      </c>
      <c r="R17" s="18">
        <f t="shared" si="3"/>
        <v>26.673429463736316</v>
      </c>
      <c r="S17" s="18">
        <f t="shared" si="4"/>
        <v>312.20262975921048</v>
      </c>
      <c r="T17" s="18">
        <f t="shared" si="13"/>
        <v>70.024401650891065</v>
      </c>
      <c r="U17" s="18">
        <f t="shared" si="6"/>
        <v>205.28556056343734</v>
      </c>
      <c r="V17" s="18">
        <f t="shared" si="7"/>
        <v>90.115995454014524</v>
      </c>
      <c r="W17" s="18">
        <f t="shared" si="8"/>
        <v>16.801073741758596</v>
      </c>
      <c r="X17" s="18">
        <f t="shared" si="14"/>
        <v>46.043809935583596</v>
      </c>
      <c r="Y17" s="18">
        <f t="shared" si="15"/>
        <v>20.212253387194995</v>
      </c>
      <c r="Z17" s="18">
        <f t="shared" si="16"/>
        <v>3.7683383281124816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762395</v>
      </c>
      <c r="C18" s="14">
        <v>62814</v>
      </c>
      <c r="D18" s="15">
        <v>82.39</v>
      </c>
      <c r="E18" s="14">
        <v>39476</v>
      </c>
      <c r="F18" s="15">
        <v>51.78</v>
      </c>
      <c r="G18" s="14">
        <v>19516</v>
      </c>
      <c r="H18" s="15">
        <v>25.6</v>
      </c>
      <c r="I18" s="14">
        <v>3822</v>
      </c>
      <c r="J18" s="15">
        <v>5.01</v>
      </c>
      <c r="K18" s="14">
        <v>714810</v>
      </c>
      <c r="L18" s="14">
        <v>65256</v>
      </c>
      <c r="M18" s="14">
        <f t="shared" si="0"/>
        <v>649554</v>
      </c>
      <c r="N18" s="18">
        <f t="shared" si="1"/>
        <v>90.870860788181474</v>
      </c>
      <c r="O18" s="14">
        <v>717198</v>
      </c>
      <c r="P18" s="14">
        <v>456834</v>
      </c>
      <c r="Q18" s="24">
        <f t="shared" si="2"/>
        <v>260364</v>
      </c>
      <c r="R18" s="18">
        <f t="shared" si="3"/>
        <v>36.302945630077048</v>
      </c>
      <c r="S18" s="18">
        <f t="shared" si="4"/>
        <v>249.75253414999929</v>
      </c>
      <c r="T18" s="18">
        <f t="shared" si="13"/>
        <v>82.390361951481836</v>
      </c>
      <c r="U18" s="18">
        <f t="shared" si="6"/>
        <v>156.95913392086749</v>
      </c>
      <c r="V18" s="18">
        <f t="shared" si="7"/>
        <v>77.596880575530719</v>
      </c>
      <c r="W18" s="18">
        <f t="shared" si="8"/>
        <v>15.196519653601065</v>
      </c>
      <c r="X18" s="18">
        <f t="shared" si="14"/>
        <v>51.778933492480924</v>
      </c>
      <c r="Y18" s="18">
        <f t="shared" si="15"/>
        <v>25.598279107286906</v>
      </c>
      <c r="Z18" s="18">
        <f t="shared" si="16"/>
        <v>5.0131493517140067</v>
      </c>
      <c r="AA18" s="1"/>
      <c r="AB18" s="1"/>
      <c r="AC18" s="1"/>
      <c r="AD18" s="1"/>
      <c r="AE18" s="19">
        <f>SUM(S16:S53)-S20-S27-S34-S41-S48</f>
        <v>2334.6504199807027</v>
      </c>
      <c r="AF18" s="19">
        <f>SUM(U16:U53)-U20-U27-U34-U41-U48</f>
        <v>1260.9132934171644</v>
      </c>
      <c r="AG18" s="19">
        <f>SUM(V16:V53)-V20-V27-V34-V41-V48</f>
        <v>870.75061506337943</v>
      </c>
      <c r="AH18" s="19">
        <f>SUM(W16:W53)-W20-W27-W34-W41-W48</f>
        <v>202.98651150015817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8"/>
      <c r="O19" s="11"/>
      <c r="P19" s="11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38"/>
      <c r="AF19" s="38"/>
      <c r="AG19" s="38"/>
      <c r="AH19" s="38"/>
    </row>
    <row r="20" spans="1:34" x14ac:dyDescent="0.3">
      <c r="A20" s="6" t="s">
        <v>6</v>
      </c>
      <c r="B20" s="7">
        <v>4490336</v>
      </c>
      <c r="C20" s="8">
        <v>444455</v>
      </c>
      <c r="D20" s="9">
        <v>98.98</v>
      </c>
      <c r="E20" s="8">
        <v>241541</v>
      </c>
      <c r="F20" s="9">
        <v>53.79</v>
      </c>
      <c r="G20" s="8">
        <v>166879</v>
      </c>
      <c r="H20" s="9">
        <v>37.159999999999997</v>
      </c>
      <c r="I20" s="8">
        <v>36035</v>
      </c>
      <c r="J20" s="9">
        <v>8.0299999999999994</v>
      </c>
      <c r="K20" s="8">
        <v>4266532</v>
      </c>
      <c r="L20" s="8">
        <v>92433</v>
      </c>
      <c r="M20" s="8">
        <f t="shared" si="0"/>
        <v>4174099</v>
      </c>
      <c r="N20" s="17">
        <f t="shared" si="1"/>
        <v>97.833533183391097</v>
      </c>
      <c r="O20" s="8">
        <v>4282074</v>
      </c>
      <c r="P20" s="8">
        <v>1421277</v>
      </c>
      <c r="Q20" s="16">
        <f t="shared" si="2"/>
        <v>2860797</v>
      </c>
      <c r="R20" s="17">
        <f t="shared" si="3"/>
        <v>66.80867729049055</v>
      </c>
      <c r="S20" s="17">
        <f t="shared" si="4"/>
        <v>151.43572651731134</v>
      </c>
      <c r="T20" s="17">
        <f t="shared" ref="T20:T25" si="17">N20*R20*S20/10000</f>
        <v>98.980343564490525</v>
      </c>
      <c r="U20" s="17">
        <f t="shared" si="6"/>
        <v>82.298403255037954</v>
      </c>
      <c r="V20" s="17">
        <f t="shared" si="7"/>
        <v>56.859395451693423</v>
      </c>
      <c r="W20" s="17">
        <f t="shared" si="8"/>
        <v>12.277927810579955</v>
      </c>
      <c r="X20" s="17">
        <f t="shared" ref="X20:X25" si="18">N20*R20*U20/10000</f>
        <v>53.791297577731385</v>
      </c>
      <c r="Y20" s="17">
        <f t="shared" ref="Y20:Y25" si="19">N20*R20*V20/10000</f>
        <v>37.164034050013193</v>
      </c>
      <c r="Z20" s="17">
        <f t="shared" ref="Z20:Z25" si="20">N20*R20*W20/10000</f>
        <v>8.0250119367459387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771263</v>
      </c>
      <c r="C21" s="14">
        <v>71457</v>
      </c>
      <c r="D21" s="15">
        <v>92.65</v>
      </c>
      <c r="E21" s="14">
        <v>43996</v>
      </c>
      <c r="F21" s="15">
        <v>57.04</v>
      </c>
      <c r="G21" s="14">
        <v>22992</v>
      </c>
      <c r="H21" s="15">
        <v>29.81</v>
      </c>
      <c r="I21" s="14">
        <v>4469</v>
      </c>
      <c r="J21" s="15">
        <v>5.79</v>
      </c>
      <c r="K21" s="14">
        <v>778300</v>
      </c>
      <c r="L21" s="14">
        <v>39292</v>
      </c>
      <c r="M21" s="14">
        <f t="shared" si="0"/>
        <v>739008</v>
      </c>
      <c r="N21" s="18">
        <f t="shared" si="1"/>
        <v>94.95156109469356</v>
      </c>
      <c r="O21" s="14">
        <v>781002</v>
      </c>
      <c r="P21" s="14">
        <v>414845</v>
      </c>
      <c r="Q21" s="24">
        <f t="shared" si="2"/>
        <v>366157</v>
      </c>
      <c r="R21" s="18">
        <f t="shared" si="3"/>
        <v>46.882978532705422</v>
      </c>
      <c r="S21" s="18">
        <f t="shared" si="4"/>
        <v>208.12534813550289</v>
      </c>
      <c r="T21" s="18">
        <f t="shared" si="17"/>
        <v>92.64932973577109</v>
      </c>
      <c r="U21" s="18">
        <f t="shared" si="6"/>
        <v>128.14255869361412</v>
      </c>
      <c r="V21" s="18">
        <f t="shared" si="7"/>
        <v>66.96639943366614</v>
      </c>
      <c r="W21" s="18">
        <f t="shared" si="8"/>
        <v>13.016390008222599</v>
      </c>
      <c r="X21" s="18">
        <f t="shared" si="18"/>
        <v>57.044095204878239</v>
      </c>
      <c r="Y21" s="18">
        <f t="shared" si="19"/>
        <v>29.810842734579516</v>
      </c>
      <c r="Z21" s="18">
        <f t="shared" si="20"/>
        <v>5.7943917963133202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800970</v>
      </c>
      <c r="C22" s="14">
        <v>81857</v>
      </c>
      <c r="D22" s="15">
        <v>102.2</v>
      </c>
      <c r="E22" s="14">
        <v>48695</v>
      </c>
      <c r="F22" s="15">
        <v>60.8</v>
      </c>
      <c r="G22" s="14">
        <v>27504</v>
      </c>
      <c r="H22" s="15">
        <v>34.340000000000003</v>
      </c>
      <c r="I22" s="14">
        <v>5658</v>
      </c>
      <c r="J22" s="15">
        <v>7.06</v>
      </c>
      <c r="K22" s="14">
        <v>771014</v>
      </c>
      <c r="L22" s="14">
        <v>21927</v>
      </c>
      <c r="M22" s="14">
        <f t="shared" si="0"/>
        <v>749087</v>
      </c>
      <c r="N22" s="18">
        <f t="shared" si="1"/>
        <v>97.156082768925074</v>
      </c>
      <c r="O22" s="14">
        <v>773785</v>
      </c>
      <c r="P22" s="14">
        <v>329916</v>
      </c>
      <c r="Q22" s="24">
        <f t="shared" si="2"/>
        <v>443869</v>
      </c>
      <c r="R22" s="18">
        <f t="shared" si="3"/>
        <v>57.363350284639793</v>
      </c>
      <c r="S22" s="18">
        <f t="shared" si="4"/>
        <v>183.37286463881142</v>
      </c>
      <c r="T22" s="18">
        <f t="shared" si="17"/>
        <v>102.19733573042689</v>
      </c>
      <c r="U22" s="18">
        <f t="shared" si="6"/>
        <v>109.08464326309199</v>
      </c>
      <c r="V22" s="18">
        <f t="shared" si="7"/>
        <v>61.613390046371954</v>
      </c>
      <c r="W22" s="18">
        <f t="shared" si="8"/>
        <v>12.674831329347459</v>
      </c>
      <c r="X22" s="18">
        <f t="shared" si="18"/>
        <v>60.795036018827183</v>
      </c>
      <c r="Y22" s="18">
        <f t="shared" si="19"/>
        <v>34.338364732761534</v>
      </c>
      <c r="Z22" s="18">
        <f t="shared" si="20"/>
        <v>7.0639349788381605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873446</v>
      </c>
      <c r="C23" s="14">
        <v>92238</v>
      </c>
      <c r="D23" s="15">
        <v>105.6</v>
      </c>
      <c r="E23" s="14">
        <v>52065</v>
      </c>
      <c r="F23" s="15">
        <v>59.61</v>
      </c>
      <c r="G23" s="14">
        <v>33202</v>
      </c>
      <c r="H23" s="15">
        <v>38.01</v>
      </c>
      <c r="I23" s="14">
        <v>6971</v>
      </c>
      <c r="J23" s="15">
        <v>7.98</v>
      </c>
      <c r="K23" s="14">
        <v>852343</v>
      </c>
      <c r="L23" s="14">
        <v>14121</v>
      </c>
      <c r="M23" s="14">
        <f t="shared" si="0"/>
        <v>838222</v>
      </c>
      <c r="N23" s="18">
        <f t="shared" si="1"/>
        <v>98.343272602696331</v>
      </c>
      <c r="O23" s="14">
        <v>855284</v>
      </c>
      <c r="P23" s="14">
        <v>277396</v>
      </c>
      <c r="Q23" s="24">
        <f t="shared" si="2"/>
        <v>577888</v>
      </c>
      <c r="R23" s="18">
        <f t="shared" si="3"/>
        <v>67.566796526066199</v>
      </c>
      <c r="S23" s="18">
        <f t="shared" si="4"/>
        <v>158.92632182961484</v>
      </c>
      <c r="T23" s="18">
        <f t="shared" si="17"/>
        <v>105.60240701772061</v>
      </c>
      <c r="U23" s="18">
        <f t="shared" si="6"/>
        <v>89.708134890813938</v>
      </c>
      <c r="V23" s="18">
        <f t="shared" si="7"/>
        <v>57.207135208773735</v>
      </c>
      <c r="W23" s="18">
        <f t="shared" si="8"/>
        <v>12.011051730027159</v>
      </c>
      <c r="X23" s="18">
        <f t="shared" si="18"/>
        <v>59.608722233543908</v>
      </c>
      <c r="Y23" s="18">
        <f t="shared" si="19"/>
        <v>38.012653329455972</v>
      </c>
      <c r="Z23" s="18">
        <f t="shared" si="20"/>
        <v>7.9810314547207266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934187</v>
      </c>
      <c r="C24" s="14">
        <v>95245</v>
      </c>
      <c r="D24" s="15">
        <v>101.95</v>
      </c>
      <c r="E24" s="14">
        <v>49140</v>
      </c>
      <c r="F24" s="15">
        <v>52.6</v>
      </c>
      <c r="G24" s="14">
        <v>37639</v>
      </c>
      <c r="H24" s="15">
        <v>40.29</v>
      </c>
      <c r="I24" s="14">
        <v>8466</v>
      </c>
      <c r="J24" s="15">
        <v>9.06</v>
      </c>
      <c r="K24" s="14">
        <v>893130</v>
      </c>
      <c r="L24" s="14">
        <v>9765</v>
      </c>
      <c r="M24" s="14">
        <f t="shared" si="0"/>
        <v>883365</v>
      </c>
      <c r="N24" s="18">
        <f t="shared" si="1"/>
        <v>98.906654126498935</v>
      </c>
      <c r="O24" s="14">
        <v>896513</v>
      </c>
      <c r="P24" s="14">
        <v>219580</v>
      </c>
      <c r="Q24" s="24">
        <f t="shared" si="2"/>
        <v>676933</v>
      </c>
      <c r="R24" s="18">
        <f t="shared" si="3"/>
        <v>75.507326720304107</v>
      </c>
      <c r="S24" s="18">
        <f t="shared" si="4"/>
        <v>136.51920844077335</v>
      </c>
      <c r="T24" s="18">
        <f t="shared" si="17"/>
        <v>101.95496190805481</v>
      </c>
      <c r="U24" s="18">
        <f t="shared" si="6"/>
        <v>70.43470946274978</v>
      </c>
      <c r="V24" s="18">
        <f t="shared" si="7"/>
        <v>53.949776749459481</v>
      </c>
      <c r="W24" s="18">
        <f t="shared" si="8"/>
        <v>12.134722228564096</v>
      </c>
      <c r="X24" s="18">
        <f t="shared" si="18"/>
        <v>52.601888058814779</v>
      </c>
      <c r="Y24" s="18">
        <f t="shared" si="19"/>
        <v>40.290648446189039</v>
      </c>
      <c r="Z24" s="18">
        <f t="shared" si="20"/>
        <v>9.0624254030509945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1110470</v>
      </c>
      <c r="C25" s="14">
        <v>103658</v>
      </c>
      <c r="D25" s="15">
        <v>93.35</v>
      </c>
      <c r="E25" s="14">
        <v>47645</v>
      </c>
      <c r="F25" s="15">
        <v>42.91</v>
      </c>
      <c r="G25" s="14">
        <v>45542</v>
      </c>
      <c r="H25" s="15">
        <v>41.01</v>
      </c>
      <c r="I25" s="14">
        <v>10471</v>
      </c>
      <c r="J25" s="15">
        <v>9.43</v>
      </c>
      <c r="K25" s="14">
        <v>971745</v>
      </c>
      <c r="L25" s="14">
        <v>7328</v>
      </c>
      <c r="M25" s="14">
        <f t="shared" si="0"/>
        <v>964417</v>
      </c>
      <c r="N25" s="18">
        <f t="shared" si="1"/>
        <v>99.245892698187276</v>
      </c>
      <c r="O25" s="14">
        <v>975490</v>
      </c>
      <c r="P25" s="14">
        <v>179540</v>
      </c>
      <c r="Q25" s="24">
        <f t="shared" si="2"/>
        <v>795950</v>
      </c>
      <c r="R25" s="18">
        <f t="shared" si="3"/>
        <v>81.594890772842362</v>
      </c>
      <c r="S25" s="18">
        <f t="shared" si="4"/>
        <v>115.27111313490019</v>
      </c>
      <c r="T25" s="18">
        <f t="shared" si="17"/>
        <v>93.346060677010641</v>
      </c>
      <c r="U25" s="18">
        <f t="shared" si="6"/>
        <v>52.982810639915108</v>
      </c>
      <c r="V25" s="18">
        <f t="shared" si="7"/>
        <v>50.644205313527422</v>
      </c>
      <c r="W25" s="18">
        <f t="shared" si="8"/>
        <v>11.644097181457678</v>
      </c>
      <c r="X25" s="18">
        <f t="shared" si="18"/>
        <v>42.905256332904088</v>
      </c>
      <c r="Y25" s="18">
        <f t="shared" si="19"/>
        <v>41.011463614505573</v>
      </c>
      <c r="Z25" s="18">
        <f t="shared" si="20"/>
        <v>9.4293407296009804</v>
      </c>
      <c r="AA25" s="1"/>
      <c r="AB25" s="1"/>
      <c r="AC25" s="1"/>
      <c r="AD25" s="1"/>
      <c r="AE25" s="19">
        <f>SUM(S15:S53)-S20-S27-S34-S41-S48</f>
        <v>3103.4889046337225</v>
      </c>
      <c r="AF25" s="19">
        <f>SUM(U15:U53)-U20-U27-U34-U41-U48</f>
        <v>1797.0872171134188</v>
      </c>
      <c r="AG25" s="19">
        <f>SUM(V15:V53)-V20-V27-V34-V41-V48</f>
        <v>1071.551697667318</v>
      </c>
      <c r="AH25" s="19">
        <f>SUM(W15:W53)-W20-W27-W34-W41-W48</f>
        <v>234.84998985298472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8"/>
      <c r="O26" s="11"/>
      <c r="P26" s="11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5925543</v>
      </c>
      <c r="C27" s="8">
        <v>385477</v>
      </c>
      <c r="D27" s="9">
        <v>65.05</v>
      </c>
      <c r="E27" s="8">
        <v>127591</v>
      </c>
      <c r="F27" s="9">
        <v>21.53</v>
      </c>
      <c r="G27" s="8">
        <v>204198</v>
      </c>
      <c r="H27" s="9">
        <v>34.46</v>
      </c>
      <c r="I27" s="8">
        <v>53688</v>
      </c>
      <c r="J27" s="9">
        <v>9.06</v>
      </c>
      <c r="K27" s="8">
        <v>6015996</v>
      </c>
      <c r="L27" s="8">
        <v>19545</v>
      </c>
      <c r="M27" s="8">
        <f t="shared" si="0"/>
        <v>5996451</v>
      </c>
      <c r="N27" s="17">
        <f t="shared" si="1"/>
        <v>99.675116140369781</v>
      </c>
      <c r="O27" s="8">
        <v>6044337</v>
      </c>
      <c r="P27" s="8">
        <v>563926</v>
      </c>
      <c r="Q27" s="16">
        <f t="shared" si="2"/>
        <v>5480411</v>
      </c>
      <c r="R27" s="17">
        <f t="shared" si="3"/>
        <v>90.670176067284132</v>
      </c>
      <c r="S27" s="17">
        <f t="shared" si="4"/>
        <v>71.981204049832826</v>
      </c>
      <c r="T27" s="17">
        <f t="shared" ref="T27:T32" si="21">N27*R27*S27/10000</f>
        <v>65.053447422455619</v>
      </c>
      <c r="U27" s="17">
        <f t="shared" si="6"/>
        <v>23.825426175679016</v>
      </c>
      <c r="V27" s="17">
        <f t="shared" si="7"/>
        <v>38.130466680418714</v>
      </c>
      <c r="W27" s="17">
        <f t="shared" si="8"/>
        <v>10.025311193735101</v>
      </c>
      <c r="X27" s="17">
        <f t="shared" ref="X27:X32" si="22">N27*R27*U27/10000</f>
        <v>21.532372645004852</v>
      </c>
      <c r="Y27" s="17">
        <f t="shared" ref="Y27:Y32" si="23">N27*R27*V27/10000</f>
        <v>34.460639303435983</v>
      </c>
      <c r="Z27" s="17">
        <f t="shared" ref="Z27:Z32" si="24">N27*R27*W27/10000</f>
        <v>9.0604354740147865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1269591</v>
      </c>
      <c r="C28" s="14">
        <v>104270</v>
      </c>
      <c r="D28" s="15">
        <v>82.13</v>
      </c>
      <c r="E28" s="14">
        <v>42025</v>
      </c>
      <c r="F28" s="15">
        <v>33.1</v>
      </c>
      <c r="G28" s="14">
        <v>50022</v>
      </c>
      <c r="H28" s="15">
        <v>39.4</v>
      </c>
      <c r="I28" s="14">
        <v>12223</v>
      </c>
      <c r="J28" s="15">
        <v>9.6300000000000008</v>
      </c>
      <c r="K28" s="14">
        <v>1245868</v>
      </c>
      <c r="L28" s="14">
        <v>6623</v>
      </c>
      <c r="M28" s="14">
        <f t="shared" si="0"/>
        <v>1239245</v>
      </c>
      <c r="N28" s="18">
        <f t="shared" si="1"/>
        <v>99.468402752137465</v>
      </c>
      <c r="O28" s="14">
        <v>1250809</v>
      </c>
      <c r="P28" s="14">
        <v>174540</v>
      </c>
      <c r="Q28" s="24">
        <f t="shared" si="2"/>
        <v>1076269</v>
      </c>
      <c r="R28" s="18">
        <f t="shared" si="3"/>
        <v>86.045831138087422</v>
      </c>
      <c r="S28" s="18">
        <f t="shared" si="4"/>
        <v>95.957861409781998</v>
      </c>
      <c r="T28" s="18">
        <f t="shared" si="21"/>
        <v>82.128811562148769</v>
      </c>
      <c r="U28" s="18">
        <f t="shared" si="6"/>
        <v>38.674874132023476</v>
      </c>
      <c r="V28" s="18">
        <f t="shared" si="7"/>
        <v>46.034373678336188</v>
      </c>
      <c r="W28" s="18">
        <f t="shared" si="8"/>
        <v>11.24861359942232</v>
      </c>
      <c r="X28" s="18">
        <f t="shared" si="22"/>
        <v>33.101211334988982</v>
      </c>
      <c r="Y28" s="18">
        <f t="shared" si="23"/>
        <v>39.40009026529016</v>
      </c>
      <c r="Z28" s="18">
        <f t="shared" si="24"/>
        <v>9.6275099618696114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1204805</v>
      </c>
      <c r="C29" s="14">
        <v>89319</v>
      </c>
      <c r="D29" s="15">
        <v>74.14</v>
      </c>
      <c r="E29" s="14">
        <v>31455</v>
      </c>
      <c r="F29" s="15">
        <v>26.11</v>
      </c>
      <c r="G29" s="14">
        <v>46371</v>
      </c>
      <c r="H29" s="15">
        <v>38.49</v>
      </c>
      <c r="I29" s="14">
        <v>11493</v>
      </c>
      <c r="J29" s="15">
        <v>9.5399999999999991</v>
      </c>
      <c r="K29" s="14">
        <v>1230419</v>
      </c>
      <c r="L29" s="14">
        <v>4362</v>
      </c>
      <c r="M29" s="14">
        <f t="shared" si="0"/>
        <v>1226057</v>
      </c>
      <c r="N29" s="18">
        <f t="shared" si="1"/>
        <v>99.645486618785966</v>
      </c>
      <c r="O29" s="14">
        <v>1235893</v>
      </c>
      <c r="P29" s="14">
        <v>131841</v>
      </c>
      <c r="Q29" s="24">
        <f t="shared" si="2"/>
        <v>1104052</v>
      </c>
      <c r="R29" s="18">
        <f t="shared" si="3"/>
        <v>89.332328931388076</v>
      </c>
      <c r="S29" s="18">
        <f t="shared" si="4"/>
        <v>83.28385170451196</v>
      </c>
      <c r="T29" s="18">
        <f t="shared" si="21"/>
        <v>74.135648507434823</v>
      </c>
      <c r="U29" s="18">
        <f t="shared" si="6"/>
        <v>29.329633732637216</v>
      </c>
      <c r="V29" s="18">
        <f t="shared" si="7"/>
        <v>43.237782413483401</v>
      </c>
      <c r="W29" s="18">
        <f t="shared" si="8"/>
        <v>10.716435558391339</v>
      </c>
      <c r="X29" s="18">
        <f t="shared" si="22"/>
        <v>26.107959379318643</v>
      </c>
      <c r="Y29" s="18">
        <f t="shared" si="23"/>
        <v>38.488386087375133</v>
      </c>
      <c r="Z29" s="18">
        <f t="shared" si="24"/>
        <v>9.539303040741034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1246149</v>
      </c>
      <c r="C30" s="14">
        <v>78934</v>
      </c>
      <c r="D30" s="15">
        <v>63.34</v>
      </c>
      <c r="E30" s="14">
        <v>24155</v>
      </c>
      <c r="F30" s="15">
        <v>19.38</v>
      </c>
      <c r="G30" s="14">
        <v>43227</v>
      </c>
      <c r="H30" s="15">
        <v>34.69</v>
      </c>
      <c r="I30" s="14">
        <v>11552</v>
      </c>
      <c r="J30" s="15">
        <v>9.27</v>
      </c>
      <c r="K30" s="14">
        <v>1169421</v>
      </c>
      <c r="L30" s="14">
        <v>3353</v>
      </c>
      <c r="M30" s="14">
        <f t="shared" si="0"/>
        <v>1166068</v>
      </c>
      <c r="N30" s="18">
        <f t="shared" si="1"/>
        <v>99.713276912249739</v>
      </c>
      <c r="O30" s="14">
        <v>1174978</v>
      </c>
      <c r="P30" s="14">
        <v>102145</v>
      </c>
      <c r="Q30" s="24">
        <f t="shared" si="2"/>
        <v>1072833</v>
      </c>
      <c r="R30" s="18">
        <f t="shared" si="3"/>
        <v>91.306645741452186</v>
      </c>
      <c r="S30" s="18">
        <f t="shared" si="4"/>
        <v>69.572684380471287</v>
      </c>
      <c r="T30" s="18">
        <f t="shared" si="21"/>
        <v>63.342345096774132</v>
      </c>
      <c r="U30" s="18">
        <f t="shared" si="6"/>
        <v>21.290295578714925</v>
      </c>
      <c r="V30" s="18">
        <f t="shared" si="7"/>
        <v>38.100418421904784</v>
      </c>
      <c r="W30" s="18">
        <f t="shared" si="8"/>
        <v>10.181970379851576</v>
      </c>
      <c r="X30" s="18">
        <f t="shared" si="22"/>
        <v>19.383717356431692</v>
      </c>
      <c r="Y30" s="18">
        <f t="shared" si="23"/>
        <v>34.68846823293201</v>
      </c>
      <c r="Z30" s="18">
        <f t="shared" si="24"/>
        <v>9.2701595074104297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1176928</v>
      </c>
      <c r="C31" s="14">
        <v>64546</v>
      </c>
      <c r="D31" s="15">
        <v>54.84</v>
      </c>
      <c r="E31" s="14">
        <v>17787</v>
      </c>
      <c r="F31" s="15">
        <v>15.11</v>
      </c>
      <c r="G31" s="14">
        <v>36715</v>
      </c>
      <c r="H31" s="15">
        <v>31.2</v>
      </c>
      <c r="I31" s="14">
        <v>10044</v>
      </c>
      <c r="J31" s="15">
        <v>8.5299999999999994</v>
      </c>
      <c r="K31" s="14">
        <v>1264367</v>
      </c>
      <c r="L31" s="14">
        <v>2952</v>
      </c>
      <c r="M31" s="14">
        <f t="shared" si="0"/>
        <v>1261415</v>
      </c>
      <c r="N31" s="18">
        <f t="shared" si="1"/>
        <v>99.766523485665161</v>
      </c>
      <c r="O31" s="14">
        <v>1270558</v>
      </c>
      <c r="P31" s="14">
        <v>88776</v>
      </c>
      <c r="Q31" s="24">
        <f t="shared" si="2"/>
        <v>1181782</v>
      </c>
      <c r="R31" s="18">
        <f t="shared" si="3"/>
        <v>93.012833731321194</v>
      </c>
      <c r="S31" s="18">
        <f t="shared" si="4"/>
        <v>59.100577395677448</v>
      </c>
      <c r="T31" s="18">
        <f t="shared" si="21"/>
        <v>54.842777128252528</v>
      </c>
      <c r="U31" s="18">
        <f t="shared" si="6"/>
        <v>16.286399933952758</v>
      </c>
      <c r="V31" s="18">
        <f t="shared" si="7"/>
        <v>33.617539415026449</v>
      </c>
      <c r="W31" s="18">
        <f t="shared" si="8"/>
        <v>9.1966380466982347</v>
      </c>
      <c r="X31" s="18">
        <f t="shared" si="22"/>
        <v>15.113074036814485</v>
      </c>
      <c r="Y31" s="18">
        <f t="shared" si="23"/>
        <v>31.195621142499789</v>
      </c>
      <c r="Z31" s="18">
        <f t="shared" si="24"/>
        <v>8.5340819489382511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1028070</v>
      </c>
      <c r="C32" s="14">
        <v>48408</v>
      </c>
      <c r="D32" s="15">
        <v>47.09</v>
      </c>
      <c r="E32" s="14">
        <v>12169</v>
      </c>
      <c r="F32" s="15">
        <v>11.84</v>
      </c>
      <c r="G32" s="14">
        <v>27863</v>
      </c>
      <c r="H32" s="15">
        <v>27.1</v>
      </c>
      <c r="I32" s="14">
        <v>8376</v>
      </c>
      <c r="J32" s="15">
        <v>8.15</v>
      </c>
      <c r="K32" s="14">
        <v>1105921</v>
      </c>
      <c r="L32" s="14">
        <v>2255</v>
      </c>
      <c r="M32" s="14">
        <f t="shared" si="0"/>
        <v>1103666</v>
      </c>
      <c r="N32" s="18">
        <f t="shared" si="1"/>
        <v>99.796097551271743</v>
      </c>
      <c r="O32" s="14">
        <v>1112099</v>
      </c>
      <c r="P32" s="14">
        <v>66624</v>
      </c>
      <c r="Q32" s="24">
        <f t="shared" si="2"/>
        <v>1045475</v>
      </c>
      <c r="R32" s="18">
        <f t="shared" si="3"/>
        <v>94.009166450109205</v>
      </c>
      <c r="S32" s="18">
        <f t="shared" si="4"/>
        <v>50.189248497045597</v>
      </c>
      <c r="T32" s="18">
        <f t="shared" si="21"/>
        <v>47.086287898683935</v>
      </c>
      <c r="U32" s="18">
        <f t="shared" si="6"/>
        <v>12.616777494640303</v>
      </c>
      <c r="V32" s="18">
        <f t="shared" si="7"/>
        <v>28.888262908469287</v>
      </c>
      <c r="W32" s="18">
        <f t="shared" si="8"/>
        <v>8.6842080939360002</v>
      </c>
      <c r="X32" s="18">
        <f t="shared" si="22"/>
        <v>11.836742634256419</v>
      </c>
      <c r="Y32" s="18">
        <f t="shared" si="23"/>
        <v>27.102240119836193</v>
      </c>
      <c r="Z32" s="18">
        <f t="shared" si="24"/>
        <v>8.1473051445913214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8"/>
      <c r="O33" s="11"/>
      <c r="P33" s="11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4728349</v>
      </c>
      <c r="C34" s="8">
        <v>127235</v>
      </c>
      <c r="D34" s="9">
        <v>26.91</v>
      </c>
      <c r="E34" s="8">
        <v>28702</v>
      </c>
      <c r="F34" s="9">
        <v>6.07</v>
      </c>
      <c r="G34" s="8">
        <v>72250</v>
      </c>
      <c r="H34" s="9">
        <v>15.28</v>
      </c>
      <c r="I34" s="8">
        <v>26283</v>
      </c>
      <c r="J34" s="9">
        <v>5.56</v>
      </c>
      <c r="K34" s="8">
        <v>4770734</v>
      </c>
      <c r="L34" s="8">
        <v>7232</v>
      </c>
      <c r="M34" s="8">
        <f t="shared" si="0"/>
        <v>4763502</v>
      </c>
      <c r="N34" s="17">
        <f t="shared" si="1"/>
        <v>99.848409070805459</v>
      </c>
      <c r="O34" s="8">
        <v>4807252</v>
      </c>
      <c r="P34" s="8">
        <v>197850</v>
      </c>
      <c r="Q34" s="16">
        <f t="shared" si="2"/>
        <v>4609402</v>
      </c>
      <c r="R34" s="17">
        <f t="shared" si="3"/>
        <v>95.884343071675886</v>
      </c>
      <c r="S34" s="17">
        <f t="shared" si="4"/>
        <v>28.106594184168053</v>
      </c>
      <c r="T34" s="17">
        <f t="shared" ref="T34:T39" si="25">N34*R34*S34/10000</f>
        <v>26.90896970591637</v>
      </c>
      <c r="U34" s="17">
        <f t="shared" si="6"/>
        <v>6.3403581268832596</v>
      </c>
      <c r="V34" s="17">
        <f t="shared" si="7"/>
        <v>15.960242306017543</v>
      </c>
      <c r="W34" s="17">
        <f t="shared" si="8"/>
        <v>5.8059937512672537</v>
      </c>
      <c r="X34" s="17">
        <f t="shared" ref="X34:X39" si="26">N34*R34*U34/10000</f>
        <v>6.0701949031258042</v>
      </c>
      <c r="Y34" s="17">
        <f t="shared" ref="Y34:Y39" si="27">N34*R34*V34/10000</f>
        <v>15.280174961704391</v>
      </c>
      <c r="Z34" s="17">
        <f t="shared" ref="Z34:Z39" si="28">N34*R34*W34/10000</f>
        <v>5.5585998410861794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947311</v>
      </c>
      <c r="C35" s="14">
        <v>37662</v>
      </c>
      <c r="D35" s="15">
        <v>39.76</v>
      </c>
      <c r="E35" s="14">
        <v>8893</v>
      </c>
      <c r="F35" s="15">
        <v>9.39</v>
      </c>
      <c r="G35" s="14">
        <v>21539</v>
      </c>
      <c r="H35" s="15">
        <v>22.74</v>
      </c>
      <c r="I35" s="14">
        <v>7230</v>
      </c>
      <c r="J35" s="15">
        <v>7.63</v>
      </c>
      <c r="K35" s="14">
        <v>945411</v>
      </c>
      <c r="L35" s="14">
        <v>1696</v>
      </c>
      <c r="M35" s="14">
        <f t="shared" si="0"/>
        <v>943715</v>
      </c>
      <c r="N35" s="18">
        <f t="shared" si="1"/>
        <v>99.820607122193422</v>
      </c>
      <c r="O35" s="14">
        <v>951707</v>
      </c>
      <c r="P35" s="14">
        <v>49809</v>
      </c>
      <c r="Q35" s="24">
        <f t="shared" si="2"/>
        <v>901898</v>
      </c>
      <c r="R35" s="18">
        <f t="shared" si="3"/>
        <v>94.76635140857428</v>
      </c>
      <c r="S35" s="18">
        <f t="shared" si="4"/>
        <v>42.027778194970914</v>
      </c>
      <c r="T35" s="18">
        <f t="shared" si="25"/>
        <v>39.756743033702769</v>
      </c>
      <c r="U35" s="18">
        <f t="shared" si="6"/>
        <v>9.9238763604661546</v>
      </c>
      <c r="V35" s="18">
        <f t="shared" si="7"/>
        <v>24.03580039672557</v>
      </c>
      <c r="W35" s="18">
        <f t="shared" si="8"/>
        <v>8.0681014377791858</v>
      </c>
      <c r="X35" s="18">
        <f t="shared" si="26"/>
        <v>9.3876245499102193</v>
      </c>
      <c r="Y35" s="18">
        <f t="shared" si="27"/>
        <v>22.736989225291378</v>
      </c>
      <c r="Z35" s="18">
        <f t="shared" si="28"/>
        <v>7.6321292585011689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923519</v>
      </c>
      <c r="C36" s="14">
        <v>30313</v>
      </c>
      <c r="D36" s="15">
        <v>32.82</v>
      </c>
      <c r="E36" s="14">
        <v>6870</v>
      </c>
      <c r="F36" s="15">
        <v>7.44</v>
      </c>
      <c r="G36" s="14">
        <v>17218</v>
      </c>
      <c r="H36" s="15">
        <v>18.64</v>
      </c>
      <c r="I36" s="14">
        <v>6225</v>
      </c>
      <c r="J36" s="15">
        <v>6.74</v>
      </c>
      <c r="K36" s="14">
        <v>940275</v>
      </c>
      <c r="L36" s="14">
        <v>1514</v>
      </c>
      <c r="M36" s="14">
        <f t="shared" si="0"/>
        <v>938761</v>
      </c>
      <c r="N36" s="18">
        <f t="shared" si="1"/>
        <v>99.838983276169202</v>
      </c>
      <c r="O36" s="14">
        <v>947095</v>
      </c>
      <c r="P36" s="14">
        <v>43164</v>
      </c>
      <c r="Q36" s="24">
        <f t="shared" si="2"/>
        <v>903931</v>
      </c>
      <c r="R36" s="18">
        <f t="shared" si="3"/>
        <v>95.442484650431055</v>
      </c>
      <c r="S36" s="18">
        <f t="shared" si="4"/>
        <v>34.446190435037508</v>
      </c>
      <c r="T36" s="18">
        <f t="shared" si="25"/>
        <v>32.823363677412161</v>
      </c>
      <c r="U36" s="18">
        <f t="shared" si="6"/>
        <v>7.8067274202061059</v>
      </c>
      <c r="V36" s="18">
        <f t="shared" si="7"/>
        <v>19.565681618793118</v>
      </c>
      <c r="W36" s="18">
        <f t="shared" si="8"/>
        <v>7.0737813960382825</v>
      </c>
      <c r="X36" s="18">
        <f t="shared" si="26"/>
        <v>7.4389373689117386</v>
      </c>
      <c r="Y36" s="18">
        <f t="shared" si="27"/>
        <v>18.643904456757252</v>
      </c>
      <c r="Z36" s="18">
        <f t="shared" si="28"/>
        <v>6.7405218517431686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979861</v>
      </c>
      <c r="C37" s="14">
        <v>25258</v>
      </c>
      <c r="D37" s="15">
        <v>25.78</v>
      </c>
      <c r="E37" s="14">
        <v>5675</v>
      </c>
      <c r="F37" s="15">
        <v>5.79</v>
      </c>
      <c r="G37" s="14">
        <v>14383</v>
      </c>
      <c r="H37" s="15">
        <v>14.68</v>
      </c>
      <c r="I37" s="14">
        <v>5200</v>
      </c>
      <c r="J37" s="15">
        <v>5.31</v>
      </c>
      <c r="K37" s="14">
        <v>917666</v>
      </c>
      <c r="L37" s="14">
        <v>1436</v>
      </c>
      <c r="M37" s="14">
        <f t="shared" si="0"/>
        <v>916230</v>
      </c>
      <c r="N37" s="18">
        <f t="shared" si="1"/>
        <v>99.843516050502032</v>
      </c>
      <c r="O37" s="14">
        <v>924603</v>
      </c>
      <c r="P37" s="14">
        <v>38009</v>
      </c>
      <c r="Q37" s="24">
        <f t="shared" si="2"/>
        <v>886594</v>
      </c>
      <c r="R37" s="18">
        <f t="shared" si="3"/>
        <v>95.889154588509882</v>
      </c>
      <c r="S37" s="18">
        <f t="shared" si="4"/>
        <v>26.924343973955562</v>
      </c>
      <c r="T37" s="18">
        <f t="shared" si="25"/>
        <v>25.777125531070226</v>
      </c>
      <c r="U37" s="18">
        <f t="shared" si="6"/>
        <v>6.0493963121465608</v>
      </c>
      <c r="V37" s="18">
        <f t="shared" si="7"/>
        <v>15.331888485921404</v>
      </c>
      <c r="W37" s="18">
        <f t="shared" si="8"/>
        <v>5.5430591758875964</v>
      </c>
      <c r="X37" s="18">
        <f t="shared" si="26"/>
        <v>5.7916377935237762</v>
      </c>
      <c r="Y37" s="18">
        <f t="shared" si="27"/>
        <v>14.678612578722898</v>
      </c>
      <c r="Z37" s="18">
        <f t="shared" si="28"/>
        <v>5.306875158823547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1029050</v>
      </c>
      <c r="C38" s="14">
        <v>20911</v>
      </c>
      <c r="D38" s="15">
        <v>20.32</v>
      </c>
      <c r="E38" s="14">
        <v>4464</v>
      </c>
      <c r="F38" s="15">
        <v>4.34</v>
      </c>
      <c r="G38" s="14">
        <v>11862</v>
      </c>
      <c r="H38" s="15">
        <v>11.53</v>
      </c>
      <c r="I38" s="14">
        <v>4585</v>
      </c>
      <c r="J38" s="15">
        <v>4.46</v>
      </c>
      <c r="K38" s="14">
        <v>1050443</v>
      </c>
      <c r="L38" s="14">
        <v>1410</v>
      </c>
      <c r="M38" s="14">
        <f t="shared" si="0"/>
        <v>1049033</v>
      </c>
      <c r="N38" s="18">
        <f t="shared" si="1"/>
        <v>99.865770917603342</v>
      </c>
      <c r="O38" s="14">
        <v>1058627</v>
      </c>
      <c r="P38" s="14">
        <v>38083</v>
      </c>
      <c r="Q38" s="24">
        <f t="shared" si="2"/>
        <v>1020544</v>
      </c>
      <c r="R38" s="18">
        <f t="shared" si="3"/>
        <v>96.402604505647403</v>
      </c>
      <c r="S38" s="18">
        <f t="shared" si="4"/>
        <v>21.107310492506386</v>
      </c>
      <c r="T38" s="18">
        <f t="shared" si="25"/>
        <v>20.320684126135752</v>
      </c>
      <c r="U38" s="18">
        <f t="shared" si="6"/>
        <v>4.5059076102792073</v>
      </c>
      <c r="V38" s="18">
        <f t="shared" si="7"/>
        <v>11.973359335379023</v>
      </c>
      <c r="W38" s="18">
        <f t="shared" si="8"/>
        <v>4.628043546848156</v>
      </c>
      <c r="X38" s="18">
        <f t="shared" si="26"/>
        <v>4.3379816335455024</v>
      </c>
      <c r="Y38" s="18">
        <f t="shared" si="27"/>
        <v>11.527136679461638</v>
      </c>
      <c r="Z38" s="18">
        <f t="shared" si="28"/>
        <v>4.4555658131286142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848608</v>
      </c>
      <c r="C39" s="14">
        <v>13091</v>
      </c>
      <c r="D39" s="15">
        <v>15.43</v>
      </c>
      <c r="E39" s="14">
        <v>2800</v>
      </c>
      <c r="F39" s="15">
        <v>3.3</v>
      </c>
      <c r="G39" s="14">
        <v>7248</v>
      </c>
      <c r="H39" s="15">
        <v>8.5399999999999991</v>
      </c>
      <c r="I39" s="14">
        <v>3043</v>
      </c>
      <c r="J39" s="15">
        <v>3.59</v>
      </c>
      <c r="K39" s="14">
        <v>916939</v>
      </c>
      <c r="L39" s="14">
        <v>1176</v>
      </c>
      <c r="M39" s="14">
        <f t="shared" si="0"/>
        <v>915763</v>
      </c>
      <c r="N39" s="18">
        <f t="shared" si="1"/>
        <v>99.871747193651927</v>
      </c>
      <c r="O39" s="14">
        <v>925220</v>
      </c>
      <c r="P39" s="14">
        <v>28785</v>
      </c>
      <c r="Q39" s="24">
        <f t="shared" si="2"/>
        <v>896435</v>
      </c>
      <c r="R39" s="18">
        <f t="shared" si="3"/>
        <v>96.888848057759233</v>
      </c>
      <c r="S39" s="18">
        <f t="shared" si="4"/>
        <v>15.942236998764667</v>
      </c>
      <c r="T39" s="18">
        <f t="shared" si="25"/>
        <v>15.426439533919076</v>
      </c>
      <c r="U39" s="18">
        <f t="shared" si="6"/>
        <v>3.4098436785991191</v>
      </c>
      <c r="V39" s="18">
        <f t="shared" si="7"/>
        <v>8.8266239223165766</v>
      </c>
      <c r="W39" s="18">
        <f t="shared" si="8"/>
        <v>3.7057693978489712</v>
      </c>
      <c r="X39" s="18">
        <f t="shared" si="26"/>
        <v>3.2995210980806218</v>
      </c>
      <c r="Y39" s="18">
        <f t="shared" si="27"/>
        <v>8.5410460424601222</v>
      </c>
      <c r="Z39" s="18">
        <f t="shared" si="28"/>
        <v>3.5858723933783323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8"/>
      <c r="O40" s="11"/>
      <c r="P40" s="11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4559392</v>
      </c>
      <c r="C41" s="8">
        <v>28902</v>
      </c>
      <c r="D41" s="9">
        <v>6.34</v>
      </c>
      <c r="E41" s="8">
        <v>6578</v>
      </c>
      <c r="F41" s="9">
        <v>1.44</v>
      </c>
      <c r="G41" s="8">
        <v>15538</v>
      </c>
      <c r="H41" s="9">
        <v>3.41</v>
      </c>
      <c r="I41" s="8">
        <v>6786</v>
      </c>
      <c r="J41" s="9">
        <v>1.49</v>
      </c>
      <c r="K41" s="8">
        <v>4430681</v>
      </c>
      <c r="L41" s="8">
        <v>3912</v>
      </c>
      <c r="M41" s="8">
        <f t="shared" si="0"/>
        <v>4426769</v>
      </c>
      <c r="N41" s="17">
        <f t="shared" si="1"/>
        <v>99.911706575129202</v>
      </c>
      <c r="O41" s="8">
        <v>4487894</v>
      </c>
      <c r="P41" s="8">
        <v>95497</v>
      </c>
      <c r="Q41" s="16">
        <f t="shared" si="2"/>
        <v>4392397</v>
      </c>
      <c r="R41" s="17">
        <f t="shared" si="3"/>
        <v>97.872119974313122</v>
      </c>
      <c r="S41" s="17">
        <f t="shared" si="4"/>
        <v>6.4825457605619228</v>
      </c>
      <c r="T41" s="17">
        <f t="shared" ref="T41:T46" si="29">N41*R41*S41/10000</f>
        <v>6.3390030951495291</v>
      </c>
      <c r="U41" s="17">
        <f t="shared" si="6"/>
        <v>1.4754060623132077</v>
      </c>
      <c r="V41" s="17">
        <f t="shared" si="7"/>
        <v>3.4850804798149317</v>
      </c>
      <c r="W41" s="17">
        <f t="shared" si="8"/>
        <v>1.5220592184337833</v>
      </c>
      <c r="X41" s="17">
        <f t="shared" ref="X41:X46" si="30">N41*R41*U41/10000</f>
        <v>1.4427362244790534</v>
      </c>
      <c r="Y41" s="17">
        <f t="shared" ref="Y41:Y46" si="31">N41*R41*V41/10000</f>
        <v>3.4079105284213336</v>
      </c>
      <c r="Z41" s="17">
        <f t="shared" ref="Z41:Z46" si="32">N41*R41*W41/10000</f>
        <v>1.4883563422491419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918793</v>
      </c>
      <c r="C42" s="14">
        <v>10322</v>
      </c>
      <c r="D42" s="15">
        <v>11.23</v>
      </c>
      <c r="E42" s="14">
        <v>2227</v>
      </c>
      <c r="F42" s="15">
        <v>2.42</v>
      </c>
      <c r="G42" s="14">
        <v>5709</v>
      </c>
      <c r="H42" s="15">
        <v>6.21</v>
      </c>
      <c r="I42" s="14">
        <v>2386</v>
      </c>
      <c r="J42" s="15">
        <v>2.6</v>
      </c>
      <c r="K42" s="14">
        <v>840813</v>
      </c>
      <c r="L42" s="14">
        <v>943</v>
      </c>
      <c r="M42" s="14">
        <f t="shared" si="0"/>
        <v>839870</v>
      </c>
      <c r="N42" s="18">
        <f t="shared" si="1"/>
        <v>99.887846643665128</v>
      </c>
      <c r="O42" s="14">
        <v>849969</v>
      </c>
      <c r="P42" s="14">
        <v>23435</v>
      </c>
      <c r="Q42" s="24">
        <f t="shared" si="2"/>
        <v>826534</v>
      </c>
      <c r="R42" s="18">
        <f t="shared" si="3"/>
        <v>97.242840621246188</v>
      </c>
      <c r="S42" s="18">
        <f t="shared" si="4"/>
        <v>11.565805626473304</v>
      </c>
      <c r="T42" s="18">
        <f t="shared" si="29"/>
        <v>11.234304135969689</v>
      </c>
      <c r="U42" s="18">
        <f t="shared" si="6"/>
        <v>2.4953544981743896</v>
      </c>
      <c r="V42" s="18">
        <f t="shared" si="7"/>
        <v>6.3969370588583701</v>
      </c>
      <c r="W42" s="18">
        <f t="shared" si="8"/>
        <v>2.6735140694405453</v>
      </c>
      <c r="X42" s="18">
        <f t="shared" si="30"/>
        <v>2.423832136291852</v>
      </c>
      <c r="Y42" s="18">
        <f t="shared" si="31"/>
        <v>6.2135867382533378</v>
      </c>
      <c r="Z42" s="18">
        <f t="shared" si="32"/>
        <v>2.5968852614244993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903371</v>
      </c>
      <c r="C43" s="14">
        <v>7260</v>
      </c>
      <c r="D43" s="15">
        <v>8.0399999999999991</v>
      </c>
      <c r="E43" s="14">
        <v>1638</v>
      </c>
      <c r="F43" s="15">
        <v>1.81</v>
      </c>
      <c r="G43" s="14">
        <v>3990</v>
      </c>
      <c r="H43" s="15">
        <v>4.42</v>
      </c>
      <c r="I43" s="14">
        <v>1632</v>
      </c>
      <c r="J43" s="15">
        <v>1.81</v>
      </c>
      <c r="K43" s="14">
        <v>923609</v>
      </c>
      <c r="L43" s="14">
        <v>909</v>
      </c>
      <c r="M43" s="14">
        <f t="shared" si="0"/>
        <v>922700</v>
      </c>
      <c r="N43" s="18">
        <f t="shared" si="1"/>
        <v>99.901581729931181</v>
      </c>
      <c r="O43" s="14">
        <v>933899</v>
      </c>
      <c r="P43" s="14">
        <v>21391</v>
      </c>
      <c r="Q43" s="24">
        <f t="shared" si="2"/>
        <v>912508</v>
      </c>
      <c r="R43" s="18">
        <f t="shared" si="3"/>
        <v>97.709495352281138</v>
      </c>
      <c r="S43" s="18">
        <f t="shared" si="4"/>
        <v>8.2330611538880483</v>
      </c>
      <c r="T43" s="18">
        <f t="shared" si="29"/>
        <v>8.0365652649907968</v>
      </c>
      <c r="U43" s="18">
        <f t="shared" si="6"/>
        <v>1.8575418967036672</v>
      </c>
      <c r="V43" s="18">
        <f t="shared" si="7"/>
        <v>4.524781543252522</v>
      </c>
      <c r="W43" s="18">
        <f t="shared" si="8"/>
        <v>1.8507377139318586</v>
      </c>
      <c r="X43" s="18">
        <f t="shared" si="30"/>
        <v>1.8132085267293285</v>
      </c>
      <c r="Y43" s="18">
        <f t="shared" si="31"/>
        <v>4.416790001007338</v>
      </c>
      <c r="Z43" s="18">
        <f t="shared" si="32"/>
        <v>1.8065667372541292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870293</v>
      </c>
      <c r="C44" s="14">
        <v>4997</v>
      </c>
      <c r="D44" s="15">
        <v>5.74</v>
      </c>
      <c r="E44" s="14">
        <v>1144</v>
      </c>
      <c r="F44" s="15">
        <v>1.31</v>
      </c>
      <c r="G44" s="14">
        <v>2616</v>
      </c>
      <c r="H44" s="15">
        <v>3.01</v>
      </c>
      <c r="I44" s="14">
        <v>1237</v>
      </c>
      <c r="J44" s="15">
        <v>1.42</v>
      </c>
      <c r="K44" s="14">
        <v>885369</v>
      </c>
      <c r="L44" s="14">
        <v>774</v>
      </c>
      <c r="M44" s="14">
        <f t="shared" si="0"/>
        <v>884595</v>
      </c>
      <c r="N44" s="18">
        <f t="shared" si="1"/>
        <v>99.912578823066994</v>
      </c>
      <c r="O44" s="14">
        <v>896749</v>
      </c>
      <c r="P44" s="14">
        <v>18831</v>
      </c>
      <c r="Q44" s="24">
        <f t="shared" si="2"/>
        <v>877918</v>
      </c>
      <c r="R44" s="18">
        <f t="shared" si="3"/>
        <v>97.900081293650729</v>
      </c>
      <c r="S44" s="18">
        <f t="shared" si="4"/>
        <v>5.8700342875770497</v>
      </c>
      <c r="T44" s="18">
        <f t="shared" si="29"/>
        <v>5.7417444469850958</v>
      </c>
      <c r="U44" s="18">
        <f t="shared" si="6"/>
        <v>1.3438701670978876</v>
      </c>
      <c r="V44" s="18">
        <f t="shared" si="7"/>
        <v>3.0730457667203446</v>
      </c>
      <c r="W44" s="18">
        <f t="shared" si="8"/>
        <v>1.4531183537588173</v>
      </c>
      <c r="X44" s="18">
        <f t="shared" si="30"/>
        <v>1.3144998293678107</v>
      </c>
      <c r="Y44" s="18">
        <f t="shared" si="31"/>
        <v>3.0058842251977209</v>
      </c>
      <c r="Z44" s="18">
        <f t="shared" si="32"/>
        <v>1.4213603924195644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903726</v>
      </c>
      <c r="C45" s="14">
        <v>3608</v>
      </c>
      <c r="D45" s="15">
        <v>3.99</v>
      </c>
      <c r="E45" s="14">
        <v>862</v>
      </c>
      <c r="F45" s="15">
        <v>0.95</v>
      </c>
      <c r="G45" s="14">
        <v>1858</v>
      </c>
      <c r="H45" s="15">
        <v>2.06</v>
      </c>
      <c r="I45" s="14">
        <v>888</v>
      </c>
      <c r="J45" s="15">
        <v>0.98</v>
      </c>
      <c r="K45" s="14">
        <v>844379</v>
      </c>
      <c r="L45" s="14">
        <v>639</v>
      </c>
      <c r="M45" s="14">
        <f t="shared" si="0"/>
        <v>843740</v>
      </c>
      <c r="N45" s="18">
        <f t="shared" si="1"/>
        <v>99.924323082407312</v>
      </c>
      <c r="O45" s="14">
        <v>856179</v>
      </c>
      <c r="P45" s="14">
        <v>16123</v>
      </c>
      <c r="Q45" s="24">
        <f t="shared" si="2"/>
        <v>840056</v>
      </c>
      <c r="R45" s="18">
        <f t="shared" si="3"/>
        <v>98.116865748867937</v>
      </c>
      <c r="S45" s="18">
        <f t="shared" si="4"/>
        <v>4.0720665803881664</v>
      </c>
      <c r="T45" s="18">
        <f t="shared" si="29"/>
        <v>3.9923605163511944</v>
      </c>
      <c r="U45" s="18">
        <f t="shared" si="6"/>
        <v>0.97287178278675168</v>
      </c>
      <c r="V45" s="18">
        <f t="shared" si="7"/>
        <v>2.096978854312975</v>
      </c>
      <c r="W45" s="18">
        <f t="shared" si="8"/>
        <v>1.0022159432884401</v>
      </c>
      <c r="X45" s="18">
        <f t="shared" si="30"/>
        <v>0.95382892602403824</v>
      </c>
      <c r="Y45" s="18">
        <f t="shared" si="31"/>
        <v>2.0559328823116743</v>
      </c>
      <c r="Z45" s="18">
        <f t="shared" si="32"/>
        <v>0.98259870801548255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963209</v>
      </c>
      <c r="C46" s="14">
        <v>2715</v>
      </c>
      <c r="D46" s="15">
        <v>2.82</v>
      </c>
      <c r="E46" s="14">
        <v>707</v>
      </c>
      <c r="F46" s="15">
        <v>0.73</v>
      </c>
      <c r="G46" s="14">
        <v>1365</v>
      </c>
      <c r="H46" s="15">
        <v>1.42</v>
      </c>
      <c r="I46" s="14">
        <v>643</v>
      </c>
      <c r="J46" s="15">
        <v>0.67</v>
      </c>
      <c r="K46" s="14">
        <v>936511</v>
      </c>
      <c r="L46" s="14">
        <v>647</v>
      </c>
      <c r="M46" s="14">
        <f t="shared" si="0"/>
        <v>935864</v>
      </c>
      <c r="N46" s="18">
        <f t="shared" si="1"/>
        <v>99.930913785315923</v>
      </c>
      <c r="O46" s="14">
        <v>951098</v>
      </c>
      <c r="P46" s="14">
        <v>15717</v>
      </c>
      <c r="Q46" s="24">
        <f t="shared" si="2"/>
        <v>935381</v>
      </c>
      <c r="R46" s="18">
        <f t="shared" si="3"/>
        <v>98.347488902300285</v>
      </c>
      <c r="S46" s="18">
        <f t="shared" si="4"/>
        <v>2.8680463641938987</v>
      </c>
      <c r="T46" s="18">
        <f t="shared" si="29"/>
        <v>2.8187028983325533</v>
      </c>
      <c r="U46" s="18">
        <f t="shared" si="6"/>
        <v>0.74685406242544616</v>
      </c>
      <c r="V46" s="18">
        <f t="shared" si="7"/>
        <v>1.4419459621085347</v>
      </c>
      <c r="W46" s="18">
        <f t="shared" si="8"/>
        <v>0.67924633965991776</v>
      </c>
      <c r="X46" s="18">
        <f t="shared" si="30"/>
        <v>0.7340047694737073</v>
      </c>
      <c r="Y46" s="18">
        <f t="shared" si="31"/>
        <v>1.4171379212611179</v>
      </c>
      <c r="Z46" s="18">
        <f t="shared" si="32"/>
        <v>0.66756020759772805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8"/>
      <c r="O47" s="11"/>
      <c r="P47" s="11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5657801</v>
      </c>
      <c r="C48" s="8">
        <v>9084</v>
      </c>
      <c r="D48" s="9">
        <v>1.61</v>
      </c>
      <c r="E48" s="8">
        <v>2834</v>
      </c>
      <c r="F48" s="9">
        <v>0.5</v>
      </c>
      <c r="G48" s="8">
        <v>4297</v>
      </c>
      <c r="H48" s="9">
        <v>0.76</v>
      </c>
      <c r="I48" s="8">
        <v>1953</v>
      </c>
      <c r="J48" s="9">
        <v>0.35</v>
      </c>
      <c r="K48" s="8">
        <v>5400596</v>
      </c>
      <c r="L48" s="8">
        <v>2839</v>
      </c>
      <c r="M48" s="8">
        <f t="shared" si="0"/>
        <v>5397757</v>
      </c>
      <c r="N48" s="17">
        <f t="shared" si="1"/>
        <v>99.947431727905595</v>
      </c>
      <c r="O48" s="8">
        <v>5511824</v>
      </c>
      <c r="P48" s="8">
        <v>69300</v>
      </c>
      <c r="Q48" s="16">
        <f t="shared" si="2"/>
        <v>5442524</v>
      </c>
      <c r="R48" s="17">
        <f t="shared" si="3"/>
        <v>98.742702960036453</v>
      </c>
      <c r="S48" s="17">
        <f t="shared" si="4"/>
        <v>1.6268698372956485</v>
      </c>
      <c r="T48" s="17">
        <f t="shared" ref="T48:T53" si="33">N48*R48*S48/10000</f>
        <v>1.6055707862471655</v>
      </c>
      <c r="U48" s="17">
        <f t="shared" si="6"/>
        <v>0.50754613814353455</v>
      </c>
      <c r="V48" s="17">
        <f t="shared" si="7"/>
        <v>0.76955742964106144</v>
      </c>
      <c r="W48" s="17">
        <f t="shared" si="8"/>
        <v>0.34976626951105255</v>
      </c>
      <c r="X48" s="17">
        <f t="shared" ref="X48:X53" si="34">N48*R48*U48/10000</f>
        <v>0.50090132190934245</v>
      </c>
      <c r="Y48" s="17">
        <f t="shared" ref="Y48:Y53" si="35">N48*R48*V48/10000</f>
        <v>0.7594823501215402</v>
      </c>
      <c r="Z48" s="17">
        <f t="shared" ref="Z48:Z53" si="36">N48*R48*W48/10000</f>
        <v>0.34518711421628295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1016559</v>
      </c>
      <c r="C49" s="14">
        <v>2064</v>
      </c>
      <c r="D49" s="15">
        <v>2.0299999999999998</v>
      </c>
      <c r="E49" s="14">
        <v>600</v>
      </c>
      <c r="F49" s="15">
        <v>0.59</v>
      </c>
      <c r="G49" s="14">
        <v>952</v>
      </c>
      <c r="H49" s="15">
        <v>0.94</v>
      </c>
      <c r="I49" s="14">
        <v>512</v>
      </c>
      <c r="J49" s="15">
        <v>0.5</v>
      </c>
      <c r="K49" s="14">
        <v>960672</v>
      </c>
      <c r="L49" s="14">
        <v>621</v>
      </c>
      <c r="M49" s="14">
        <f t="shared" si="0"/>
        <v>960051</v>
      </c>
      <c r="N49" s="18">
        <f t="shared" si="1"/>
        <v>99.935357749575289</v>
      </c>
      <c r="O49" s="14">
        <v>977154</v>
      </c>
      <c r="P49" s="14">
        <v>14723</v>
      </c>
      <c r="Q49" s="24">
        <f t="shared" si="2"/>
        <v>962431</v>
      </c>
      <c r="R49" s="18">
        <f t="shared" si="3"/>
        <v>98.493277415842329</v>
      </c>
      <c r="S49" s="18">
        <f t="shared" si="4"/>
        <v>2.0627725463169031</v>
      </c>
      <c r="T49" s="18">
        <f t="shared" si="33"/>
        <v>2.030378954886042</v>
      </c>
      <c r="U49" s="18">
        <f t="shared" si="6"/>
        <v>0.59964318206886713</v>
      </c>
      <c r="V49" s="18">
        <f t="shared" si="7"/>
        <v>0.95143384888260252</v>
      </c>
      <c r="W49" s="18">
        <f t="shared" si="8"/>
        <v>0.51169551536543323</v>
      </c>
      <c r="X49" s="18">
        <f t="shared" si="34"/>
        <v>0.5902264403738493</v>
      </c>
      <c r="Y49" s="18">
        <f t="shared" si="35"/>
        <v>0.93649261872650769</v>
      </c>
      <c r="Z49" s="18">
        <f t="shared" si="36"/>
        <v>0.50365989578568482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1097766</v>
      </c>
      <c r="C50" s="14">
        <v>1850</v>
      </c>
      <c r="D50" s="15">
        <v>1.69</v>
      </c>
      <c r="E50" s="14">
        <v>586</v>
      </c>
      <c r="F50" s="15">
        <v>0.53</v>
      </c>
      <c r="G50" s="14">
        <v>864</v>
      </c>
      <c r="H50" s="15">
        <v>0.79</v>
      </c>
      <c r="I50" s="14">
        <v>400</v>
      </c>
      <c r="J50" s="15">
        <v>0.36</v>
      </c>
      <c r="K50" s="14">
        <v>1054000</v>
      </c>
      <c r="L50" s="14">
        <v>576</v>
      </c>
      <c r="M50" s="14">
        <f t="shared" si="0"/>
        <v>1053424</v>
      </c>
      <c r="N50" s="18">
        <f t="shared" si="1"/>
        <v>99.945351043643257</v>
      </c>
      <c r="O50" s="14">
        <v>1073545</v>
      </c>
      <c r="P50" s="14">
        <v>14677</v>
      </c>
      <c r="Q50" s="24">
        <f t="shared" si="2"/>
        <v>1058868</v>
      </c>
      <c r="R50" s="18">
        <f t="shared" si="3"/>
        <v>98.632847249067339</v>
      </c>
      <c r="S50" s="18">
        <f t="shared" si="4"/>
        <v>1.7095341660189898</v>
      </c>
      <c r="T50" s="18">
        <f t="shared" si="33"/>
        <v>1.6852407525829731</v>
      </c>
      <c r="U50" s="18">
        <f t="shared" si="6"/>
        <v>0.54150649799304218</v>
      </c>
      <c r="V50" s="18">
        <f t="shared" si="7"/>
        <v>0.79839865915697683</v>
      </c>
      <c r="W50" s="18">
        <f t="shared" si="8"/>
        <v>0.36962900886897077</v>
      </c>
      <c r="X50" s="18">
        <f t="shared" si="34"/>
        <v>0.53381139514249842</v>
      </c>
      <c r="Y50" s="18">
        <f t="shared" si="35"/>
        <v>0.78705297850361544</v>
      </c>
      <c r="Z50" s="18">
        <f t="shared" si="36"/>
        <v>0.36437637893685904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1155063</v>
      </c>
      <c r="C51" s="14">
        <v>1732</v>
      </c>
      <c r="D51" s="15">
        <v>1.5</v>
      </c>
      <c r="E51" s="14">
        <v>535</v>
      </c>
      <c r="F51" s="15">
        <v>0.46</v>
      </c>
      <c r="G51" s="14">
        <v>845</v>
      </c>
      <c r="H51" s="15">
        <v>0.73</v>
      </c>
      <c r="I51" s="14">
        <v>352</v>
      </c>
      <c r="J51" s="15">
        <v>0.3</v>
      </c>
      <c r="K51" s="14">
        <v>1098940</v>
      </c>
      <c r="L51" s="14">
        <v>586</v>
      </c>
      <c r="M51" s="14">
        <f t="shared" si="0"/>
        <v>1098354</v>
      </c>
      <c r="N51" s="18">
        <f t="shared" si="1"/>
        <v>99.946675887673578</v>
      </c>
      <c r="O51" s="14">
        <v>1121552</v>
      </c>
      <c r="P51" s="14">
        <v>14528</v>
      </c>
      <c r="Q51" s="24">
        <f t="shared" si="2"/>
        <v>1107024</v>
      </c>
      <c r="R51" s="18">
        <f t="shared" si="3"/>
        <v>98.704652124912613</v>
      </c>
      <c r="S51" s="18">
        <f t="shared" si="4"/>
        <v>1.5199742777996719</v>
      </c>
      <c r="T51" s="18">
        <f t="shared" si="33"/>
        <v>1.4994853094593108</v>
      </c>
      <c r="U51" s="18">
        <f t="shared" si="6"/>
        <v>0.46950706617945986</v>
      </c>
      <c r="V51" s="18">
        <f t="shared" si="7"/>
        <v>0.7415578895731656</v>
      </c>
      <c r="W51" s="18">
        <f t="shared" si="8"/>
        <v>0.30890932204704652</v>
      </c>
      <c r="X51" s="18">
        <f t="shared" si="34"/>
        <v>0.46317819893806655</v>
      </c>
      <c r="Y51" s="18">
        <f t="shared" si="35"/>
        <v>0.73156182822928273</v>
      </c>
      <c r="Z51" s="18">
        <f t="shared" si="36"/>
        <v>0.30474528229196157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1163817</v>
      </c>
      <c r="C52" s="14">
        <v>1692</v>
      </c>
      <c r="D52" s="15">
        <v>1.45</v>
      </c>
      <c r="E52" s="14">
        <v>567</v>
      </c>
      <c r="F52" s="15">
        <v>0.49</v>
      </c>
      <c r="G52" s="14">
        <v>808</v>
      </c>
      <c r="H52" s="15">
        <v>0.69</v>
      </c>
      <c r="I52" s="14">
        <v>317</v>
      </c>
      <c r="J52" s="15">
        <v>0.27</v>
      </c>
      <c r="K52" s="14">
        <v>1127062</v>
      </c>
      <c r="L52" s="14">
        <v>538</v>
      </c>
      <c r="M52" s="14">
        <f t="shared" si="0"/>
        <v>1126524</v>
      </c>
      <c r="N52" s="18">
        <f t="shared" si="1"/>
        <v>99.952265270233582</v>
      </c>
      <c r="O52" s="14">
        <v>1152292</v>
      </c>
      <c r="P52" s="14">
        <v>13056</v>
      </c>
      <c r="Q52" s="24">
        <f t="shared" si="2"/>
        <v>1139236</v>
      </c>
      <c r="R52" s="18">
        <f t="shared" si="3"/>
        <v>98.866953862389053</v>
      </c>
      <c r="S52" s="18">
        <f t="shared" si="4"/>
        <v>1.4712005116290443</v>
      </c>
      <c r="T52" s="18">
        <f t="shared" si="33"/>
        <v>1.4538368145507412</v>
      </c>
      <c r="U52" s="18">
        <f t="shared" si="6"/>
        <v>0.49300868208845638</v>
      </c>
      <c r="V52" s="18">
        <f t="shared" si="7"/>
        <v>0.70255910957226242</v>
      </c>
      <c r="W52" s="18">
        <f t="shared" si="8"/>
        <v>0.27563271996832572</v>
      </c>
      <c r="X52" s="18">
        <f t="shared" si="34"/>
        <v>0.48718999636540794</v>
      </c>
      <c r="Y52" s="18">
        <f t="shared" si="35"/>
        <v>0.69426722586111056</v>
      </c>
      <c r="Z52" s="18">
        <f t="shared" si="36"/>
        <v>0.27237959232422282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1224596</v>
      </c>
      <c r="C53" s="20">
        <v>1746</v>
      </c>
      <c r="D53" s="21">
        <v>1.43</v>
      </c>
      <c r="E53" s="20">
        <v>546</v>
      </c>
      <c r="F53" s="21">
        <v>0.45</v>
      </c>
      <c r="G53" s="20">
        <v>828</v>
      </c>
      <c r="H53" s="21">
        <v>0.68</v>
      </c>
      <c r="I53" s="20">
        <v>372</v>
      </c>
      <c r="J53" s="21">
        <v>0.3</v>
      </c>
      <c r="K53" s="20">
        <v>1159922</v>
      </c>
      <c r="L53" s="20">
        <v>518</v>
      </c>
      <c r="M53" s="20">
        <f t="shared" si="0"/>
        <v>1159404</v>
      </c>
      <c r="N53" s="22">
        <f t="shared" si="1"/>
        <v>99.955341824708896</v>
      </c>
      <c r="O53" s="20">
        <v>1187281</v>
      </c>
      <c r="P53" s="20">
        <v>12316</v>
      </c>
      <c r="Q53" s="25">
        <f t="shared" si="2"/>
        <v>1174965</v>
      </c>
      <c r="R53" s="22">
        <f t="shared" si="3"/>
        <v>98.962671852745899</v>
      </c>
      <c r="S53" s="22">
        <f t="shared" si="4"/>
        <v>1.4413650330312111</v>
      </c>
      <c r="T53" s="22">
        <f t="shared" si="33"/>
        <v>1.4257763376656463</v>
      </c>
      <c r="U53" s="22">
        <f t="shared" si="6"/>
        <v>0.45073614434996634</v>
      </c>
      <c r="V53" s="22">
        <f t="shared" si="7"/>
        <v>0.68353393319005884</v>
      </c>
      <c r="W53" s="22">
        <f t="shared" si="8"/>
        <v>0.30709495549118587</v>
      </c>
      <c r="X53" s="22">
        <f t="shared" si="34"/>
        <v>0.44586132896073466</v>
      </c>
      <c r="Y53" s="22">
        <f t="shared" si="35"/>
        <v>0.67614135600638892</v>
      </c>
      <c r="Z53" s="26">
        <f t="shared" si="36"/>
        <v>0.30377365269852258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I1:J1"/>
    <mergeCell ref="V1:V2"/>
    <mergeCell ref="W1:W2"/>
    <mergeCell ref="X1:X2"/>
    <mergeCell ref="Y1:Y2"/>
    <mergeCell ref="AE6:AE9"/>
    <mergeCell ref="AF6:AF9"/>
    <mergeCell ref="AG6:AG9"/>
    <mergeCell ref="AH6:AH9"/>
    <mergeCell ref="K1:K2"/>
    <mergeCell ref="L1:L2"/>
    <mergeCell ref="M1:M2"/>
    <mergeCell ref="N1:N2"/>
    <mergeCell ref="O1:O2"/>
    <mergeCell ref="Z1:Z2"/>
    <mergeCell ref="P1:P2"/>
    <mergeCell ref="Q1:Q2"/>
    <mergeCell ref="R1:R2"/>
    <mergeCell ref="S1:S2"/>
    <mergeCell ref="T1:T2"/>
    <mergeCell ref="U1:U2"/>
    <mergeCell ref="A1:A2"/>
    <mergeCell ref="C1:C2"/>
    <mergeCell ref="D1:D2"/>
    <mergeCell ref="E1:F1"/>
    <mergeCell ref="G1:H1"/>
    <mergeCell ref="B1:B2"/>
    <mergeCell ref="AG1:AG2"/>
    <mergeCell ref="AH1:AH2"/>
    <mergeCell ref="AA1:AA2"/>
    <mergeCell ref="AB1:AB2"/>
    <mergeCell ref="AC1:AC2"/>
    <mergeCell ref="AD1:AD2"/>
    <mergeCell ref="AE1:AE2"/>
    <mergeCell ref="AF1:AF2"/>
  </mergeCells>
  <phoneticPr fontId="1" type="noConversion"/>
  <pageMargins left="0.7" right="0.7" top="0.75" bottom="0.75" header="0.3" footer="0.3"/>
  <pageSetup paperSize="9" orientation="portrait" r:id="rId1"/>
  <ignoredErrors>
    <ignoredError sqref="Z6:Z18 AD4" evalError="1"/>
    <ignoredError sqref="AF11" formula="1"/>
    <ignoredError sqref="AA11 AB11:AD1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5819E-075F-485A-A644-6472F39BC873}">
  <dimension ref="A1:AH53"/>
  <sheetViews>
    <sheetView workbookViewId="0">
      <selection activeCell="F16" sqref="F16"/>
    </sheetView>
  </sheetViews>
  <sheetFormatPr defaultRowHeight="14" x14ac:dyDescent="0.3"/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49" t="s">
        <v>20</v>
      </c>
      <c r="L1" s="44" t="s">
        <v>23</v>
      </c>
      <c r="M1" s="44" t="s">
        <v>24</v>
      </c>
      <c r="N1" s="54" t="s">
        <v>26</v>
      </c>
      <c r="O1" s="44" t="s">
        <v>22</v>
      </c>
      <c r="P1" s="44" t="s">
        <v>28</v>
      </c>
      <c r="Q1" s="44" t="s">
        <v>30</v>
      </c>
      <c r="R1" s="56" t="s">
        <v>32</v>
      </c>
      <c r="S1" s="54" t="s">
        <v>36</v>
      </c>
      <c r="T1" s="54" t="s">
        <v>34</v>
      </c>
      <c r="U1" s="40" t="s">
        <v>38</v>
      </c>
      <c r="V1" s="40" t="s">
        <v>40</v>
      </c>
      <c r="W1" s="40" t="s">
        <v>42</v>
      </c>
      <c r="X1" s="40" t="s">
        <v>44</v>
      </c>
      <c r="Y1" s="40" t="s">
        <v>46</v>
      </c>
      <c r="Z1" s="40" t="s">
        <v>48</v>
      </c>
      <c r="AA1" s="40" t="s">
        <v>50</v>
      </c>
      <c r="AB1" s="40" t="s">
        <v>52</v>
      </c>
      <c r="AC1" s="40" t="s">
        <v>54</v>
      </c>
      <c r="AD1" s="40" t="s">
        <v>56</v>
      </c>
      <c r="AE1" s="40" t="s">
        <v>58</v>
      </c>
      <c r="AF1" s="40" t="s">
        <v>60</v>
      </c>
      <c r="AG1" s="40" t="s">
        <v>62</v>
      </c>
      <c r="AH1" s="40" t="s">
        <v>64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50"/>
      <c r="L2" s="45"/>
      <c r="M2" s="45"/>
      <c r="N2" s="55"/>
      <c r="O2" s="45"/>
      <c r="P2" s="4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8"/>
      <c r="L3" s="8"/>
      <c r="M3" s="8"/>
      <c r="N3" s="17"/>
      <c r="O3" s="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15083260</v>
      </c>
      <c r="C4" s="8">
        <v>520586</v>
      </c>
      <c r="D4" s="9">
        <v>34.51</v>
      </c>
      <c r="E4" s="8">
        <v>269675</v>
      </c>
      <c r="F4" s="9">
        <v>17.88</v>
      </c>
      <c r="G4" s="8">
        <v>219255</v>
      </c>
      <c r="H4" s="9">
        <v>14.54</v>
      </c>
      <c r="I4" s="8">
        <v>31656</v>
      </c>
      <c r="J4" s="9">
        <v>2.1</v>
      </c>
      <c r="K4" s="16">
        <f>K6+K13+K20+K27+K34+K41+K48</f>
        <v>14920319</v>
      </c>
      <c r="L4" s="16">
        <f>L6+L13+L20+L27+L34+L41+L48</f>
        <v>2208494</v>
      </c>
      <c r="M4" s="16">
        <f>K4-L4</f>
        <v>12711825</v>
      </c>
      <c r="N4" s="17">
        <f>M4/K4*100</f>
        <v>85.198077869514719</v>
      </c>
      <c r="O4" s="16">
        <f>O6+O13+O20+O27+O34+O41+O48</f>
        <v>14963503</v>
      </c>
      <c r="P4" s="16">
        <f>P6+P13+P20+P27+P34+P41+P48</f>
        <v>4516420</v>
      </c>
      <c r="Q4" s="16">
        <f>O4-P4</f>
        <v>10447083</v>
      </c>
      <c r="R4" s="17">
        <f>Q4/O4*100</f>
        <v>69.817094299376294</v>
      </c>
      <c r="S4" s="17">
        <f>C4/(R4*B4*N4)*10000000</f>
        <v>58.023737577082834</v>
      </c>
      <c r="T4" s="17">
        <f>N4*R4*S4/10000</f>
        <v>34.514156753911287</v>
      </c>
      <c r="U4" s="17">
        <f>E4/(R4*B4*N4)*10000000</f>
        <v>30.057572487734614</v>
      </c>
      <c r="V4" s="17">
        <f>G4/(R4*B4*N4)*10000000</f>
        <v>24.437834637242059</v>
      </c>
      <c r="W4" s="17">
        <f>I4/(R4*B4*N4)*10000000</f>
        <v>3.5283304521061538</v>
      </c>
      <c r="X4" s="17">
        <f>N4*R4*U4/10000</f>
        <v>17.879092450836222</v>
      </c>
      <c r="Y4" s="17">
        <f>N4*R4*V4/10000</f>
        <v>14.536313767713343</v>
      </c>
      <c r="Z4" s="17">
        <f>N4*R4*W4/10000</f>
        <v>2.0987505353617193</v>
      </c>
      <c r="AA4" s="19">
        <f>SUM(T6:T53)-T6-T13-T20-T27-T34-T41-T48</f>
        <v>1110.6059993770623</v>
      </c>
      <c r="AB4" s="19">
        <f>SUM(X6:X53)-X6-X13-X20-X27-X34-X41-X48</f>
        <v>598.82229581512968</v>
      </c>
      <c r="AC4" s="19">
        <f>SUM(Y6:Y53)-Y6-Y13-Y20-Y27-Y34-Y41-Y48</f>
        <v>447.20989189453439</v>
      </c>
      <c r="AD4" s="19">
        <f>SUM(Z6:Z53)-Z6-Z13-Z20-Z27-Z34-Z41-Z48</f>
        <v>64.573811667397862</v>
      </c>
      <c r="AE4" s="19">
        <f>SUM(S14:S53)-S20-S27-S34-S41-S48</f>
        <v>4901.1747284219264</v>
      </c>
      <c r="AF4" s="19">
        <f>SUM(U14:U53)-U20-U27-U34-U41-U48</f>
        <v>3544.4556212373791</v>
      </c>
      <c r="AG4" s="19">
        <f>SUM(V14:V53)-V20-V27-V34-V41-V48</f>
        <v>1212.7682219705127</v>
      </c>
      <c r="AH4" s="19">
        <f>SUM(W14:W53)-W20-W27-W34-W41-W48</f>
        <v>143.95088521403329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8"/>
      <c r="O5" s="11"/>
      <c r="P5" s="18"/>
      <c r="Q5" s="16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1588414</v>
      </c>
      <c r="C6" s="8">
        <v>3943</v>
      </c>
      <c r="D6" s="9">
        <v>2.48</v>
      </c>
      <c r="E6" s="8">
        <v>3405</v>
      </c>
      <c r="F6" s="9">
        <v>2.14</v>
      </c>
      <c r="G6" s="8">
        <v>502</v>
      </c>
      <c r="H6" s="9">
        <v>0.32</v>
      </c>
      <c r="I6" s="8">
        <v>36</v>
      </c>
      <c r="J6" s="9">
        <v>0.02</v>
      </c>
      <c r="K6" s="8">
        <v>1517028</v>
      </c>
      <c r="L6" s="8">
        <v>1380897</v>
      </c>
      <c r="M6" s="8">
        <f t="shared" ref="M6:M53" si="0">K6-L6</f>
        <v>136131</v>
      </c>
      <c r="N6" s="17">
        <f t="shared" ref="N6:N53" si="1">M6/K6*100</f>
        <v>8.973532459519534</v>
      </c>
      <c r="O6" s="8">
        <v>1518846</v>
      </c>
      <c r="P6" s="8">
        <v>1510681</v>
      </c>
      <c r="Q6" s="16">
        <f t="shared" ref="Q6:Q53" si="2">O6-P6</f>
        <v>8165</v>
      </c>
      <c r="R6" s="17">
        <f t="shared" ref="R6:R53" si="3">Q6/O6*100</f>
        <v>0.53757918841014829</v>
      </c>
      <c r="S6" s="17">
        <f t="shared" ref="S6:S53" si="4">C6/(R6*B6*N6)*10000000</f>
        <v>5145.8507460652263</v>
      </c>
      <c r="T6" s="17">
        <f t="shared" ref="T6:T11" si="5">N6*R6*S6/10000</f>
        <v>2.4823503192492642</v>
      </c>
      <c r="U6" s="17">
        <f t="shared" ref="U6:U53" si="6">E6/(R6*B6*N6)*10000000</f>
        <v>4443.7285798508992</v>
      </c>
      <c r="V6" s="17">
        <f t="shared" ref="V6:V53" si="7">G6/(R6*B6*N6)*10000000</f>
        <v>655.14001382823824</v>
      </c>
      <c r="W6" s="17">
        <f t="shared" ref="W6:W53" si="8">I6/(R6*B6*N6)*10000000</f>
        <v>46.982152386088792</v>
      </c>
      <c r="X6" s="17">
        <f t="shared" ref="X6:X11" si="9">N6*R6*U6/10000</f>
        <v>2.1436476888267166</v>
      </c>
      <c r="Y6" s="17">
        <f t="shared" ref="Y6:Y11" si="10">N6*R6*V6/10000</f>
        <v>0.31603851388869653</v>
      </c>
      <c r="Z6" s="17">
        <f t="shared" ref="Z6:Z11" si="11">N6*R6*W6/10000</f>
        <v>2.2664116533850746E-2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302235</v>
      </c>
      <c r="C7" s="14">
        <v>66</v>
      </c>
      <c r="D7" s="15">
        <v>0.22</v>
      </c>
      <c r="E7" s="14">
        <v>63</v>
      </c>
      <c r="F7" s="15">
        <v>0.21</v>
      </c>
      <c r="G7" s="14">
        <v>3</v>
      </c>
      <c r="H7" s="15">
        <v>0.01</v>
      </c>
      <c r="I7" s="14">
        <v>0</v>
      </c>
      <c r="J7" s="15">
        <v>0</v>
      </c>
      <c r="K7" s="14">
        <v>260421</v>
      </c>
      <c r="L7" s="14">
        <v>255117</v>
      </c>
      <c r="M7" s="14">
        <f t="shared" si="0"/>
        <v>5304</v>
      </c>
      <c r="N7" s="18">
        <f t="shared" si="1"/>
        <v>2.0367021092769018</v>
      </c>
      <c r="O7" s="14">
        <v>260888</v>
      </c>
      <c r="P7" s="14">
        <v>260805</v>
      </c>
      <c r="Q7" s="24">
        <f t="shared" si="2"/>
        <v>83</v>
      </c>
      <c r="R7" s="18">
        <f t="shared" si="3"/>
        <v>3.1814418447763025E-2</v>
      </c>
      <c r="S7" s="18">
        <f t="shared" si="4"/>
        <v>33701.379443745951</v>
      </c>
      <c r="T7" s="18">
        <f t="shared" si="5"/>
        <v>0.21837312025410688</v>
      </c>
      <c r="U7" s="18">
        <f t="shared" si="6"/>
        <v>32169.498559939319</v>
      </c>
      <c r="V7" s="18">
        <f t="shared" si="7"/>
        <v>1531.8808838066343</v>
      </c>
      <c r="W7" s="18">
        <f t="shared" si="8"/>
        <v>0</v>
      </c>
      <c r="X7" s="18">
        <f t="shared" si="9"/>
        <v>0.20844706933346568</v>
      </c>
      <c r="Y7" s="18">
        <f t="shared" si="10"/>
        <v>9.9260509206412235E-3</v>
      </c>
      <c r="Z7" s="18">
        <f t="shared" si="11"/>
        <v>0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297121</v>
      </c>
      <c r="C8" s="14">
        <v>214</v>
      </c>
      <c r="D8" s="15">
        <v>0.72</v>
      </c>
      <c r="E8" s="14">
        <v>200</v>
      </c>
      <c r="F8" s="15">
        <v>0.67</v>
      </c>
      <c r="G8" s="14">
        <v>13</v>
      </c>
      <c r="H8" s="15">
        <v>0.04</v>
      </c>
      <c r="I8" s="14">
        <v>1</v>
      </c>
      <c r="J8" s="15">
        <v>0</v>
      </c>
      <c r="K8" s="14">
        <v>321096</v>
      </c>
      <c r="L8" s="14">
        <v>309186</v>
      </c>
      <c r="M8" s="14">
        <f t="shared" si="0"/>
        <v>11910</v>
      </c>
      <c r="N8" s="18">
        <f t="shared" si="1"/>
        <v>3.7091710890201059</v>
      </c>
      <c r="O8" s="14">
        <v>321504</v>
      </c>
      <c r="P8" s="14">
        <v>321161</v>
      </c>
      <c r="Q8" s="24">
        <f t="shared" si="2"/>
        <v>343</v>
      </c>
      <c r="R8" s="18">
        <f t="shared" si="3"/>
        <v>0.10668607544540658</v>
      </c>
      <c r="S8" s="18">
        <f t="shared" si="4"/>
        <v>18201.023893151305</v>
      </c>
      <c r="T8" s="18">
        <f t="shared" si="5"/>
        <v>0.72024528727353498</v>
      </c>
      <c r="U8" s="18">
        <f t="shared" si="6"/>
        <v>17010.302703879726</v>
      </c>
      <c r="V8" s="18">
        <f t="shared" si="7"/>
        <v>1105.6696757521822</v>
      </c>
      <c r="W8" s="18">
        <f t="shared" si="8"/>
        <v>85.051513519398625</v>
      </c>
      <c r="X8" s="18">
        <f t="shared" si="9"/>
        <v>0.67312643670423844</v>
      </c>
      <c r="Y8" s="18">
        <f t="shared" si="10"/>
        <v>4.3753218385775498E-2</v>
      </c>
      <c r="Z8" s="18">
        <f t="shared" si="11"/>
        <v>3.3656321835211921E-3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296546</v>
      </c>
      <c r="C9" s="14">
        <v>497</v>
      </c>
      <c r="D9" s="15">
        <v>1.68</v>
      </c>
      <c r="E9" s="14">
        <v>443</v>
      </c>
      <c r="F9" s="15">
        <v>1.49</v>
      </c>
      <c r="G9" s="14">
        <v>53</v>
      </c>
      <c r="H9" s="15">
        <v>0.18</v>
      </c>
      <c r="I9" s="14">
        <v>1</v>
      </c>
      <c r="J9" s="15">
        <v>0</v>
      </c>
      <c r="K9" s="14">
        <v>291057</v>
      </c>
      <c r="L9" s="14">
        <v>268592</v>
      </c>
      <c r="M9" s="14">
        <f t="shared" si="0"/>
        <v>22465</v>
      </c>
      <c r="N9" s="18">
        <f t="shared" si="1"/>
        <v>7.7184194161281123</v>
      </c>
      <c r="O9" s="14">
        <v>291352</v>
      </c>
      <c r="P9" s="14">
        <v>290466</v>
      </c>
      <c r="Q9" s="24">
        <f t="shared" si="2"/>
        <v>886</v>
      </c>
      <c r="R9" s="18">
        <f t="shared" si="3"/>
        <v>0.30409950849831135</v>
      </c>
      <c r="S9" s="18">
        <f t="shared" si="4"/>
        <v>7140.3619308816496</v>
      </c>
      <c r="T9" s="18">
        <f t="shared" si="5"/>
        <v>1.67596258253357</v>
      </c>
      <c r="U9" s="18">
        <f t="shared" si="6"/>
        <v>6364.5479585122148</v>
      </c>
      <c r="V9" s="18">
        <f t="shared" si="7"/>
        <v>761.4470469551859</v>
      </c>
      <c r="W9" s="18">
        <f t="shared" si="8"/>
        <v>14.36692541424879</v>
      </c>
      <c r="X9" s="18">
        <f t="shared" si="9"/>
        <v>1.4938660443910896</v>
      </c>
      <c r="Y9" s="18">
        <f t="shared" si="10"/>
        <v>0.17872438002873078</v>
      </c>
      <c r="Z9" s="18">
        <f t="shared" si="11"/>
        <v>3.3721581137496374E-3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310178</v>
      </c>
      <c r="C10" s="14">
        <v>1039</v>
      </c>
      <c r="D10" s="15">
        <v>3.35</v>
      </c>
      <c r="E10" s="14">
        <v>901</v>
      </c>
      <c r="F10" s="15">
        <v>2.9</v>
      </c>
      <c r="G10" s="14">
        <v>131</v>
      </c>
      <c r="H10" s="15">
        <v>0.42</v>
      </c>
      <c r="I10" s="14">
        <v>7</v>
      </c>
      <c r="J10" s="15">
        <v>0.02</v>
      </c>
      <c r="K10" s="14">
        <v>286203</v>
      </c>
      <c r="L10" s="14">
        <v>248331</v>
      </c>
      <c r="M10" s="14">
        <f t="shared" si="0"/>
        <v>37872</v>
      </c>
      <c r="N10" s="18">
        <f t="shared" si="1"/>
        <v>13.232565696376348</v>
      </c>
      <c r="O10" s="14">
        <v>286537</v>
      </c>
      <c r="P10" s="14">
        <v>284436</v>
      </c>
      <c r="Q10" s="24">
        <f t="shared" si="2"/>
        <v>2101</v>
      </c>
      <c r="R10" s="18">
        <f t="shared" si="3"/>
        <v>0.73323863933802613</v>
      </c>
      <c r="S10" s="18">
        <f t="shared" si="4"/>
        <v>3452.3526741118208</v>
      </c>
      <c r="T10" s="18">
        <f t="shared" si="5"/>
        <v>3.3496895331067971</v>
      </c>
      <c r="U10" s="18">
        <f t="shared" si="6"/>
        <v>2993.8111254809919</v>
      </c>
      <c r="V10" s="18">
        <f t="shared" si="7"/>
        <v>435.2821947147724</v>
      </c>
      <c r="W10" s="18">
        <f t="shared" si="8"/>
        <v>23.259353916056543</v>
      </c>
      <c r="X10" s="18">
        <f t="shared" si="9"/>
        <v>2.904783704840447</v>
      </c>
      <c r="Y10" s="18">
        <f t="shared" si="10"/>
        <v>0.42233814132530362</v>
      </c>
      <c r="Z10" s="18">
        <f t="shared" si="11"/>
        <v>2.2567686941046758E-2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382334</v>
      </c>
      <c r="C11" s="14">
        <v>2127</v>
      </c>
      <c r="D11" s="15">
        <v>5.56</v>
      </c>
      <c r="E11" s="14">
        <v>1798</v>
      </c>
      <c r="F11" s="15">
        <v>4.7</v>
      </c>
      <c r="G11" s="14">
        <v>302</v>
      </c>
      <c r="H11" s="15">
        <v>0.79</v>
      </c>
      <c r="I11" s="14">
        <v>27</v>
      </c>
      <c r="J11" s="15">
        <v>7.0000000000000007E-2</v>
      </c>
      <c r="K11" s="14">
        <v>358251</v>
      </c>
      <c r="L11" s="14">
        <v>299671</v>
      </c>
      <c r="M11" s="14">
        <f t="shared" si="0"/>
        <v>58580</v>
      </c>
      <c r="N11" s="18">
        <f t="shared" si="1"/>
        <v>16.351664056764669</v>
      </c>
      <c r="O11" s="14">
        <v>358565</v>
      </c>
      <c r="P11" s="14">
        <v>353813</v>
      </c>
      <c r="Q11" s="24">
        <f t="shared" si="2"/>
        <v>4752</v>
      </c>
      <c r="R11" s="18">
        <f t="shared" si="3"/>
        <v>1.3252827241922664</v>
      </c>
      <c r="S11" s="18">
        <f t="shared" si="4"/>
        <v>2567.1667356699509</v>
      </c>
      <c r="T11" s="18">
        <f t="shared" si="5"/>
        <v>5.5631986692263835</v>
      </c>
      <c r="U11" s="18">
        <f t="shared" si="6"/>
        <v>2170.082647265901</v>
      </c>
      <c r="V11" s="18">
        <f t="shared" si="7"/>
        <v>364.49664041952286</v>
      </c>
      <c r="W11" s="18">
        <f t="shared" si="8"/>
        <v>32.587447984526882</v>
      </c>
      <c r="X11" s="18">
        <f t="shared" si="9"/>
        <v>4.7026945027122879</v>
      </c>
      <c r="Y11" s="18">
        <f t="shared" si="10"/>
        <v>0.78988528354789256</v>
      </c>
      <c r="Z11" s="18">
        <f t="shared" si="11"/>
        <v>7.0618882966202334E-2</v>
      </c>
      <c r="AA11" s="34">
        <f>SUM(D7:D11)+SUM(D14:D18)+SUM(D21:D25)+SUM(D28:D32)+SUM(D35:D39)+SUM(D42:D46)+SUM(D49:D53)</f>
        <v>1110.6299999999999</v>
      </c>
      <c r="AB11" s="34">
        <f>SUM(F7:F11)+SUM(F14:F18)+SUM(F21:F25)+SUM(F28:F32)+SUM(F35:F39)+SUM(F42:F46)+SUM(F49:F53)</f>
        <v>598.81000000000006</v>
      </c>
      <c r="AC11" s="34">
        <f>SUM(H7:H11)+SUM(H14:H18)+SUM(H21:H25)+SUM(H28:H32)+SUM(H35:H39)+SUM(H42:H46)+SUM(H49:H53)</f>
        <v>447.20000000000005</v>
      </c>
      <c r="AD11" s="34">
        <f>SUM(J7:J11)+SUM(J14:J18)+SUM(J21:J25)+SUM(J28:J32)+SUM(J35:J39)+SUM(J42:J46)+SUM(J49:J53)</f>
        <v>64.58</v>
      </c>
      <c r="AE11" s="19">
        <f>SUM(S7:S53)-S13-S20-S27-S34-S41-S48</f>
        <v>69963.459405982547</v>
      </c>
      <c r="AF11" s="19">
        <f>SUM(U7:U53)-U13-U20-U27-U34-U41-U48</f>
        <v>64252.698616315538</v>
      </c>
      <c r="AG11" s="19">
        <f t="shared" ref="AG11:AH11" si="12">SUM(V7:V53)-V13-V20-V27-V34-V41-V48</f>
        <v>5411.5446636188117</v>
      </c>
      <c r="AH11" s="19">
        <f t="shared" si="12"/>
        <v>299.2161260482639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8"/>
      <c r="O12" s="11"/>
      <c r="P12" s="11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1792532</v>
      </c>
      <c r="C13" s="8">
        <v>58814</v>
      </c>
      <c r="D13" s="9">
        <v>32.81</v>
      </c>
      <c r="E13" s="8">
        <v>44556</v>
      </c>
      <c r="F13" s="9">
        <v>24.86</v>
      </c>
      <c r="G13" s="8">
        <v>12901</v>
      </c>
      <c r="H13" s="9">
        <v>7.2</v>
      </c>
      <c r="I13" s="8">
        <v>1357</v>
      </c>
      <c r="J13" s="9">
        <v>0.76</v>
      </c>
      <c r="K13" s="8">
        <v>1785806</v>
      </c>
      <c r="L13" s="8">
        <v>744622</v>
      </c>
      <c r="M13" s="8">
        <f t="shared" si="0"/>
        <v>1041184</v>
      </c>
      <c r="N13" s="17">
        <f t="shared" si="1"/>
        <v>58.303309542021921</v>
      </c>
      <c r="O13" s="8">
        <v>1787668</v>
      </c>
      <c r="P13" s="8">
        <v>1558596</v>
      </c>
      <c r="Q13" s="16">
        <f t="shared" si="2"/>
        <v>229072</v>
      </c>
      <c r="R13" s="17">
        <f t="shared" si="3"/>
        <v>12.814012445263886</v>
      </c>
      <c r="S13" s="17">
        <f t="shared" si="4"/>
        <v>439.17281631971997</v>
      </c>
      <c r="T13" s="17">
        <f t="shared" ref="T13:T18" si="13">N13*R13*S13/10000</f>
        <v>32.810571861478621</v>
      </c>
      <c r="U13" s="17">
        <f t="shared" si="6"/>
        <v>332.7062264756936</v>
      </c>
      <c r="V13" s="17">
        <f t="shared" si="7"/>
        <v>96.333670611431074</v>
      </c>
      <c r="W13" s="17">
        <f t="shared" si="8"/>
        <v>10.132919232595301</v>
      </c>
      <c r="X13" s="17">
        <f t="shared" ref="X13:X18" si="14">N13*R13*U13/10000</f>
        <v>24.856460024144617</v>
      </c>
      <c r="Y13" s="17">
        <f t="shared" ref="Y13:Y18" si="15">N13*R13*V13/10000</f>
        <v>7.1970821162467384</v>
      </c>
      <c r="Z13" s="17">
        <f t="shared" ref="Z13:Z18" si="16">N13*R13*W13/10000</f>
        <v>0.75702972108726641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377861</v>
      </c>
      <c r="C14" s="14">
        <v>4084</v>
      </c>
      <c r="D14" s="15">
        <v>10.81</v>
      </c>
      <c r="E14" s="14">
        <v>3334</v>
      </c>
      <c r="F14" s="15">
        <v>8.82</v>
      </c>
      <c r="G14" s="14">
        <v>682</v>
      </c>
      <c r="H14" s="15">
        <v>1.8</v>
      </c>
      <c r="I14" s="14">
        <v>68</v>
      </c>
      <c r="J14" s="15">
        <v>0.18</v>
      </c>
      <c r="K14" s="14">
        <v>388114</v>
      </c>
      <c r="L14" s="14">
        <v>297871</v>
      </c>
      <c r="M14" s="14">
        <f t="shared" si="0"/>
        <v>90243</v>
      </c>
      <c r="N14" s="18">
        <f t="shared" si="1"/>
        <v>23.251673477380358</v>
      </c>
      <c r="O14" s="14">
        <v>388487</v>
      </c>
      <c r="P14" s="14">
        <v>377858</v>
      </c>
      <c r="Q14" s="24">
        <f t="shared" si="2"/>
        <v>10629</v>
      </c>
      <c r="R14" s="18">
        <f t="shared" si="3"/>
        <v>2.7359988879936781</v>
      </c>
      <c r="S14" s="18">
        <f t="shared" si="4"/>
        <v>1698.9614776068736</v>
      </c>
      <c r="T14" s="18">
        <f t="shared" si="13"/>
        <v>10.808207250814451</v>
      </c>
      <c r="U14" s="18">
        <f t="shared" si="6"/>
        <v>1386.958267958207</v>
      </c>
      <c r="V14" s="18">
        <f t="shared" si="7"/>
        <v>283.71491864052103</v>
      </c>
      <c r="W14" s="18">
        <f t="shared" si="8"/>
        <v>28.288291008145794</v>
      </c>
      <c r="X14" s="18">
        <f t="shared" si="14"/>
        <v>8.8233503854592019</v>
      </c>
      <c r="Y14" s="18">
        <f t="shared" si="15"/>
        <v>1.8048965095630403</v>
      </c>
      <c r="Z14" s="18">
        <f t="shared" si="16"/>
        <v>0.17996035579220931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351809</v>
      </c>
      <c r="C15" s="14">
        <v>6848</v>
      </c>
      <c r="D15" s="15">
        <v>19.47</v>
      </c>
      <c r="E15" s="14">
        <v>5378</v>
      </c>
      <c r="F15" s="15">
        <v>15.29</v>
      </c>
      <c r="G15" s="14">
        <v>1350</v>
      </c>
      <c r="H15" s="15">
        <v>3.84</v>
      </c>
      <c r="I15" s="14">
        <v>120</v>
      </c>
      <c r="J15" s="15">
        <v>0.34</v>
      </c>
      <c r="K15" s="14">
        <v>353516</v>
      </c>
      <c r="L15" s="14">
        <v>216563</v>
      </c>
      <c r="M15" s="14">
        <f t="shared" si="0"/>
        <v>136953</v>
      </c>
      <c r="N15" s="18">
        <f t="shared" si="1"/>
        <v>38.740255037961511</v>
      </c>
      <c r="O15" s="14">
        <v>353844</v>
      </c>
      <c r="P15" s="14">
        <v>333274</v>
      </c>
      <c r="Q15" s="24">
        <f t="shared" si="2"/>
        <v>20570</v>
      </c>
      <c r="R15" s="18">
        <f t="shared" si="3"/>
        <v>5.8132962548467688</v>
      </c>
      <c r="S15" s="18">
        <f t="shared" si="4"/>
        <v>864.31465126433284</v>
      </c>
      <c r="T15" s="18">
        <f t="shared" si="13"/>
        <v>19.465107487301346</v>
      </c>
      <c r="U15" s="18">
        <f t="shared" si="6"/>
        <v>678.77981812201836</v>
      </c>
      <c r="V15" s="18">
        <f t="shared" si="7"/>
        <v>170.38913247763571</v>
      </c>
      <c r="W15" s="18">
        <f t="shared" si="8"/>
        <v>15.14570066467873</v>
      </c>
      <c r="X15" s="18">
        <f t="shared" si="14"/>
        <v>15.286703864881225</v>
      </c>
      <c r="Y15" s="18">
        <f t="shared" si="15"/>
        <v>3.8373094491613347</v>
      </c>
      <c r="Z15" s="18">
        <f t="shared" si="16"/>
        <v>0.34109417325878527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335882</v>
      </c>
      <c r="C16" s="14">
        <v>10342</v>
      </c>
      <c r="D16" s="15">
        <v>30.79</v>
      </c>
      <c r="E16" s="14">
        <v>7941</v>
      </c>
      <c r="F16" s="15">
        <v>23.64</v>
      </c>
      <c r="G16" s="14">
        <v>2163</v>
      </c>
      <c r="H16" s="15">
        <v>6.44</v>
      </c>
      <c r="I16" s="14">
        <v>238</v>
      </c>
      <c r="J16" s="15">
        <v>0.71</v>
      </c>
      <c r="K16" s="14">
        <v>347164</v>
      </c>
      <c r="L16" s="14">
        <v>123333</v>
      </c>
      <c r="M16" s="14">
        <f t="shared" si="0"/>
        <v>223831</v>
      </c>
      <c r="N16" s="18">
        <f t="shared" si="1"/>
        <v>64.47413902363148</v>
      </c>
      <c r="O16" s="14">
        <v>347525</v>
      </c>
      <c r="P16" s="14">
        <v>308774</v>
      </c>
      <c r="Q16" s="24">
        <f t="shared" si="2"/>
        <v>38751</v>
      </c>
      <c r="R16" s="18">
        <f t="shared" si="3"/>
        <v>11.150564707574995</v>
      </c>
      <c r="S16" s="18">
        <f t="shared" si="4"/>
        <v>428.28749015273195</v>
      </c>
      <c r="T16" s="18">
        <f t="shared" si="13"/>
        <v>30.790575261550188</v>
      </c>
      <c r="U16" s="18">
        <f t="shared" si="6"/>
        <v>328.85621343094607</v>
      </c>
      <c r="V16" s="18">
        <f t="shared" si="7"/>
        <v>89.575115180850815</v>
      </c>
      <c r="W16" s="18">
        <f t="shared" si="8"/>
        <v>9.8561615409350409</v>
      </c>
      <c r="X16" s="18">
        <f t="shared" si="14"/>
        <v>23.642231497966549</v>
      </c>
      <c r="Y16" s="18">
        <f t="shared" si="15"/>
        <v>6.4397615829368648</v>
      </c>
      <c r="Z16" s="18">
        <f t="shared" si="16"/>
        <v>0.70858218064677481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350858</v>
      </c>
      <c r="C17" s="14">
        <v>15702</v>
      </c>
      <c r="D17" s="15">
        <v>44.75</v>
      </c>
      <c r="E17" s="14">
        <v>11945</v>
      </c>
      <c r="F17" s="15">
        <v>34.049999999999997</v>
      </c>
      <c r="G17" s="14">
        <v>3390</v>
      </c>
      <c r="H17" s="15">
        <v>9.66</v>
      </c>
      <c r="I17" s="14">
        <v>367</v>
      </c>
      <c r="J17" s="15">
        <v>1.05</v>
      </c>
      <c r="K17" s="14">
        <v>341031</v>
      </c>
      <c r="L17" s="14">
        <v>65932</v>
      </c>
      <c r="M17" s="14">
        <f t="shared" si="0"/>
        <v>275099</v>
      </c>
      <c r="N17" s="18">
        <f t="shared" si="1"/>
        <v>80.666860197460053</v>
      </c>
      <c r="O17" s="14">
        <v>341409</v>
      </c>
      <c r="P17" s="14">
        <v>278933</v>
      </c>
      <c r="Q17" s="24">
        <f t="shared" si="2"/>
        <v>62476</v>
      </c>
      <c r="R17" s="18">
        <f t="shared" si="3"/>
        <v>18.299459006645989</v>
      </c>
      <c r="S17" s="18">
        <f t="shared" si="4"/>
        <v>303.17276573771079</v>
      </c>
      <c r="T17" s="18">
        <f t="shared" si="13"/>
        <v>44.753147997195441</v>
      </c>
      <c r="U17" s="18">
        <f t="shared" si="6"/>
        <v>230.6329567403487</v>
      </c>
      <c r="V17" s="18">
        <f t="shared" si="7"/>
        <v>65.453806894079705</v>
      </c>
      <c r="W17" s="18">
        <f t="shared" si="8"/>
        <v>7.0860021032823752</v>
      </c>
      <c r="X17" s="18">
        <f t="shared" si="14"/>
        <v>34.045112267641038</v>
      </c>
      <c r="Y17" s="18">
        <f t="shared" si="15"/>
        <v>9.6620285129596581</v>
      </c>
      <c r="Z17" s="18">
        <f t="shared" si="16"/>
        <v>1.0460072165947476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376122</v>
      </c>
      <c r="C18" s="14">
        <v>21838</v>
      </c>
      <c r="D18" s="15">
        <v>58.06</v>
      </c>
      <c r="E18" s="14">
        <v>15958</v>
      </c>
      <c r="F18" s="15">
        <v>42.43</v>
      </c>
      <c r="G18" s="14">
        <v>5316</v>
      </c>
      <c r="H18" s="15">
        <v>14.13</v>
      </c>
      <c r="I18" s="14">
        <v>564</v>
      </c>
      <c r="J18" s="15">
        <v>1.5</v>
      </c>
      <c r="K18" s="14">
        <v>355981</v>
      </c>
      <c r="L18" s="14">
        <v>40923</v>
      </c>
      <c r="M18" s="14">
        <f t="shared" si="0"/>
        <v>315058</v>
      </c>
      <c r="N18" s="18">
        <f t="shared" si="1"/>
        <v>88.504161738969216</v>
      </c>
      <c r="O18" s="14">
        <v>356403</v>
      </c>
      <c r="P18" s="14">
        <v>259757</v>
      </c>
      <c r="Q18" s="24">
        <f t="shared" si="2"/>
        <v>96646</v>
      </c>
      <c r="R18" s="18">
        <f t="shared" si="3"/>
        <v>27.117055692572734</v>
      </c>
      <c r="S18" s="18">
        <f t="shared" si="4"/>
        <v>241.92341187859518</v>
      </c>
      <c r="T18" s="18">
        <f t="shared" si="13"/>
        <v>58.060948309325163</v>
      </c>
      <c r="U18" s="18">
        <f t="shared" si="6"/>
        <v>176.78422047617099</v>
      </c>
      <c r="V18" s="18">
        <f t="shared" si="7"/>
        <v>58.891146512803914</v>
      </c>
      <c r="W18" s="18">
        <f t="shared" si="8"/>
        <v>6.2480448896202807</v>
      </c>
      <c r="X18" s="18">
        <f t="shared" si="14"/>
        <v>42.427722919690943</v>
      </c>
      <c r="Y18" s="18">
        <f t="shared" si="15"/>
        <v>14.133711933893785</v>
      </c>
      <c r="Z18" s="18">
        <f t="shared" si="16"/>
        <v>1.4995134557404244</v>
      </c>
      <c r="AA18" s="1"/>
      <c r="AB18" s="1"/>
      <c r="AC18" s="1"/>
      <c r="AD18" s="1"/>
      <c r="AE18" s="19">
        <f>SUM(S16:S53)-S20-S27-S34-S41-S48</f>
        <v>2337.8985995507187</v>
      </c>
      <c r="AF18" s="19">
        <f>SUM(U16:U53)-U20-U27-U34-U41-U48</f>
        <v>1478.7175351571536</v>
      </c>
      <c r="AG18" s="19">
        <f>SUM(V16:V53)-V20-V27-V34-V41-V48</f>
        <v>758.66417085235628</v>
      </c>
      <c r="AH18" s="19">
        <f>SUM(W16:W53)-W20-W27-W34-W41-W48</f>
        <v>100.51689354120873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8"/>
      <c r="O19" s="11"/>
      <c r="P19" s="11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2171306</v>
      </c>
      <c r="C20" s="8">
        <v>191245</v>
      </c>
      <c r="D20" s="9">
        <v>88.08</v>
      </c>
      <c r="E20" s="8">
        <v>124779</v>
      </c>
      <c r="F20" s="9">
        <v>57.47</v>
      </c>
      <c r="G20" s="8">
        <v>59487</v>
      </c>
      <c r="H20" s="9">
        <v>27.4</v>
      </c>
      <c r="I20" s="8">
        <v>6979</v>
      </c>
      <c r="J20" s="9">
        <v>3.21</v>
      </c>
      <c r="K20" s="8">
        <v>2077023</v>
      </c>
      <c r="L20" s="8">
        <v>60114</v>
      </c>
      <c r="M20" s="8">
        <f t="shared" si="0"/>
        <v>2016909</v>
      </c>
      <c r="N20" s="17">
        <f t="shared" si="1"/>
        <v>97.105761467253842</v>
      </c>
      <c r="O20" s="8">
        <v>2079605</v>
      </c>
      <c r="P20" s="8">
        <v>845217</v>
      </c>
      <c r="Q20" s="16">
        <f t="shared" si="2"/>
        <v>1234388</v>
      </c>
      <c r="R20" s="17">
        <f t="shared" si="3"/>
        <v>59.356849017000826</v>
      </c>
      <c r="S20" s="17">
        <f t="shared" si="4"/>
        <v>152.81050844695832</v>
      </c>
      <c r="T20" s="17">
        <f t="shared" ref="T20:T25" si="17">N20*R20*S20/10000</f>
        <v>88.078327052934952</v>
      </c>
      <c r="U20" s="17">
        <f t="shared" si="6"/>
        <v>99.702174872561443</v>
      </c>
      <c r="V20" s="17">
        <f t="shared" si="7"/>
        <v>47.531902616979323</v>
      </c>
      <c r="W20" s="17">
        <f t="shared" si="8"/>
        <v>5.576430957417565</v>
      </c>
      <c r="X20" s="17">
        <f t="shared" ref="X20:X25" si="18">N20*R20*U20/10000</f>
        <v>57.46725703332465</v>
      </c>
      <c r="Y20" s="17">
        <f t="shared" ref="Y20:Y25" si="19">N20*R20*V20/10000</f>
        <v>27.396875428889341</v>
      </c>
      <c r="Z20" s="17">
        <f t="shared" ref="Z20:Z25" si="20">N20*R20*W20/10000</f>
        <v>3.2141945907209761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382014</v>
      </c>
      <c r="C21" s="14">
        <v>27155</v>
      </c>
      <c r="D21" s="15">
        <v>71.08</v>
      </c>
      <c r="E21" s="14">
        <v>19603</v>
      </c>
      <c r="F21" s="15">
        <v>51.31</v>
      </c>
      <c r="G21" s="14">
        <v>6763</v>
      </c>
      <c r="H21" s="15">
        <v>17.7</v>
      </c>
      <c r="I21" s="14">
        <v>789</v>
      </c>
      <c r="J21" s="15">
        <v>2.0699999999999998</v>
      </c>
      <c r="K21" s="14">
        <v>384394</v>
      </c>
      <c r="L21" s="14">
        <v>25362</v>
      </c>
      <c r="M21" s="14">
        <f t="shared" si="0"/>
        <v>359032</v>
      </c>
      <c r="N21" s="18">
        <f t="shared" si="1"/>
        <v>93.402082238536494</v>
      </c>
      <c r="O21" s="14">
        <v>384868</v>
      </c>
      <c r="P21" s="14">
        <v>239981</v>
      </c>
      <c r="Q21" s="24">
        <f t="shared" si="2"/>
        <v>144887</v>
      </c>
      <c r="R21" s="18">
        <f t="shared" si="3"/>
        <v>37.645894176704743</v>
      </c>
      <c r="S21" s="18">
        <f t="shared" si="4"/>
        <v>202.16052310323164</v>
      </c>
      <c r="T21" s="18">
        <f t="shared" si="17"/>
        <v>71.083782269759737</v>
      </c>
      <c r="U21" s="18">
        <f t="shared" si="6"/>
        <v>145.93823363626038</v>
      </c>
      <c r="V21" s="18">
        <f t="shared" si="7"/>
        <v>50.34843004040345</v>
      </c>
      <c r="W21" s="18">
        <f t="shared" si="8"/>
        <v>5.8738594265678428</v>
      </c>
      <c r="X21" s="18">
        <f t="shared" si="18"/>
        <v>51.314873276895618</v>
      </c>
      <c r="Y21" s="18">
        <f t="shared" si="19"/>
        <v>17.703539660850126</v>
      </c>
      <c r="Z21" s="18">
        <f t="shared" si="20"/>
        <v>2.0653693320140096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393381</v>
      </c>
      <c r="C22" s="14">
        <v>33445</v>
      </c>
      <c r="D22" s="15">
        <v>85.02</v>
      </c>
      <c r="E22" s="14">
        <v>23781</v>
      </c>
      <c r="F22" s="15">
        <v>60.45</v>
      </c>
      <c r="G22" s="14">
        <v>8697</v>
      </c>
      <c r="H22" s="15">
        <v>22.11</v>
      </c>
      <c r="I22" s="14">
        <v>967</v>
      </c>
      <c r="J22" s="15">
        <v>2.46</v>
      </c>
      <c r="K22" s="14">
        <v>381438</v>
      </c>
      <c r="L22" s="14">
        <v>14391</v>
      </c>
      <c r="M22" s="14">
        <f t="shared" si="0"/>
        <v>367047</v>
      </c>
      <c r="N22" s="18">
        <f t="shared" si="1"/>
        <v>96.227171912604405</v>
      </c>
      <c r="O22" s="14">
        <v>381911</v>
      </c>
      <c r="P22" s="14">
        <v>196353</v>
      </c>
      <c r="Q22" s="24">
        <f t="shared" si="2"/>
        <v>185558</v>
      </c>
      <c r="R22" s="18">
        <f t="shared" si="3"/>
        <v>48.586712611053365</v>
      </c>
      <c r="S22" s="18">
        <f t="shared" si="4"/>
        <v>181.84551011385113</v>
      </c>
      <c r="T22" s="18">
        <f t="shared" si="17"/>
        <v>85.019357823585793</v>
      </c>
      <c r="U22" s="18">
        <f t="shared" si="6"/>
        <v>129.3008843180593</v>
      </c>
      <c r="V22" s="18">
        <f t="shared" si="7"/>
        <v>47.286900925703797</v>
      </c>
      <c r="W22" s="18">
        <f t="shared" si="8"/>
        <v>5.2577248700880261</v>
      </c>
      <c r="X22" s="18">
        <f t="shared" si="18"/>
        <v>60.452843426601682</v>
      </c>
      <c r="Y22" s="18">
        <f t="shared" si="19"/>
        <v>22.108337718395148</v>
      </c>
      <c r="Z22" s="18">
        <f t="shared" si="20"/>
        <v>2.4581766785889503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422525</v>
      </c>
      <c r="C23" s="14">
        <v>40078</v>
      </c>
      <c r="D23" s="15">
        <v>94.85</v>
      </c>
      <c r="E23" s="14">
        <v>27182</v>
      </c>
      <c r="F23" s="15">
        <v>64.33</v>
      </c>
      <c r="G23" s="14">
        <v>11565</v>
      </c>
      <c r="H23" s="15">
        <v>27.37</v>
      </c>
      <c r="I23" s="14">
        <v>1331</v>
      </c>
      <c r="J23" s="15">
        <v>3.15</v>
      </c>
      <c r="K23" s="14">
        <v>415151</v>
      </c>
      <c r="L23" s="14">
        <v>9248</v>
      </c>
      <c r="M23" s="14">
        <f t="shared" si="0"/>
        <v>405903</v>
      </c>
      <c r="N23" s="18">
        <f t="shared" si="1"/>
        <v>97.772376797839826</v>
      </c>
      <c r="O23" s="14">
        <v>415647</v>
      </c>
      <c r="P23" s="14">
        <v>166549</v>
      </c>
      <c r="Q23" s="24">
        <f t="shared" si="2"/>
        <v>249098</v>
      </c>
      <c r="R23" s="18">
        <f t="shared" si="3"/>
        <v>59.930181139284059</v>
      </c>
      <c r="S23" s="18">
        <f t="shared" si="4"/>
        <v>161.87950486534226</v>
      </c>
      <c r="T23" s="18">
        <f t="shared" si="17"/>
        <v>94.853558961008218</v>
      </c>
      <c r="U23" s="18">
        <f t="shared" si="6"/>
        <v>109.79112483780959</v>
      </c>
      <c r="V23" s="18">
        <f t="shared" si="7"/>
        <v>46.712322814703406</v>
      </c>
      <c r="W23" s="18">
        <f t="shared" si="8"/>
        <v>5.3760572128292461</v>
      </c>
      <c r="X23" s="18">
        <f t="shared" si="18"/>
        <v>64.332288030294052</v>
      </c>
      <c r="Y23" s="18">
        <f t="shared" si="19"/>
        <v>27.371161469735515</v>
      </c>
      <c r="Z23" s="18">
        <f t="shared" si="20"/>
        <v>3.1501094609786402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447029</v>
      </c>
      <c r="C24" s="14">
        <v>43031</v>
      </c>
      <c r="D24" s="15">
        <v>96.26</v>
      </c>
      <c r="E24" s="14">
        <v>27102</v>
      </c>
      <c r="F24" s="15">
        <v>60.63</v>
      </c>
      <c r="G24" s="14">
        <v>14234</v>
      </c>
      <c r="H24" s="15">
        <v>31.84</v>
      </c>
      <c r="I24" s="14">
        <v>1695</v>
      </c>
      <c r="J24" s="15">
        <v>3.79</v>
      </c>
      <c r="K24" s="14">
        <v>431877</v>
      </c>
      <c r="L24" s="14">
        <v>6362</v>
      </c>
      <c r="M24" s="14">
        <f t="shared" si="0"/>
        <v>425515</v>
      </c>
      <c r="N24" s="18">
        <f t="shared" si="1"/>
        <v>98.526895389196454</v>
      </c>
      <c r="O24" s="14">
        <v>432422</v>
      </c>
      <c r="P24" s="14">
        <v>133361</v>
      </c>
      <c r="Q24" s="24">
        <f t="shared" si="2"/>
        <v>299061</v>
      </c>
      <c r="R24" s="18">
        <f t="shared" si="3"/>
        <v>69.159524723533963</v>
      </c>
      <c r="S24" s="18">
        <f t="shared" si="4"/>
        <v>141.26642104665774</v>
      </c>
      <c r="T24" s="18">
        <f t="shared" si="17"/>
        <v>96.259974185119972</v>
      </c>
      <c r="U24" s="18">
        <f t="shared" si="6"/>
        <v>88.973125030943223</v>
      </c>
      <c r="V24" s="18">
        <f t="shared" si="7"/>
        <v>46.728782440057778</v>
      </c>
      <c r="W24" s="18">
        <f t="shared" si="8"/>
        <v>5.5645135756567328</v>
      </c>
      <c r="X24" s="18">
        <f t="shared" si="18"/>
        <v>60.626939191864501</v>
      </c>
      <c r="Y24" s="18">
        <f t="shared" si="19"/>
        <v>31.841334678510787</v>
      </c>
      <c r="Z24" s="18">
        <f t="shared" si="20"/>
        <v>3.7917003147446806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526357</v>
      </c>
      <c r="C25" s="14">
        <v>47536</v>
      </c>
      <c r="D25" s="15">
        <v>90.31</v>
      </c>
      <c r="E25" s="14">
        <v>27111</v>
      </c>
      <c r="F25" s="15">
        <v>51.51</v>
      </c>
      <c r="G25" s="14">
        <v>18228</v>
      </c>
      <c r="H25" s="15">
        <v>34.630000000000003</v>
      </c>
      <c r="I25" s="14">
        <v>2197</v>
      </c>
      <c r="J25" s="15">
        <v>4.17</v>
      </c>
      <c r="K25" s="14">
        <v>464163</v>
      </c>
      <c r="L25" s="14">
        <v>4751</v>
      </c>
      <c r="M25" s="14">
        <f t="shared" si="0"/>
        <v>459412</v>
      </c>
      <c r="N25" s="18">
        <f t="shared" si="1"/>
        <v>98.976437156774665</v>
      </c>
      <c r="O25" s="14">
        <v>464757</v>
      </c>
      <c r="P25" s="14">
        <v>108973</v>
      </c>
      <c r="Q25" s="24">
        <f t="shared" si="2"/>
        <v>355784</v>
      </c>
      <c r="R25" s="18">
        <f t="shared" si="3"/>
        <v>76.552693127806577</v>
      </c>
      <c r="S25" s="18">
        <f t="shared" si="4"/>
        <v>119.19277780004661</v>
      </c>
      <c r="T25" s="18">
        <f t="shared" si="17"/>
        <v>90.311328622968816</v>
      </c>
      <c r="U25" s="18">
        <f t="shared" si="6"/>
        <v>67.978698227386914</v>
      </c>
      <c r="V25" s="18">
        <f t="shared" si="7"/>
        <v>45.705275028173382</v>
      </c>
      <c r="W25" s="18">
        <f t="shared" si="8"/>
        <v>5.5088045444863356</v>
      </c>
      <c r="X25" s="18">
        <f t="shared" si="18"/>
        <v>51.506867012312945</v>
      </c>
      <c r="Y25" s="18">
        <f t="shared" si="19"/>
        <v>34.630488432755719</v>
      </c>
      <c r="Z25" s="18">
        <f t="shared" si="20"/>
        <v>4.1739731779001703</v>
      </c>
      <c r="AA25" s="1"/>
      <c r="AB25" s="1"/>
      <c r="AC25" s="1"/>
      <c r="AD25" s="1"/>
      <c r="AE25" s="19">
        <f>SUM(S15:S53)-S20-S27-S34-S41-S48</f>
        <v>3202.2132508150517</v>
      </c>
      <c r="AF25" s="19">
        <f>SUM(U15:U53)-U20-U27-U34-U41-U48</f>
        <v>2157.4973532791723</v>
      </c>
      <c r="AG25" s="19">
        <f>SUM(V15:V53)-V20-V27-V34-V41-V48</f>
        <v>929.05330332999188</v>
      </c>
      <c r="AH25" s="19">
        <f>SUM(W15:W53)-W20-W27-W34-W41-W48</f>
        <v>115.66259420588744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8"/>
      <c r="O26" s="11"/>
      <c r="P26" s="11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2873524</v>
      </c>
      <c r="C27" s="8">
        <v>186631</v>
      </c>
      <c r="D27" s="9">
        <v>64.95</v>
      </c>
      <c r="E27" s="8">
        <v>75585</v>
      </c>
      <c r="F27" s="9">
        <v>26.3</v>
      </c>
      <c r="G27" s="8">
        <v>97576</v>
      </c>
      <c r="H27" s="9">
        <v>33.96</v>
      </c>
      <c r="I27" s="8">
        <v>13470</v>
      </c>
      <c r="J27" s="9">
        <v>4.6900000000000004</v>
      </c>
      <c r="K27" s="8">
        <v>2918727</v>
      </c>
      <c r="L27" s="8">
        <v>13498</v>
      </c>
      <c r="M27" s="8">
        <f t="shared" si="0"/>
        <v>2905229</v>
      </c>
      <c r="N27" s="17">
        <f t="shared" si="1"/>
        <v>99.537538111649354</v>
      </c>
      <c r="O27" s="8">
        <v>2922986</v>
      </c>
      <c r="P27" s="8">
        <v>358301</v>
      </c>
      <c r="Q27" s="16">
        <f t="shared" si="2"/>
        <v>2564685</v>
      </c>
      <c r="R27" s="17">
        <f t="shared" si="3"/>
        <v>87.741952920746115</v>
      </c>
      <c r="S27" s="17">
        <f t="shared" si="4"/>
        <v>74.366058309850672</v>
      </c>
      <c r="T27" s="17">
        <f t="shared" ref="T27:T32" si="21">N27*R27*S27/10000</f>
        <v>64.948474416778851</v>
      </c>
      <c r="U27" s="17">
        <f t="shared" si="6"/>
        <v>30.118032467007421</v>
      </c>
      <c r="V27" s="17">
        <f t="shared" si="7"/>
        <v>38.880692412525192</v>
      </c>
      <c r="W27" s="17">
        <f t="shared" si="8"/>
        <v>5.3673334303180527</v>
      </c>
      <c r="X27" s="17">
        <f t="shared" ref="X27:X32" si="22">N27*R27*U27/10000</f>
        <v>26.30393899615942</v>
      </c>
      <c r="Y27" s="17">
        <f t="shared" ref="Y27:Y32" si="23">N27*R27*V27/10000</f>
        <v>33.956911443927396</v>
      </c>
      <c r="Z27" s="17">
        <f t="shared" ref="Z27:Z32" si="24">N27*R27*W27/10000</f>
        <v>4.6876239766920351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602951</v>
      </c>
      <c r="C28" s="14">
        <v>48816</v>
      </c>
      <c r="D28" s="15">
        <v>80.959999999999994</v>
      </c>
      <c r="E28" s="14">
        <v>24484</v>
      </c>
      <c r="F28" s="15">
        <v>40.61</v>
      </c>
      <c r="G28" s="14">
        <v>21558</v>
      </c>
      <c r="H28" s="15">
        <v>35.75</v>
      </c>
      <c r="I28" s="14">
        <v>2774</v>
      </c>
      <c r="J28" s="15">
        <v>4.5999999999999996</v>
      </c>
      <c r="K28" s="14">
        <v>589071</v>
      </c>
      <c r="L28" s="14">
        <v>4423</v>
      </c>
      <c r="M28" s="14">
        <f t="shared" si="0"/>
        <v>584648</v>
      </c>
      <c r="N28" s="18">
        <f t="shared" si="1"/>
        <v>99.249156723043569</v>
      </c>
      <c r="O28" s="14">
        <v>589819</v>
      </c>
      <c r="P28" s="14">
        <v>106621</v>
      </c>
      <c r="Q28" s="24">
        <f t="shared" si="2"/>
        <v>483198</v>
      </c>
      <c r="R28" s="18">
        <f t="shared" si="3"/>
        <v>81.923098442064429</v>
      </c>
      <c r="S28" s="18">
        <f t="shared" si="4"/>
        <v>99.57423431215939</v>
      </c>
      <c r="T28" s="18">
        <f t="shared" si="21"/>
        <v>80.961802866236226</v>
      </c>
      <c r="U28" s="18">
        <f t="shared" si="6"/>
        <v>49.942140955811837</v>
      </c>
      <c r="V28" s="18">
        <f t="shared" si="7"/>
        <v>43.973724666124475</v>
      </c>
      <c r="W28" s="18">
        <f t="shared" si="8"/>
        <v>5.6583686902230861</v>
      </c>
      <c r="X28" s="18">
        <f t="shared" si="22"/>
        <v>40.606948159966564</v>
      </c>
      <c r="Y28" s="18">
        <f t="shared" si="23"/>
        <v>35.754149176301233</v>
      </c>
      <c r="Z28" s="18">
        <f t="shared" si="24"/>
        <v>4.6007055299684394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582147</v>
      </c>
      <c r="C29" s="14">
        <v>43026</v>
      </c>
      <c r="D29" s="15">
        <v>73.91</v>
      </c>
      <c r="E29" s="14">
        <v>18821</v>
      </c>
      <c r="F29" s="15">
        <v>32.33</v>
      </c>
      <c r="G29" s="14">
        <v>21446</v>
      </c>
      <c r="H29" s="15">
        <v>36.840000000000003</v>
      </c>
      <c r="I29" s="14">
        <v>2759</v>
      </c>
      <c r="J29" s="15">
        <v>4.74</v>
      </c>
      <c r="K29" s="14">
        <v>592916</v>
      </c>
      <c r="L29" s="14">
        <v>2993</v>
      </c>
      <c r="M29" s="14">
        <f t="shared" si="0"/>
        <v>589923</v>
      </c>
      <c r="N29" s="18">
        <f t="shared" si="1"/>
        <v>99.495206740921134</v>
      </c>
      <c r="O29" s="14">
        <v>593801</v>
      </c>
      <c r="P29" s="14">
        <v>83327</v>
      </c>
      <c r="Q29" s="24">
        <f t="shared" si="2"/>
        <v>510474</v>
      </c>
      <c r="R29" s="18">
        <f t="shared" si="3"/>
        <v>85.967184292380779</v>
      </c>
      <c r="S29" s="18">
        <f t="shared" si="4"/>
        <v>86.409889143830398</v>
      </c>
      <c r="T29" s="18">
        <f t="shared" si="21"/>
        <v>73.909167272183836</v>
      </c>
      <c r="U29" s="18">
        <f t="shared" si="6"/>
        <v>37.798552586250921</v>
      </c>
      <c r="V29" s="18">
        <f t="shared" si="7"/>
        <v>43.070387267665758</v>
      </c>
      <c r="W29" s="18">
        <f t="shared" si="8"/>
        <v>5.5409492899137289</v>
      </c>
      <c r="X29" s="18">
        <f t="shared" si="22"/>
        <v>32.330322066419662</v>
      </c>
      <c r="Y29" s="18">
        <f t="shared" si="23"/>
        <v>36.839492430606022</v>
      </c>
      <c r="Z29" s="18">
        <f t="shared" si="24"/>
        <v>4.7393527751581654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605421</v>
      </c>
      <c r="C30" s="14">
        <v>38550</v>
      </c>
      <c r="D30" s="15">
        <v>63.67</v>
      </c>
      <c r="E30" s="14">
        <v>14405</v>
      </c>
      <c r="F30" s="15">
        <v>23.79</v>
      </c>
      <c r="G30" s="14">
        <v>21170</v>
      </c>
      <c r="H30" s="15">
        <v>34.97</v>
      </c>
      <c r="I30" s="14">
        <v>2975</v>
      </c>
      <c r="J30" s="15">
        <v>4.91</v>
      </c>
      <c r="K30" s="14">
        <v>570103</v>
      </c>
      <c r="L30" s="14">
        <v>2350</v>
      </c>
      <c r="M30" s="14">
        <f t="shared" si="0"/>
        <v>567753</v>
      </c>
      <c r="N30" s="18">
        <f t="shared" si="1"/>
        <v>99.587793784631899</v>
      </c>
      <c r="O30" s="14">
        <v>570925</v>
      </c>
      <c r="P30" s="14">
        <v>66125</v>
      </c>
      <c r="Q30" s="24">
        <f t="shared" si="2"/>
        <v>504800</v>
      </c>
      <c r="R30" s="18">
        <f t="shared" si="3"/>
        <v>88.417918290493503</v>
      </c>
      <c r="S30" s="18">
        <f t="shared" si="4"/>
        <v>72.313686860581086</v>
      </c>
      <c r="T30" s="18">
        <f t="shared" si="21"/>
        <v>63.674699093688524</v>
      </c>
      <c r="U30" s="18">
        <f t="shared" si="6"/>
        <v>27.021495699783934</v>
      </c>
      <c r="V30" s="18">
        <f t="shared" si="7"/>
        <v>39.71156292706879</v>
      </c>
      <c r="W30" s="18">
        <f t="shared" si="8"/>
        <v>5.5806282337283726</v>
      </c>
      <c r="X30" s="18">
        <f t="shared" si="22"/>
        <v>23.793360322816689</v>
      </c>
      <c r="Y30" s="18">
        <f t="shared" si="23"/>
        <v>34.967402848596272</v>
      </c>
      <c r="Z30" s="18">
        <f t="shared" si="24"/>
        <v>4.9139359222755736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579724</v>
      </c>
      <c r="C31" s="14">
        <v>32173</v>
      </c>
      <c r="D31" s="15">
        <v>55.5</v>
      </c>
      <c r="E31" s="14">
        <v>10697</v>
      </c>
      <c r="F31" s="15">
        <v>18.45</v>
      </c>
      <c r="G31" s="14">
        <v>18803</v>
      </c>
      <c r="H31" s="15">
        <v>32.43</v>
      </c>
      <c r="I31" s="14">
        <v>2673</v>
      </c>
      <c r="J31" s="15">
        <v>4.6100000000000003</v>
      </c>
      <c r="K31" s="14">
        <v>620737</v>
      </c>
      <c r="L31" s="14">
        <v>2088</v>
      </c>
      <c r="M31" s="14">
        <f t="shared" si="0"/>
        <v>618649</v>
      </c>
      <c r="N31" s="18">
        <f t="shared" si="1"/>
        <v>99.663625657887323</v>
      </c>
      <c r="O31" s="14">
        <v>621655</v>
      </c>
      <c r="P31" s="14">
        <v>58107</v>
      </c>
      <c r="Q31" s="24">
        <f t="shared" si="2"/>
        <v>563548</v>
      </c>
      <c r="R31" s="18">
        <f t="shared" si="3"/>
        <v>90.652854075009444</v>
      </c>
      <c r="S31" s="18">
        <f t="shared" si="4"/>
        <v>61.425982936933579</v>
      </c>
      <c r="T31" s="18">
        <f t="shared" si="21"/>
        <v>55.497098619342992</v>
      </c>
      <c r="U31" s="18">
        <f t="shared" si="6"/>
        <v>20.423141748558688</v>
      </c>
      <c r="V31" s="18">
        <f t="shared" si="7"/>
        <v>35.899442301406836</v>
      </c>
      <c r="W31" s="18">
        <f t="shared" si="8"/>
        <v>5.103398886968062</v>
      </c>
      <c r="X31" s="18">
        <f t="shared" si="22"/>
        <v>18.451883999972402</v>
      </c>
      <c r="Y31" s="18">
        <f t="shared" si="23"/>
        <v>32.434399817844351</v>
      </c>
      <c r="Z31" s="18">
        <f t="shared" si="24"/>
        <v>4.6108148015262431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503281</v>
      </c>
      <c r="C32" s="14">
        <v>24066</v>
      </c>
      <c r="D32" s="15">
        <v>47.82</v>
      </c>
      <c r="E32" s="14">
        <v>7178</v>
      </c>
      <c r="F32" s="15">
        <v>14.26</v>
      </c>
      <c r="G32" s="14">
        <v>14599</v>
      </c>
      <c r="H32" s="15">
        <v>29.01</v>
      </c>
      <c r="I32" s="14">
        <v>2289</v>
      </c>
      <c r="J32" s="15">
        <v>4.55</v>
      </c>
      <c r="K32" s="14">
        <v>545900</v>
      </c>
      <c r="L32" s="14">
        <v>1644</v>
      </c>
      <c r="M32" s="14">
        <f t="shared" si="0"/>
        <v>544256</v>
      </c>
      <c r="N32" s="18">
        <f t="shared" si="1"/>
        <v>99.698845942480304</v>
      </c>
      <c r="O32" s="14">
        <v>546786</v>
      </c>
      <c r="P32" s="14">
        <v>44121</v>
      </c>
      <c r="Q32" s="24">
        <f t="shared" si="2"/>
        <v>502665</v>
      </c>
      <c r="R32" s="18">
        <f t="shared" si="3"/>
        <v>91.930846802953994</v>
      </c>
      <c r="S32" s="18">
        <f t="shared" si="4"/>
        <v>52.172540578774083</v>
      </c>
      <c r="T32" s="18">
        <f t="shared" si="21"/>
        <v>47.818216860958401</v>
      </c>
      <c r="U32" s="18">
        <f t="shared" si="6"/>
        <v>15.561144198223232</v>
      </c>
      <c r="V32" s="18">
        <f t="shared" si="7"/>
        <v>31.649086674541792</v>
      </c>
      <c r="W32" s="18">
        <f t="shared" si="8"/>
        <v>4.9623097060090533</v>
      </c>
      <c r="X32" s="18">
        <f t="shared" si="22"/>
        <v>14.262410065152469</v>
      </c>
      <c r="Y32" s="18">
        <f t="shared" si="23"/>
        <v>29.007651788960839</v>
      </c>
      <c r="Z32" s="18">
        <f t="shared" si="24"/>
        <v>4.5481550068450831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8"/>
      <c r="O33" s="11"/>
      <c r="P33" s="11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2305122</v>
      </c>
      <c r="C34" s="8">
        <v>63466</v>
      </c>
      <c r="D34" s="9">
        <v>27.53</v>
      </c>
      <c r="E34" s="8">
        <v>16692</v>
      </c>
      <c r="F34" s="9">
        <v>7.24</v>
      </c>
      <c r="G34" s="8">
        <v>39252</v>
      </c>
      <c r="H34" s="9">
        <v>17.03</v>
      </c>
      <c r="I34" s="8">
        <v>7522</v>
      </c>
      <c r="J34" s="9">
        <v>3.26</v>
      </c>
      <c r="K34" s="8">
        <v>2347346</v>
      </c>
      <c r="L34" s="8">
        <v>5113</v>
      </c>
      <c r="M34" s="8">
        <f t="shared" si="0"/>
        <v>2342233</v>
      </c>
      <c r="N34" s="17">
        <f t="shared" si="1"/>
        <v>99.782179533822458</v>
      </c>
      <c r="O34" s="8">
        <v>2352536</v>
      </c>
      <c r="P34" s="8">
        <v>134493</v>
      </c>
      <c r="Q34" s="16">
        <f t="shared" si="2"/>
        <v>2218043</v>
      </c>
      <c r="R34" s="17">
        <f t="shared" si="3"/>
        <v>94.283063043456082</v>
      </c>
      <c r="S34" s="17">
        <f t="shared" si="4"/>
        <v>29.265809577060985</v>
      </c>
      <c r="T34" s="17">
        <f t="shared" ref="T34:T39" si="25">N34*R34*S34/10000</f>
        <v>27.532599142257979</v>
      </c>
      <c r="U34" s="17">
        <f t="shared" si="6"/>
        <v>7.6971117363675345</v>
      </c>
      <c r="V34" s="17">
        <f t="shared" si="7"/>
        <v>18.100109625922506</v>
      </c>
      <c r="W34" s="17">
        <f t="shared" si="8"/>
        <v>3.4685882147709437</v>
      </c>
      <c r="X34" s="17">
        <f t="shared" ref="X34:X39" si="26">N34*R34*U34/10000</f>
        <v>7.2412653213148808</v>
      </c>
      <c r="Y34" s="17">
        <f t="shared" ref="Y34:Y39" si="27">N34*R34*V34/10000</f>
        <v>17.02816597125879</v>
      </c>
      <c r="Z34" s="17">
        <f t="shared" ref="Z34:Z39" si="28">N34*R34*W34/10000</f>
        <v>3.2631678496843115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459238</v>
      </c>
      <c r="C35" s="14">
        <v>18736</v>
      </c>
      <c r="D35" s="15">
        <v>40.799999999999997</v>
      </c>
      <c r="E35" s="14">
        <v>5238</v>
      </c>
      <c r="F35" s="15">
        <v>11.41</v>
      </c>
      <c r="G35" s="14">
        <v>11465</v>
      </c>
      <c r="H35" s="15">
        <v>24.97</v>
      </c>
      <c r="I35" s="14">
        <v>2033</v>
      </c>
      <c r="J35" s="15">
        <v>4.43</v>
      </c>
      <c r="K35" s="14">
        <v>462672</v>
      </c>
      <c r="L35" s="14">
        <v>1204</v>
      </c>
      <c r="M35" s="14">
        <f t="shared" si="0"/>
        <v>461468</v>
      </c>
      <c r="N35" s="18">
        <f t="shared" si="1"/>
        <v>99.739772452190749</v>
      </c>
      <c r="O35" s="14">
        <v>463578</v>
      </c>
      <c r="P35" s="14">
        <v>33374</v>
      </c>
      <c r="Q35" s="24">
        <f t="shared" si="2"/>
        <v>430204</v>
      </c>
      <c r="R35" s="18">
        <f t="shared" si="3"/>
        <v>92.800780019759358</v>
      </c>
      <c r="S35" s="18">
        <f t="shared" si="4"/>
        <v>44.077713846844169</v>
      </c>
      <c r="T35" s="18">
        <f t="shared" si="25"/>
        <v>40.798017585652751</v>
      </c>
      <c r="U35" s="18">
        <f t="shared" si="6"/>
        <v>12.322751127763116</v>
      </c>
      <c r="V35" s="18">
        <f t="shared" si="7"/>
        <v>26.972191996908009</v>
      </c>
      <c r="W35" s="18">
        <f t="shared" si="8"/>
        <v>4.782770722173046</v>
      </c>
      <c r="X35" s="18">
        <f t="shared" si="26"/>
        <v>11.405850561146941</v>
      </c>
      <c r="Y35" s="18">
        <f t="shared" si="27"/>
        <v>24.965268553560467</v>
      </c>
      <c r="Z35" s="18">
        <f t="shared" si="28"/>
        <v>4.4268984709453481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453439</v>
      </c>
      <c r="C36" s="14">
        <v>15191</v>
      </c>
      <c r="D36" s="15">
        <v>33.5</v>
      </c>
      <c r="E36" s="14">
        <v>3990</v>
      </c>
      <c r="F36" s="15">
        <v>8.8000000000000007</v>
      </c>
      <c r="G36" s="14">
        <v>9404</v>
      </c>
      <c r="H36" s="15">
        <v>20.74</v>
      </c>
      <c r="I36" s="14">
        <v>1797</v>
      </c>
      <c r="J36" s="15">
        <v>3.96</v>
      </c>
      <c r="K36" s="14">
        <v>459995</v>
      </c>
      <c r="L36" s="14">
        <v>1058</v>
      </c>
      <c r="M36" s="14">
        <f t="shared" si="0"/>
        <v>458937</v>
      </c>
      <c r="N36" s="18">
        <f t="shared" si="1"/>
        <v>99.769997499972831</v>
      </c>
      <c r="O36" s="14">
        <v>460939</v>
      </c>
      <c r="P36" s="14">
        <v>29130</v>
      </c>
      <c r="Q36" s="24">
        <f t="shared" si="2"/>
        <v>431809</v>
      </c>
      <c r="R36" s="18">
        <f t="shared" si="3"/>
        <v>93.680291752270904</v>
      </c>
      <c r="S36" s="18">
        <f t="shared" si="4"/>
        <v>35.844233435659831</v>
      </c>
      <c r="T36" s="18">
        <f t="shared" si="25"/>
        <v>33.501749959752033</v>
      </c>
      <c r="U36" s="18">
        <f t="shared" si="6"/>
        <v>9.414685761851274</v>
      </c>
      <c r="V36" s="18">
        <f t="shared" si="7"/>
        <v>22.189399725425908</v>
      </c>
      <c r="W36" s="18">
        <f t="shared" si="8"/>
        <v>4.2401479483826421</v>
      </c>
      <c r="X36" s="18">
        <f t="shared" si="26"/>
        <v>8.7994195470614578</v>
      </c>
      <c r="Y36" s="18">
        <f t="shared" si="27"/>
        <v>20.739283564051615</v>
      </c>
      <c r="Z36" s="18">
        <f t="shared" si="28"/>
        <v>3.9630468486389576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489215</v>
      </c>
      <c r="C37" s="14">
        <v>12806</v>
      </c>
      <c r="D37" s="15">
        <v>26.18</v>
      </c>
      <c r="E37" s="14">
        <v>3307</v>
      </c>
      <c r="F37" s="15">
        <v>6.76</v>
      </c>
      <c r="G37" s="14">
        <v>8007</v>
      </c>
      <c r="H37" s="15">
        <v>16.37</v>
      </c>
      <c r="I37" s="14">
        <v>1492</v>
      </c>
      <c r="J37" s="15">
        <v>3.05</v>
      </c>
      <c r="K37" s="14">
        <v>457056</v>
      </c>
      <c r="L37" s="14">
        <v>1043</v>
      </c>
      <c r="M37" s="14">
        <f t="shared" si="0"/>
        <v>456013</v>
      </c>
      <c r="N37" s="18">
        <f t="shared" si="1"/>
        <v>99.771800392074496</v>
      </c>
      <c r="O37" s="14">
        <v>458091</v>
      </c>
      <c r="P37" s="14">
        <v>26395</v>
      </c>
      <c r="Q37" s="24">
        <f t="shared" si="2"/>
        <v>431696</v>
      </c>
      <c r="R37" s="18">
        <f t="shared" si="3"/>
        <v>94.23804440602413</v>
      </c>
      <c r="S37" s="18">
        <f t="shared" si="4"/>
        <v>27.840668454041865</v>
      </c>
      <c r="T37" s="18">
        <f t="shared" si="25"/>
        <v>26.176629907096064</v>
      </c>
      <c r="U37" s="18">
        <f t="shared" si="6"/>
        <v>7.1895276103011447</v>
      </c>
      <c r="V37" s="18">
        <f t="shared" si="7"/>
        <v>17.407483391497205</v>
      </c>
      <c r="W37" s="18">
        <f t="shared" si="8"/>
        <v>3.2436574522435158</v>
      </c>
      <c r="X37" s="18">
        <f t="shared" si="26"/>
        <v>6.7598090818965098</v>
      </c>
      <c r="Y37" s="18">
        <f t="shared" si="27"/>
        <v>16.36703698782744</v>
      </c>
      <c r="Z37" s="18">
        <f t="shared" si="28"/>
        <v>3.0497838373721171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504007</v>
      </c>
      <c r="C38" s="14">
        <v>10489</v>
      </c>
      <c r="D38" s="15">
        <v>20.81</v>
      </c>
      <c r="E38" s="14">
        <v>2627</v>
      </c>
      <c r="F38" s="15">
        <v>5.21</v>
      </c>
      <c r="G38" s="14">
        <v>6493</v>
      </c>
      <c r="H38" s="15">
        <v>12.88</v>
      </c>
      <c r="I38" s="14">
        <v>1369</v>
      </c>
      <c r="J38" s="15">
        <v>2.72</v>
      </c>
      <c r="K38" s="14">
        <v>524342</v>
      </c>
      <c r="L38" s="14">
        <v>986</v>
      </c>
      <c r="M38" s="14">
        <f t="shared" si="0"/>
        <v>523356</v>
      </c>
      <c r="N38" s="18">
        <f t="shared" si="1"/>
        <v>99.811954792864199</v>
      </c>
      <c r="O38" s="14">
        <v>525485</v>
      </c>
      <c r="P38" s="14">
        <v>26316</v>
      </c>
      <c r="Q38" s="24">
        <f t="shared" si="2"/>
        <v>499169</v>
      </c>
      <c r="R38" s="18">
        <f t="shared" si="3"/>
        <v>94.992054958752391</v>
      </c>
      <c r="S38" s="18">
        <f t="shared" si="4"/>
        <v>21.949653715484491</v>
      </c>
      <c r="T38" s="18">
        <f t="shared" si="25"/>
        <v>20.811218891801101</v>
      </c>
      <c r="U38" s="18">
        <f t="shared" si="6"/>
        <v>5.4973534474761898</v>
      </c>
      <c r="V38" s="18">
        <f t="shared" si="7"/>
        <v>13.587482274253103</v>
      </c>
      <c r="W38" s="18">
        <f t="shared" si="8"/>
        <v>2.8648179937551976</v>
      </c>
      <c r="X38" s="18">
        <f t="shared" si="26"/>
        <v>5.2122291952294297</v>
      </c>
      <c r="Y38" s="18">
        <f t="shared" si="27"/>
        <v>12.882757580747883</v>
      </c>
      <c r="Z38" s="18">
        <f t="shared" si="28"/>
        <v>2.7162321158237877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399223</v>
      </c>
      <c r="C39" s="14">
        <v>6244</v>
      </c>
      <c r="D39" s="15">
        <v>15.64</v>
      </c>
      <c r="E39" s="14">
        <v>1530</v>
      </c>
      <c r="F39" s="15">
        <v>3.83</v>
      </c>
      <c r="G39" s="14">
        <v>3883</v>
      </c>
      <c r="H39" s="15">
        <v>9.73</v>
      </c>
      <c r="I39" s="14">
        <v>831</v>
      </c>
      <c r="J39" s="15">
        <v>2.08</v>
      </c>
      <c r="K39" s="14">
        <v>443281</v>
      </c>
      <c r="L39" s="14">
        <v>822</v>
      </c>
      <c r="M39" s="14">
        <f t="shared" si="0"/>
        <v>442459</v>
      </c>
      <c r="N39" s="18">
        <f t="shared" si="1"/>
        <v>99.814564576419926</v>
      </c>
      <c r="O39" s="14">
        <v>444443</v>
      </c>
      <c r="P39" s="14">
        <v>19278</v>
      </c>
      <c r="Q39" s="24">
        <f t="shared" si="2"/>
        <v>425165</v>
      </c>
      <c r="R39" s="18">
        <f t="shared" si="3"/>
        <v>95.662435902916684</v>
      </c>
      <c r="S39" s="18">
        <f t="shared" si="4"/>
        <v>16.379928006244846</v>
      </c>
      <c r="T39" s="18">
        <f t="shared" si="25"/>
        <v>15.64038144094904</v>
      </c>
      <c r="U39" s="18">
        <f t="shared" si="6"/>
        <v>4.0136594890382158</v>
      </c>
      <c r="V39" s="18">
        <f t="shared" si="7"/>
        <v>10.186300520219211</v>
      </c>
      <c r="W39" s="18">
        <f t="shared" si="8"/>
        <v>2.1799679969874228</v>
      </c>
      <c r="X39" s="18">
        <f t="shared" si="26"/>
        <v>3.832444523486874</v>
      </c>
      <c r="Y39" s="18">
        <f t="shared" si="27"/>
        <v>9.7263935194114595</v>
      </c>
      <c r="Z39" s="18">
        <f t="shared" si="28"/>
        <v>2.0815433980507136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8"/>
      <c r="O40" s="11"/>
      <c r="P40" s="11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2063811</v>
      </c>
      <c r="C41" s="8">
        <v>13261</v>
      </c>
      <c r="D41" s="9">
        <v>6.43</v>
      </c>
      <c r="E41" s="8">
        <v>3418</v>
      </c>
      <c r="F41" s="9">
        <v>1.66</v>
      </c>
      <c r="G41" s="8">
        <v>8000</v>
      </c>
      <c r="H41" s="9">
        <v>3.88</v>
      </c>
      <c r="I41" s="8">
        <v>1843</v>
      </c>
      <c r="J41" s="9">
        <v>0.89</v>
      </c>
      <c r="K41" s="8">
        <v>2039944</v>
      </c>
      <c r="L41" s="8">
        <v>2579</v>
      </c>
      <c r="M41" s="8">
        <f t="shared" si="0"/>
        <v>2037365</v>
      </c>
      <c r="N41" s="17">
        <f t="shared" si="1"/>
        <v>99.873574960881285</v>
      </c>
      <c r="O41" s="8">
        <v>2048466</v>
      </c>
      <c r="P41" s="8">
        <v>63447</v>
      </c>
      <c r="Q41" s="16">
        <f t="shared" si="2"/>
        <v>1985019</v>
      </c>
      <c r="R41" s="17">
        <f t="shared" si="3"/>
        <v>96.902706708336865</v>
      </c>
      <c r="S41" s="17">
        <f t="shared" si="4"/>
        <v>6.6392626307841915</v>
      </c>
      <c r="T41" s="17">
        <f t="shared" ref="T41:T46" si="29">N41*R41*S41/10000</f>
        <v>6.4254914815358584</v>
      </c>
      <c r="U41" s="17">
        <f t="shared" si="6"/>
        <v>1.7112585530518338</v>
      </c>
      <c r="V41" s="17">
        <f t="shared" si="7"/>
        <v>4.0052862564115479</v>
      </c>
      <c r="W41" s="17">
        <f t="shared" si="8"/>
        <v>0.92271782132081026</v>
      </c>
      <c r="X41" s="17">
        <f t="shared" ref="X41:X46" si="30">N41*R41*U41/10000</f>
        <v>1.6561594060696454</v>
      </c>
      <c r="Y41" s="17">
        <f t="shared" ref="Y41:Y46" si="31">N41*R41*V41/10000</f>
        <v>3.8763239463303578</v>
      </c>
      <c r="Z41" s="17">
        <f t="shared" ref="Z41:Z46" si="32">N41*R41*W41/10000</f>
        <v>0.89300812913585614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431061</v>
      </c>
      <c r="C42" s="14">
        <v>4987</v>
      </c>
      <c r="D42" s="15">
        <v>11.57</v>
      </c>
      <c r="E42" s="14">
        <v>1225</v>
      </c>
      <c r="F42" s="15">
        <v>2.84</v>
      </c>
      <c r="G42" s="14">
        <v>3090</v>
      </c>
      <c r="H42" s="15">
        <v>7.17</v>
      </c>
      <c r="I42" s="14">
        <v>672</v>
      </c>
      <c r="J42" s="15">
        <v>1.56</v>
      </c>
      <c r="K42" s="14">
        <v>397662</v>
      </c>
      <c r="L42" s="14">
        <v>654</v>
      </c>
      <c r="M42" s="14">
        <f t="shared" si="0"/>
        <v>397008</v>
      </c>
      <c r="N42" s="18">
        <f t="shared" si="1"/>
        <v>99.835538723840841</v>
      </c>
      <c r="O42" s="14">
        <v>398916</v>
      </c>
      <c r="P42" s="14">
        <v>15549</v>
      </c>
      <c r="Q42" s="24">
        <f t="shared" si="2"/>
        <v>383367</v>
      </c>
      <c r="R42" s="18">
        <f t="shared" si="3"/>
        <v>96.102186926571008</v>
      </c>
      <c r="S42" s="18">
        <f t="shared" si="4"/>
        <v>12.058192135869046</v>
      </c>
      <c r="T42" s="18">
        <f t="shared" si="29"/>
        <v>11.569128267229001</v>
      </c>
      <c r="U42" s="18">
        <f t="shared" si="6"/>
        <v>2.9619581645156567</v>
      </c>
      <c r="V42" s="18">
        <f t="shared" si="7"/>
        <v>7.4713883496762277</v>
      </c>
      <c r="W42" s="18">
        <f t="shared" si="8"/>
        <v>1.6248456216771603</v>
      </c>
      <c r="X42" s="18">
        <f t="shared" si="30"/>
        <v>2.8418251709154854</v>
      </c>
      <c r="Y42" s="18">
        <f t="shared" si="31"/>
        <v>7.1683590025541619</v>
      </c>
      <c r="Z42" s="18">
        <f t="shared" si="32"/>
        <v>1.5589440937593519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419508</v>
      </c>
      <c r="C43" s="14">
        <v>3447</v>
      </c>
      <c r="D43" s="15">
        <v>8.2200000000000006</v>
      </c>
      <c r="E43" s="14">
        <v>863</v>
      </c>
      <c r="F43" s="15">
        <v>2.06</v>
      </c>
      <c r="G43" s="14">
        <v>2122</v>
      </c>
      <c r="H43" s="15">
        <v>5.0599999999999996</v>
      </c>
      <c r="I43" s="14">
        <v>462</v>
      </c>
      <c r="J43" s="15">
        <v>1.1000000000000001</v>
      </c>
      <c r="K43" s="14">
        <v>436082</v>
      </c>
      <c r="L43" s="14">
        <v>594</v>
      </c>
      <c r="M43" s="14">
        <f t="shared" si="0"/>
        <v>435488</v>
      </c>
      <c r="N43" s="18">
        <f t="shared" si="1"/>
        <v>99.863787085915035</v>
      </c>
      <c r="O43" s="14">
        <v>437544</v>
      </c>
      <c r="P43" s="14">
        <v>14238</v>
      </c>
      <c r="Q43" s="24">
        <f t="shared" si="2"/>
        <v>423306</v>
      </c>
      <c r="R43" s="18">
        <f t="shared" si="3"/>
        <v>96.745927266743465</v>
      </c>
      <c r="S43" s="18">
        <f t="shared" si="4"/>
        <v>8.5047257411547719</v>
      </c>
      <c r="T43" s="18">
        <f t="shared" si="29"/>
        <v>8.2167682141937686</v>
      </c>
      <c r="U43" s="18">
        <f t="shared" si="6"/>
        <v>2.1292655394884159</v>
      </c>
      <c r="V43" s="18">
        <f t="shared" si="7"/>
        <v>5.2355752894489198</v>
      </c>
      <c r="W43" s="18">
        <f t="shared" si="8"/>
        <v>1.1398849122174368</v>
      </c>
      <c r="X43" s="18">
        <f t="shared" si="30"/>
        <v>2.0571717345080431</v>
      </c>
      <c r="Y43" s="18">
        <f t="shared" si="31"/>
        <v>5.0583063970174589</v>
      </c>
      <c r="Z43" s="18">
        <f t="shared" si="32"/>
        <v>1.1012900826682686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396206</v>
      </c>
      <c r="C44" s="14">
        <v>2225</v>
      </c>
      <c r="D44" s="15">
        <v>5.62</v>
      </c>
      <c r="E44" s="14">
        <v>598</v>
      </c>
      <c r="F44" s="15">
        <v>1.51</v>
      </c>
      <c r="G44" s="14">
        <v>1304</v>
      </c>
      <c r="H44" s="15">
        <v>3.29</v>
      </c>
      <c r="I44" s="14">
        <v>323</v>
      </c>
      <c r="J44" s="15">
        <v>0.82</v>
      </c>
      <c r="K44" s="14">
        <v>409387</v>
      </c>
      <c r="L44" s="14">
        <v>500</v>
      </c>
      <c r="M44" s="14">
        <f t="shared" si="0"/>
        <v>408887</v>
      </c>
      <c r="N44" s="18">
        <f t="shared" si="1"/>
        <v>99.877866175525838</v>
      </c>
      <c r="O44" s="14">
        <v>411091</v>
      </c>
      <c r="P44" s="14">
        <v>12638</v>
      </c>
      <c r="Q44" s="24">
        <f t="shared" si="2"/>
        <v>398453</v>
      </c>
      <c r="R44" s="18">
        <f t="shared" si="3"/>
        <v>96.925741502489714</v>
      </c>
      <c r="S44" s="18">
        <f t="shared" si="4"/>
        <v>5.8009694692761755</v>
      </c>
      <c r="T44" s="18">
        <f t="shared" si="29"/>
        <v>5.6157655361100032</v>
      </c>
      <c r="U44" s="18">
        <f t="shared" si="6"/>
        <v>1.5590920191582709</v>
      </c>
      <c r="V44" s="18">
        <f t="shared" si="7"/>
        <v>3.3997591855892733</v>
      </c>
      <c r="W44" s="18">
        <f t="shared" si="8"/>
        <v>0.84211826452863137</v>
      </c>
      <c r="X44" s="18">
        <f t="shared" si="30"/>
        <v>1.5093158609410258</v>
      </c>
      <c r="Y44" s="18">
        <f t="shared" si="31"/>
        <v>3.2912171950954807</v>
      </c>
      <c r="Z44" s="18">
        <f t="shared" si="32"/>
        <v>0.81523248007349725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399319</v>
      </c>
      <c r="C45" s="14">
        <v>1472</v>
      </c>
      <c r="D45" s="15">
        <v>3.69</v>
      </c>
      <c r="E45" s="14">
        <v>385</v>
      </c>
      <c r="F45" s="15">
        <v>0.96</v>
      </c>
      <c r="G45" s="14">
        <v>865</v>
      </c>
      <c r="H45" s="15">
        <v>2.17</v>
      </c>
      <c r="I45" s="14">
        <v>222</v>
      </c>
      <c r="J45" s="15">
        <v>0.56000000000000005</v>
      </c>
      <c r="K45" s="14">
        <v>384391</v>
      </c>
      <c r="L45" s="14">
        <v>414</v>
      </c>
      <c r="M45" s="14">
        <f t="shared" si="0"/>
        <v>383977</v>
      </c>
      <c r="N45" s="18">
        <f t="shared" si="1"/>
        <v>99.892297166166742</v>
      </c>
      <c r="O45" s="14">
        <v>386180</v>
      </c>
      <c r="P45" s="14">
        <v>10695</v>
      </c>
      <c r="Q45" s="24">
        <f t="shared" si="2"/>
        <v>375485</v>
      </c>
      <c r="R45" s="18">
        <f t="shared" si="3"/>
        <v>97.230566057278992</v>
      </c>
      <c r="S45" s="18">
        <f t="shared" si="4"/>
        <v>3.795360387765486</v>
      </c>
      <c r="T45" s="18">
        <f t="shared" si="29"/>
        <v>3.6862758846936923</v>
      </c>
      <c r="U45" s="18">
        <f t="shared" si="6"/>
        <v>0.99267238402833691</v>
      </c>
      <c r="V45" s="18">
        <f t="shared" si="7"/>
        <v>2.2302899017779518</v>
      </c>
      <c r="W45" s="18">
        <f t="shared" si="8"/>
        <v>0.57239810195919683</v>
      </c>
      <c r="X45" s="18">
        <f t="shared" si="30"/>
        <v>0.96414145082002123</v>
      </c>
      <c r="Y45" s="18">
        <f t="shared" si="31"/>
        <v>2.1661879349592685</v>
      </c>
      <c r="Z45" s="18">
        <f t="shared" si="32"/>
        <v>0.55594649891440173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417717</v>
      </c>
      <c r="C46" s="14">
        <v>1130</v>
      </c>
      <c r="D46" s="15">
        <v>2.71</v>
      </c>
      <c r="E46" s="14">
        <v>347</v>
      </c>
      <c r="F46" s="15">
        <v>0.83</v>
      </c>
      <c r="G46" s="14">
        <v>619</v>
      </c>
      <c r="H46" s="15">
        <v>1.48</v>
      </c>
      <c r="I46" s="14">
        <v>164</v>
      </c>
      <c r="J46" s="15">
        <v>0.39</v>
      </c>
      <c r="K46" s="14">
        <v>412422</v>
      </c>
      <c r="L46" s="14">
        <v>417</v>
      </c>
      <c r="M46" s="14">
        <f t="shared" si="0"/>
        <v>412005</v>
      </c>
      <c r="N46" s="18">
        <f t="shared" si="1"/>
        <v>99.89888997192196</v>
      </c>
      <c r="O46" s="14">
        <v>414735</v>
      </c>
      <c r="P46" s="14">
        <v>10327</v>
      </c>
      <c r="Q46" s="24">
        <f t="shared" si="2"/>
        <v>404408</v>
      </c>
      <c r="R46" s="18">
        <f t="shared" si="3"/>
        <v>97.509976249894521</v>
      </c>
      <c r="S46" s="18">
        <f t="shared" si="4"/>
        <v>2.7770684209434648</v>
      </c>
      <c r="T46" s="18">
        <f t="shared" si="29"/>
        <v>2.7051807802890466</v>
      </c>
      <c r="U46" s="18">
        <f t="shared" si="6"/>
        <v>0.85278118767024991</v>
      </c>
      <c r="V46" s="18">
        <f t="shared" si="7"/>
        <v>1.5212436748354028</v>
      </c>
      <c r="W46" s="18">
        <f t="shared" si="8"/>
        <v>0.40304355843781264</v>
      </c>
      <c r="X46" s="18">
        <f t="shared" si="30"/>
        <v>0.83070595642504375</v>
      </c>
      <c r="Y46" s="18">
        <f t="shared" si="31"/>
        <v>1.4818645159282482</v>
      </c>
      <c r="Z46" s="18">
        <f t="shared" si="32"/>
        <v>0.39261030793575552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8"/>
      <c r="O47" s="11"/>
      <c r="P47" s="11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2288551</v>
      </c>
      <c r="C48" s="8">
        <v>3226</v>
      </c>
      <c r="D48" s="9">
        <v>1.41</v>
      </c>
      <c r="E48" s="8">
        <v>1240</v>
      </c>
      <c r="F48" s="9">
        <v>0.54</v>
      </c>
      <c r="G48" s="8">
        <v>1537</v>
      </c>
      <c r="H48" s="9">
        <v>0.67</v>
      </c>
      <c r="I48" s="8">
        <v>449</v>
      </c>
      <c r="J48" s="9">
        <v>0.2</v>
      </c>
      <c r="K48" s="8">
        <v>2234445</v>
      </c>
      <c r="L48" s="8">
        <v>1671</v>
      </c>
      <c r="M48" s="8">
        <f t="shared" si="0"/>
        <v>2232774</v>
      </c>
      <c r="N48" s="17">
        <f t="shared" si="1"/>
        <v>99.925216328887032</v>
      </c>
      <c r="O48" s="8">
        <v>2253396</v>
      </c>
      <c r="P48" s="8">
        <v>45685</v>
      </c>
      <c r="Q48" s="16">
        <f t="shared" si="2"/>
        <v>2207711</v>
      </c>
      <c r="R48" s="17">
        <f t="shared" si="3"/>
        <v>97.972615554478665</v>
      </c>
      <c r="S48" s="17">
        <f t="shared" si="4"/>
        <v>1.4398722717271197</v>
      </c>
      <c r="T48" s="17">
        <f t="shared" ref="T48:T53" si="33">N48*R48*S48/10000</f>
        <v>1.4096255665702881</v>
      </c>
      <c r="U48" s="17">
        <f t="shared" si="6"/>
        <v>0.55345369403026301</v>
      </c>
      <c r="V48" s="17">
        <f t="shared" si="7"/>
        <v>0.68601478042299535</v>
      </c>
      <c r="W48" s="17">
        <f t="shared" si="8"/>
        <v>0.20040379727386137</v>
      </c>
      <c r="X48" s="17">
        <f t="shared" ref="X48:X53" si="34">N48*R48*U48/10000</f>
        <v>0.54182755813613059</v>
      </c>
      <c r="Y48" s="17">
        <f t="shared" ref="Y48:Y53" si="35">N48*R48*V48/10000</f>
        <v>0.67160399746389743</v>
      </c>
      <c r="Z48" s="17">
        <f t="shared" ref="Z48:Z53" si="36">N48*R48*W48/10000</f>
        <v>0.19619401097026021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427029</v>
      </c>
      <c r="C49" s="14">
        <v>771</v>
      </c>
      <c r="D49" s="15">
        <v>1.81</v>
      </c>
      <c r="E49" s="14">
        <v>286</v>
      </c>
      <c r="F49" s="15">
        <v>0.67</v>
      </c>
      <c r="G49" s="14">
        <v>391</v>
      </c>
      <c r="H49" s="15">
        <v>0.92</v>
      </c>
      <c r="I49" s="14">
        <v>94</v>
      </c>
      <c r="J49" s="15">
        <v>0.22</v>
      </c>
      <c r="K49" s="14">
        <v>414884</v>
      </c>
      <c r="L49" s="14">
        <v>377</v>
      </c>
      <c r="M49" s="14">
        <f t="shared" si="0"/>
        <v>414507</v>
      </c>
      <c r="N49" s="18">
        <f t="shared" si="1"/>
        <v>99.909131227041783</v>
      </c>
      <c r="O49" s="14">
        <v>417535</v>
      </c>
      <c r="P49" s="14">
        <v>9653</v>
      </c>
      <c r="Q49" s="24">
        <f t="shared" si="2"/>
        <v>407882</v>
      </c>
      <c r="R49" s="18">
        <f t="shared" si="3"/>
        <v>97.68809800376016</v>
      </c>
      <c r="S49" s="18">
        <f t="shared" si="4"/>
        <v>1.8499081773842798</v>
      </c>
      <c r="T49" s="18">
        <f t="shared" si="33"/>
        <v>1.8054979872561348</v>
      </c>
      <c r="U49" s="18">
        <f t="shared" si="6"/>
        <v>0.68621755996355915</v>
      </c>
      <c r="V49" s="18">
        <f t="shared" si="7"/>
        <v>0.93815058022990072</v>
      </c>
      <c r="W49" s="18">
        <f t="shared" si="8"/>
        <v>0.22554003719082011</v>
      </c>
      <c r="X49" s="18">
        <f t="shared" si="34"/>
        <v>0.66974374105739898</v>
      </c>
      <c r="Y49" s="18">
        <f t="shared" si="35"/>
        <v>0.91562868095609429</v>
      </c>
      <c r="Z49" s="18">
        <f t="shared" si="36"/>
        <v>0.2201255652426416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452333</v>
      </c>
      <c r="C50" s="14">
        <v>713</v>
      </c>
      <c r="D50" s="15">
        <v>1.58</v>
      </c>
      <c r="E50" s="14">
        <v>267</v>
      </c>
      <c r="F50" s="15">
        <v>0.59</v>
      </c>
      <c r="G50" s="14">
        <v>332</v>
      </c>
      <c r="H50" s="15">
        <v>0.73</v>
      </c>
      <c r="I50" s="14">
        <v>114</v>
      </c>
      <c r="J50" s="15">
        <v>0.25</v>
      </c>
      <c r="K50" s="14">
        <v>441644</v>
      </c>
      <c r="L50" s="14">
        <v>335</v>
      </c>
      <c r="M50" s="14">
        <f t="shared" si="0"/>
        <v>441309</v>
      </c>
      <c r="N50" s="18">
        <f t="shared" si="1"/>
        <v>99.924147050565608</v>
      </c>
      <c r="O50" s="14">
        <v>444869</v>
      </c>
      <c r="P50" s="14">
        <v>9613</v>
      </c>
      <c r="Q50" s="24">
        <f t="shared" si="2"/>
        <v>435256</v>
      </c>
      <c r="R50" s="18">
        <f t="shared" si="3"/>
        <v>97.839139162315206</v>
      </c>
      <c r="S50" s="18">
        <f t="shared" si="4"/>
        <v>1.6123086509381508</v>
      </c>
      <c r="T50" s="18">
        <f t="shared" si="33"/>
        <v>1.5762723480267857</v>
      </c>
      <c r="U50" s="18">
        <f t="shared" si="6"/>
        <v>0.60376775568090646</v>
      </c>
      <c r="V50" s="18">
        <f t="shared" si="7"/>
        <v>0.75075241530359904</v>
      </c>
      <c r="W50" s="18">
        <f t="shared" si="8"/>
        <v>0.2577884799536454</v>
      </c>
      <c r="X50" s="18">
        <f t="shared" si="34"/>
        <v>0.5902730952638876</v>
      </c>
      <c r="Y50" s="18">
        <f t="shared" si="35"/>
        <v>0.73397253793112616</v>
      </c>
      <c r="Z50" s="18">
        <f t="shared" si="36"/>
        <v>0.25202671483177219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468033</v>
      </c>
      <c r="C51" s="14">
        <v>574</v>
      </c>
      <c r="D51" s="15">
        <v>1.23</v>
      </c>
      <c r="E51" s="14">
        <v>214</v>
      </c>
      <c r="F51" s="15">
        <v>0.46</v>
      </c>
      <c r="G51" s="14">
        <v>273</v>
      </c>
      <c r="H51" s="15">
        <v>0.57999999999999996</v>
      </c>
      <c r="I51" s="14">
        <v>87</v>
      </c>
      <c r="J51" s="15">
        <v>0.19</v>
      </c>
      <c r="K51" s="14">
        <v>457250</v>
      </c>
      <c r="L51" s="14">
        <v>349</v>
      </c>
      <c r="M51" s="14">
        <f t="shared" si="0"/>
        <v>456901</v>
      </c>
      <c r="N51" s="18">
        <f t="shared" si="1"/>
        <v>99.923674138873693</v>
      </c>
      <c r="O51" s="14">
        <v>461070</v>
      </c>
      <c r="P51" s="14">
        <v>9748</v>
      </c>
      <c r="Q51" s="24">
        <f t="shared" si="2"/>
        <v>451322</v>
      </c>
      <c r="R51" s="18">
        <f t="shared" si="3"/>
        <v>97.885787407551987</v>
      </c>
      <c r="S51" s="18">
        <f t="shared" si="4"/>
        <v>1.2538551957883286</v>
      </c>
      <c r="T51" s="18">
        <f t="shared" si="33"/>
        <v>1.2264092489204823</v>
      </c>
      <c r="U51" s="18">
        <f t="shared" si="6"/>
        <v>0.46746517752387162</v>
      </c>
      <c r="V51" s="18">
        <f t="shared" si="7"/>
        <v>0.5963457638505465</v>
      </c>
      <c r="W51" s="18">
        <f t="shared" si="8"/>
        <v>0.19004425441391046</v>
      </c>
      <c r="X51" s="18">
        <f t="shared" si="34"/>
        <v>0.45723271649648639</v>
      </c>
      <c r="Y51" s="18">
        <f t="shared" si="35"/>
        <v>0.58329220375486346</v>
      </c>
      <c r="Z51" s="18">
        <f t="shared" si="36"/>
        <v>0.18588432866913235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463228</v>
      </c>
      <c r="C52" s="14">
        <v>578</v>
      </c>
      <c r="D52" s="15">
        <v>1.25</v>
      </c>
      <c r="E52" s="14">
        <v>236</v>
      </c>
      <c r="F52" s="15">
        <v>0.51</v>
      </c>
      <c r="G52" s="14">
        <v>272</v>
      </c>
      <c r="H52" s="15">
        <v>0.59</v>
      </c>
      <c r="I52" s="14">
        <v>70</v>
      </c>
      <c r="J52" s="15">
        <v>0.15</v>
      </c>
      <c r="K52" s="14">
        <v>456300</v>
      </c>
      <c r="L52" s="14">
        <v>305</v>
      </c>
      <c r="M52" s="14">
        <f t="shared" si="0"/>
        <v>455995</v>
      </c>
      <c r="N52" s="18">
        <f t="shared" si="1"/>
        <v>99.933158010081087</v>
      </c>
      <c r="O52" s="14">
        <v>460653</v>
      </c>
      <c r="P52" s="14">
        <v>8560</v>
      </c>
      <c r="Q52" s="24">
        <f t="shared" si="2"/>
        <v>452093</v>
      </c>
      <c r="R52" s="18">
        <f t="shared" si="3"/>
        <v>98.141768315847287</v>
      </c>
      <c r="S52" s="18">
        <f t="shared" si="4"/>
        <v>1.2722414623213201</v>
      </c>
      <c r="T52" s="18">
        <f t="shared" si="33"/>
        <v>1.2477656791040264</v>
      </c>
      <c r="U52" s="18">
        <f t="shared" si="6"/>
        <v>0.51946191195126568</v>
      </c>
      <c r="V52" s="18">
        <f t="shared" si="7"/>
        <v>0.59870186462179775</v>
      </c>
      <c r="W52" s="18">
        <f t="shared" si="8"/>
        <v>0.15407768574825675</v>
      </c>
      <c r="X52" s="18">
        <f t="shared" si="34"/>
        <v>0.50946833956496584</v>
      </c>
      <c r="Y52" s="18">
        <f t="shared" si="35"/>
        <v>0.58718384899013021</v>
      </c>
      <c r="Z52" s="18">
        <f t="shared" si="36"/>
        <v>0.15111349054893056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477928</v>
      </c>
      <c r="C53" s="20">
        <v>590</v>
      </c>
      <c r="D53" s="21">
        <v>1.23</v>
      </c>
      <c r="E53" s="20">
        <v>237</v>
      </c>
      <c r="F53" s="21">
        <v>0.5</v>
      </c>
      <c r="G53" s="20">
        <v>269</v>
      </c>
      <c r="H53" s="21">
        <v>0.56000000000000005</v>
      </c>
      <c r="I53" s="20">
        <v>84</v>
      </c>
      <c r="J53" s="21">
        <v>0.18</v>
      </c>
      <c r="K53" s="20">
        <v>464367</v>
      </c>
      <c r="L53" s="20">
        <v>305</v>
      </c>
      <c r="M53" s="20">
        <f t="shared" si="0"/>
        <v>464062</v>
      </c>
      <c r="N53" s="22">
        <f t="shared" si="1"/>
        <v>99.934319191501558</v>
      </c>
      <c r="O53" s="20">
        <v>469269</v>
      </c>
      <c r="P53" s="20">
        <v>8111</v>
      </c>
      <c r="Q53" s="25">
        <f t="shared" si="2"/>
        <v>461158</v>
      </c>
      <c r="R53" s="22">
        <f t="shared" si="3"/>
        <v>98.271567054290827</v>
      </c>
      <c r="S53" s="22">
        <f t="shared" si="4"/>
        <v>1.2570339205569721</v>
      </c>
      <c r="T53" s="22">
        <f t="shared" si="33"/>
        <v>1.2344955725548619</v>
      </c>
      <c r="U53" s="22">
        <f t="shared" si="6"/>
        <v>0.50494413418983453</v>
      </c>
      <c r="V53" s="22">
        <f t="shared" si="7"/>
        <v>0.57312224513529741</v>
      </c>
      <c r="W53" s="22">
        <f t="shared" si="8"/>
        <v>0.17896754123184008</v>
      </c>
      <c r="X53" s="22">
        <f t="shared" si="34"/>
        <v>0.49589059439915645</v>
      </c>
      <c r="Y53" s="22">
        <f t="shared" si="35"/>
        <v>0.56284628646992862</v>
      </c>
      <c r="Z53" s="26">
        <f t="shared" si="36"/>
        <v>0.17575869168577696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P1:P2"/>
    <mergeCell ref="A1:A2"/>
    <mergeCell ref="C1:C2"/>
    <mergeCell ref="D1:D2"/>
    <mergeCell ref="E1:F1"/>
    <mergeCell ref="G1:H1"/>
    <mergeCell ref="I1:J1"/>
    <mergeCell ref="K1:K2"/>
    <mergeCell ref="L1:L2"/>
    <mergeCell ref="M1:M2"/>
    <mergeCell ref="N1:N2"/>
    <mergeCell ref="O1:O2"/>
    <mergeCell ref="B1:B2"/>
  </mergeCells>
  <phoneticPr fontId="1" type="noConversion"/>
  <pageMargins left="0.7" right="0.7" top="0.75" bottom="0.75" header="0.3" footer="0.3"/>
  <ignoredErrors>
    <ignoredError sqref="AA11:AD1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70FA8-6E60-489C-89CB-BAF44B4EF043}">
  <dimension ref="A1:AH53"/>
  <sheetViews>
    <sheetView workbookViewId="0">
      <selection activeCell="E19" sqref="E19"/>
    </sheetView>
  </sheetViews>
  <sheetFormatPr defaultRowHeight="14" x14ac:dyDescent="0.3"/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49" t="s">
        <v>20</v>
      </c>
      <c r="L1" s="44" t="s">
        <v>23</v>
      </c>
      <c r="M1" s="44" t="s">
        <v>24</v>
      </c>
      <c r="N1" s="54" t="s">
        <v>26</v>
      </c>
      <c r="O1" s="44" t="s">
        <v>22</v>
      </c>
      <c r="P1" s="44" t="s">
        <v>28</v>
      </c>
      <c r="Q1" s="44" t="s">
        <v>30</v>
      </c>
      <c r="R1" s="56" t="s">
        <v>32</v>
      </c>
      <c r="S1" s="54" t="s">
        <v>36</v>
      </c>
      <c r="T1" s="54" t="s">
        <v>34</v>
      </c>
      <c r="U1" s="40" t="s">
        <v>38</v>
      </c>
      <c r="V1" s="40" t="s">
        <v>40</v>
      </c>
      <c r="W1" s="40" t="s">
        <v>42</v>
      </c>
      <c r="X1" s="40" t="s">
        <v>44</v>
      </c>
      <c r="Y1" s="40" t="s">
        <v>46</v>
      </c>
      <c r="Z1" s="40" t="s">
        <v>48</v>
      </c>
      <c r="AA1" s="40" t="s">
        <v>50</v>
      </c>
      <c r="AB1" s="40" t="s">
        <v>52</v>
      </c>
      <c r="AC1" s="40" t="s">
        <v>54</v>
      </c>
      <c r="AD1" s="40" t="s">
        <v>56</v>
      </c>
      <c r="AE1" s="40" t="s">
        <v>58</v>
      </c>
      <c r="AF1" s="40" t="s">
        <v>60</v>
      </c>
      <c r="AG1" s="40" t="s">
        <v>62</v>
      </c>
      <c r="AH1" s="40" t="s">
        <v>64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50"/>
      <c r="L2" s="45"/>
      <c r="M2" s="45"/>
      <c r="N2" s="55"/>
      <c r="O2" s="45"/>
      <c r="P2" s="4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8"/>
      <c r="L3" s="8"/>
      <c r="M3" s="8"/>
      <c r="N3" s="17"/>
      <c r="O3" s="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7794981</v>
      </c>
      <c r="C4" s="8">
        <v>299891</v>
      </c>
      <c r="D4" s="9">
        <v>38.47</v>
      </c>
      <c r="E4" s="8">
        <v>128450</v>
      </c>
      <c r="F4" s="9">
        <v>16.48</v>
      </c>
      <c r="G4" s="8">
        <v>136528</v>
      </c>
      <c r="H4" s="9">
        <v>17.510000000000002</v>
      </c>
      <c r="I4" s="8">
        <v>34913</v>
      </c>
      <c r="J4" s="9">
        <v>4.4800000000000004</v>
      </c>
      <c r="K4" s="16">
        <f>K6+K13+K20+K27+K34+K41+K48</f>
        <v>7701979</v>
      </c>
      <c r="L4" s="16">
        <f>L6+L13+L20+L27+L34+L41+L48</f>
        <v>1214776</v>
      </c>
      <c r="M4" s="16">
        <f>K4-L4</f>
        <v>6487203</v>
      </c>
      <c r="N4" s="17">
        <f>M4/K4*100</f>
        <v>84.227741986832214</v>
      </c>
      <c r="O4" s="16">
        <f>O6+O13+O20+O27+O34+O41+O48</f>
        <v>7751949</v>
      </c>
      <c r="P4" s="16">
        <f>P6+P13+P20+P27+P34+P41+P48</f>
        <v>2015668</v>
      </c>
      <c r="Q4" s="16">
        <f>O4-P4</f>
        <v>5736281</v>
      </c>
      <c r="R4" s="17">
        <f>Q4/O4*100</f>
        <v>73.997919748956036</v>
      </c>
      <c r="S4" s="17">
        <f>C4/(R4*B4*N4)*10000000</f>
        <v>61.726791373767298</v>
      </c>
      <c r="T4" s="17">
        <f>N4*R4*S4/10000</f>
        <v>38.472319560496686</v>
      </c>
      <c r="U4" s="17">
        <f>E4/(R4*B4*N4)*10000000</f>
        <v>26.438960662241978</v>
      </c>
      <c r="V4" s="17">
        <f>G4/(R4*B4*N4)*10000000</f>
        <v>28.101661512608587</v>
      </c>
      <c r="W4" s="17">
        <f>I4/(R4*B4*N4)*10000000</f>
        <v>7.1861691989167324</v>
      </c>
      <c r="X4" s="17">
        <f>N4*R4*U4/10000</f>
        <v>16.4785520323911</v>
      </c>
      <c r="Y4" s="17">
        <f>N4*R4*V4/10000</f>
        <v>17.514859882275534</v>
      </c>
      <c r="Z4" s="17">
        <f>N4*R4*W4/10000</f>
        <v>4.4789076458300547</v>
      </c>
      <c r="AA4" s="19">
        <f>SUM(T6:T53)-T6-T13-T20-T27-T34-T41-T48</f>
        <v>1395.7434885344344</v>
      </c>
      <c r="AB4" s="19">
        <f>SUM(X6:X53)-X6-X13-X20-X27-X34-X41-X48</f>
        <v>650.06297551227556</v>
      </c>
      <c r="AC4" s="19">
        <f>SUM(Y6:Y53)-Y6-Y13-Y20-Y27-Y34-Y41-Y48</f>
        <v>597.84361497563873</v>
      </c>
      <c r="AD4" s="19">
        <f>SUM(Z6:Z53)-Z6-Z13-Z20-Z27-Z34-Z41-Z48</f>
        <v>147.83689804652062</v>
      </c>
      <c r="AE4" s="19">
        <f>SUM(S14:S53)-S20-S27-S34-S41-S48</f>
        <v>4452.7620831429722</v>
      </c>
      <c r="AF4" s="19">
        <f>SUM(U14:U53)-U20-U27-U34-U41-U48</f>
        <v>2785.5616039045713</v>
      </c>
      <c r="AG4" s="19">
        <f>SUM(V14:V53)-V20-V27-V34-V41-V48</f>
        <v>1396.8639841711358</v>
      </c>
      <c r="AH4" s="19">
        <f>SUM(W14:W53)-W20-W27-W34-W41-W48</f>
        <v>270.33649506726437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8"/>
      <c r="O5" s="11"/>
      <c r="P5" s="18"/>
      <c r="Q5" s="16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1004672</v>
      </c>
      <c r="C6" s="8">
        <v>4995</v>
      </c>
      <c r="D6" s="9">
        <v>4.97</v>
      </c>
      <c r="E6" s="8">
        <v>4184</v>
      </c>
      <c r="F6" s="9">
        <v>4.16</v>
      </c>
      <c r="G6" s="8">
        <v>735</v>
      </c>
      <c r="H6" s="9">
        <v>0.73</v>
      </c>
      <c r="I6" s="8">
        <v>76</v>
      </c>
      <c r="J6" s="9">
        <v>0.08</v>
      </c>
      <c r="K6" s="8">
        <v>1031311</v>
      </c>
      <c r="L6" s="8">
        <v>944285</v>
      </c>
      <c r="M6" s="8">
        <f t="shared" ref="M6:M53" si="0">K6-L6</f>
        <v>87026</v>
      </c>
      <c r="N6" s="17">
        <f t="shared" ref="N6:N53" si="1">M6/K6*100</f>
        <v>8.4383857051849542</v>
      </c>
      <c r="O6" s="8">
        <v>1032857</v>
      </c>
      <c r="P6" s="8">
        <v>1023901</v>
      </c>
      <c r="Q6" s="16">
        <f t="shared" ref="Q6:Q53" si="2">O6-P6</f>
        <v>8956</v>
      </c>
      <c r="R6" s="17">
        <f t="shared" ref="R6:R53" si="3">Q6/O6*100</f>
        <v>0.86710938687543393</v>
      </c>
      <c r="S6" s="17">
        <f t="shared" ref="S6:S53" si="4">C6/(R6*B6*N6)*10000000</f>
        <v>6794.819644840908</v>
      </c>
      <c r="T6" s="17">
        <f t="shared" ref="T6:T11" si="5">N6*R6*S6/10000</f>
        <v>4.9717718817683769</v>
      </c>
      <c r="U6" s="17">
        <f t="shared" ref="U6:U53" si="6">E6/(R6*B6*N6)*10000000</f>
        <v>5691.5966754783503</v>
      </c>
      <c r="V6" s="17">
        <f t="shared" ref="V6:V53" si="7">G6/(R6*B6*N6)*10000000</f>
        <v>999.8383261177313</v>
      </c>
      <c r="W6" s="17">
        <f t="shared" ref="W6:W53" si="8">I6/(R6*B6*N6)*10000000</f>
        <v>103.38464324482663</v>
      </c>
      <c r="X6" s="17">
        <f t="shared" ref="X6:X11" si="9">N6*R6*U6/10000</f>
        <v>4.1645432539176959</v>
      </c>
      <c r="Y6" s="17">
        <f t="shared" ref="Y6:Y11" si="10">N6*R6*V6/10000</f>
        <v>0.7315820486686202</v>
      </c>
      <c r="Z6" s="17">
        <f t="shared" ref="Z6:Z11" si="11">N6*R6*W6/10000</f>
        <v>7.5646579182061413E-2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241311</v>
      </c>
      <c r="C7" s="14">
        <v>110</v>
      </c>
      <c r="D7" s="15">
        <v>0.46</v>
      </c>
      <c r="E7" s="14">
        <v>103</v>
      </c>
      <c r="F7" s="15">
        <v>0.43</v>
      </c>
      <c r="G7" s="14">
        <v>6</v>
      </c>
      <c r="H7" s="15">
        <v>0.02</v>
      </c>
      <c r="I7" s="14">
        <v>1</v>
      </c>
      <c r="J7" s="15">
        <v>0</v>
      </c>
      <c r="K7" s="14">
        <v>215871</v>
      </c>
      <c r="L7" s="14">
        <v>210683</v>
      </c>
      <c r="M7" s="14">
        <f t="shared" si="0"/>
        <v>5188</v>
      </c>
      <c r="N7" s="18">
        <f t="shared" si="1"/>
        <v>2.4032871483432237</v>
      </c>
      <c r="O7" s="14">
        <v>216270</v>
      </c>
      <c r="P7" s="14">
        <v>216148</v>
      </c>
      <c r="Q7" s="24">
        <f t="shared" si="2"/>
        <v>122</v>
      </c>
      <c r="R7" s="18">
        <f t="shared" si="3"/>
        <v>5.6410967771766768E-2</v>
      </c>
      <c r="S7" s="18">
        <f t="shared" si="4"/>
        <v>33623.765743804739</v>
      </c>
      <c r="T7" s="18">
        <f t="shared" si="5"/>
        <v>0.45584328936517615</v>
      </c>
      <c r="U7" s="18">
        <f t="shared" si="6"/>
        <v>31484.07156010807</v>
      </c>
      <c r="V7" s="18">
        <f t="shared" si="7"/>
        <v>1834.0235860257126</v>
      </c>
      <c r="W7" s="18">
        <f t="shared" si="8"/>
        <v>305.67059767095213</v>
      </c>
      <c r="X7" s="18">
        <f t="shared" si="9"/>
        <v>0.42683508004193765</v>
      </c>
      <c r="Y7" s="18">
        <f t="shared" si="10"/>
        <v>2.486417941991869E-2</v>
      </c>
      <c r="Z7" s="18">
        <f t="shared" si="11"/>
        <v>4.1440299033197823E-3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241916</v>
      </c>
      <c r="C8" s="14">
        <v>320</v>
      </c>
      <c r="D8" s="15">
        <v>1.32</v>
      </c>
      <c r="E8" s="14">
        <v>292</v>
      </c>
      <c r="F8" s="15">
        <v>1.21</v>
      </c>
      <c r="G8" s="14">
        <v>27</v>
      </c>
      <c r="H8" s="15">
        <v>0.11</v>
      </c>
      <c r="I8" s="14">
        <v>1</v>
      </c>
      <c r="J8" s="15">
        <v>0</v>
      </c>
      <c r="K8" s="14">
        <v>256686</v>
      </c>
      <c r="L8" s="14">
        <v>247440</v>
      </c>
      <c r="M8" s="14">
        <f t="shared" si="0"/>
        <v>9246</v>
      </c>
      <c r="N8" s="18">
        <f t="shared" si="1"/>
        <v>3.6020663378602649</v>
      </c>
      <c r="O8" s="14">
        <v>257007</v>
      </c>
      <c r="P8" s="14">
        <v>256582</v>
      </c>
      <c r="Q8" s="24">
        <f t="shared" si="2"/>
        <v>425</v>
      </c>
      <c r="R8" s="18">
        <f t="shared" si="3"/>
        <v>0.16536514569642072</v>
      </c>
      <c r="S8" s="18">
        <f t="shared" si="4"/>
        <v>22206.990189944867</v>
      </c>
      <c r="T8" s="18">
        <f t="shared" si="5"/>
        <v>1.3227731940012235</v>
      </c>
      <c r="U8" s="18">
        <f t="shared" si="6"/>
        <v>20263.87854832469</v>
      </c>
      <c r="V8" s="18">
        <f t="shared" si="7"/>
        <v>1873.7147972765979</v>
      </c>
      <c r="W8" s="18">
        <f t="shared" si="8"/>
        <v>69.396844343577698</v>
      </c>
      <c r="X8" s="18">
        <f t="shared" si="9"/>
        <v>1.2070305395261167</v>
      </c>
      <c r="Y8" s="18">
        <f t="shared" si="10"/>
        <v>0.11160898824385324</v>
      </c>
      <c r="Z8" s="18">
        <f t="shared" si="11"/>
        <v>4.1336662312538228E-3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206478</v>
      </c>
      <c r="C9" s="14">
        <v>689</v>
      </c>
      <c r="D9" s="15">
        <v>3.34</v>
      </c>
      <c r="E9" s="14">
        <v>602</v>
      </c>
      <c r="F9" s="15">
        <v>2.92</v>
      </c>
      <c r="G9" s="14">
        <v>80</v>
      </c>
      <c r="H9" s="15">
        <v>0.39</v>
      </c>
      <c r="I9" s="14">
        <v>7</v>
      </c>
      <c r="J9" s="15">
        <v>0.03</v>
      </c>
      <c r="K9" s="14">
        <v>226306</v>
      </c>
      <c r="L9" s="14">
        <v>211274</v>
      </c>
      <c r="M9" s="14">
        <f t="shared" si="0"/>
        <v>15032</v>
      </c>
      <c r="N9" s="18">
        <f t="shared" si="1"/>
        <v>6.6423338311843256</v>
      </c>
      <c r="O9" s="14">
        <v>226567</v>
      </c>
      <c r="P9" s="14">
        <v>225519</v>
      </c>
      <c r="Q9" s="24">
        <f t="shared" si="2"/>
        <v>1048</v>
      </c>
      <c r="R9" s="18">
        <f t="shared" si="3"/>
        <v>0.4625563299156541</v>
      </c>
      <c r="S9" s="18">
        <f t="shared" si="4"/>
        <v>10860.757326859242</v>
      </c>
      <c r="T9" s="18">
        <f t="shared" si="5"/>
        <v>3.3369172502639501</v>
      </c>
      <c r="U9" s="18">
        <f t="shared" si="6"/>
        <v>9489.3699720889181</v>
      </c>
      <c r="V9" s="18">
        <f t="shared" si="7"/>
        <v>1261.0458434669658</v>
      </c>
      <c r="W9" s="18">
        <f t="shared" si="8"/>
        <v>110.34151130335951</v>
      </c>
      <c r="X9" s="18">
        <f t="shared" si="9"/>
        <v>2.9155648543670507</v>
      </c>
      <c r="Y9" s="18">
        <f t="shared" si="10"/>
        <v>0.3874504789856546</v>
      </c>
      <c r="Z9" s="18">
        <f t="shared" si="11"/>
        <v>3.3901916911244778E-2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158600</v>
      </c>
      <c r="C10" s="14">
        <v>1330</v>
      </c>
      <c r="D10" s="15">
        <v>8.39</v>
      </c>
      <c r="E10" s="14">
        <v>1134</v>
      </c>
      <c r="F10" s="15">
        <v>7.15</v>
      </c>
      <c r="G10" s="14">
        <v>181</v>
      </c>
      <c r="H10" s="15">
        <v>1.1399999999999999</v>
      </c>
      <c r="I10" s="14">
        <v>15</v>
      </c>
      <c r="J10" s="15">
        <v>0.09</v>
      </c>
      <c r="K10" s="14">
        <v>174077</v>
      </c>
      <c r="L10" s="14">
        <v>150704</v>
      </c>
      <c r="M10" s="14">
        <f t="shared" si="0"/>
        <v>23373</v>
      </c>
      <c r="N10" s="18">
        <f t="shared" si="1"/>
        <v>13.426816868397317</v>
      </c>
      <c r="O10" s="14">
        <v>174349</v>
      </c>
      <c r="P10" s="14">
        <v>171859</v>
      </c>
      <c r="Q10" s="24">
        <f t="shared" si="2"/>
        <v>2490</v>
      </c>
      <c r="R10" s="18">
        <f t="shared" si="3"/>
        <v>1.4281699350154002</v>
      </c>
      <c r="S10" s="18">
        <f t="shared" si="4"/>
        <v>4373.16140029702</v>
      </c>
      <c r="T10" s="18">
        <f t="shared" si="5"/>
        <v>8.3858764186633046</v>
      </c>
      <c r="U10" s="18">
        <f t="shared" si="6"/>
        <v>3728.6955097269324</v>
      </c>
      <c r="V10" s="18">
        <f t="shared" si="7"/>
        <v>595.14452139380489</v>
      </c>
      <c r="W10" s="18">
        <f t="shared" si="8"/>
        <v>49.321369176282175</v>
      </c>
      <c r="X10" s="18">
        <f t="shared" si="9"/>
        <v>7.1500630517023964</v>
      </c>
      <c r="Y10" s="18">
        <f t="shared" si="10"/>
        <v>1.1412358133669609</v>
      </c>
      <c r="Z10" s="18">
        <f t="shared" si="11"/>
        <v>9.4577553593947039E-2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156367</v>
      </c>
      <c r="C11" s="14">
        <v>2546</v>
      </c>
      <c r="D11" s="15">
        <v>16.28</v>
      </c>
      <c r="E11" s="14">
        <v>2053</v>
      </c>
      <c r="F11" s="15">
        <v>13.13</v>
      </c>
      <c r="G11" s="14">
        <v>441</v>
      </c>
      <c r="H11" s="15">
        <v>2.82</v>
      </c>
      <c r="I11" s="14">
        <v>52</v>
      </c>
      <c r="J11" s="15">
        <v>0.33</v>
      </c>
      <c r="K11" s="14">
        <v>158371</v>
      </c>
      <c r="L11" s="14">
        <v>124184</v>
      </c>
      <c r="M11" s="14">
        <f t="shared" si="0"/>
        <v>34187</v>
      </c>
      <c r="N11" s="18">
        <f t="shared" si="1"/>
        <v>21.586654122282489</v>
      </c>
      <c r="O11" s="14">
        <v>158664</v>
      </c>
      <c r="P11" s="14">
        <v>153793</v>
      </c>
      <c r="Q11" s="24">
        <f t="shared" si="2"/>
        <v>4871</v>
      </c>
      <c r="R11" s="18">
        <f t="shared" si="3"/>
        <v>3.070009579992941</v>
      </c>
      <c r="S11" s="18">
        <f t="shared" si="4"/>
        <v>2456.9042501916356</v>
      </c>
      <c r="T11" s="18">
        <f t="shared" si="5"/>
        <v>16.282207882737406</v>
      </c>
      <c r="U11" s="18">
        <f t="shared" si="6"/>
        <v>1981.1564908261694</v>
      </c>
      <c r="V11" s="18">
        <f t="shared" si="7"/>
        <v>425.56746831677577</v>
      </c>
      <c r="W11" s="18">
        <f t="shared" si="8"/>
        <v>50.180291048690115</v>
      </c>
      <c r="X11" s="18">
        <f t="shared" si="9"/>
        <v>13.129368728695953</v>
      </c>
      <c r="Y11" s="18">
        <f t="shared" si="10"/>
        <v>2.820288168219637</v>
      </c>
      <c r="Z11" s="18">
        <f t="shared" si="11"/>
        <v>0.33255098582181658</v>
      </c>
      <c r="AA11" s="34">
        <f>SUM(D7:D11)+SUM(D14:D18)+SUM(D21:D25)+SUM(D28:D32)+SUM(D35:D39)+SUM(D42:D46)+SUM(D49:D53)</f>
        <v>1395.7299999999998</v>
      </c>
      <c r="AB11" s="34">
        <f>SUM(F7:F11)+SUM(F14:F18)+SUM(F21:F25)+SUM(F28:F32)+SUM(F35:F39)+SUM(F42:F46)+SUM(F49:F53)</f>
        <v>650.06999999999994</v>
      </c>
      <c r="AC11" s="34">
        <f>SUM(H7:H11)+SUM(H14:H18)+SUM(H21:H25)+SUM(H28:H32)+SUM(H35:H39)+SUM(H42:H46)+SUM(H49:H53)</f>
        <v>597.86</v>
      </c>
      <c r="AD11" s="34">
        <f>SUM(J7:J11)+SUM(J14:J18)+SUM(J21:J25)+SUM(J28:J32)+SUM(J35:J39)+SUM(J42:J46)+SUM(J49:J53)</f>
        <v>147.83999999999997</v>
      </c>
      <c r="AE11" s="19">
        <f>SUM(S7:S53)-S13-S20-S27-S34-S41-S48</f>
        <v>77974.340994240454</v>
      </c>
      <c r="AF11" s="19">
        <f>SUM(U7:U53)-U13-U20-U27-U34-U41-U48</f>
        <v>69732.73368497935</v>
      </c>
      <c r="AG11" s="19">
        <f t="shared" ref="AG11:AH11" si="12">SUM(V7:V53)-V13-V20-V27-V34-V41-V48</f>
        <v>7386.36020065099</v>
      </c>
      <c r="AH11" s="19">
        <f t="shared" si="12"/>
        <v>855.24710861012613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8"/>
      <c r="O12" s="11"/>
      <c r="P12" s="11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747273</v>
      </c>
      <c r="C13" s="8">
        <v>48730</v>
      </c>
      <c r="D13" s="9">
        <v>65.209999999999994</v>
      </c>
      <c r="E13" s="8">
        <v>32711</v>
      </c>
      <c r="F13" s="9">
        <v>43.77</v>
      </c>
      <c r="G13" s="8">
        <v>13856</v>
      </c>
      <c r="H13" s="9">
        <v>18.54</v>
      </c>
      <c r="I13" s="8">
        <v>2163</v>
      </c>
      <c r="J13" s="9">
        <v>2.89</v>
      </c>
      <c r="K13" s="8">
        <v>733939</v>
      </c>
      <c r="L13" s="8">
        <v>248040</v>
      </c>
      <c r="M13" s="8">
        <f t="shared" si="0"/>
        <v>485899</v>
      </c>
      <c r="N13" s="17">
        <f t="shared" si="1"/>
        <v>66.20427583218769</v>
      </c>
      <c r="O13" s="8">
        <v>735795</v>
      </c>
      <c r="P13" s="8">
        <v>569556</v>
      </c>
      <c r="Q13" s="16">
        <f t="shared" si="2"/>
        <v>166239</v>
      </c>
      <c r="R13" s="17">
        <f t="shared" si="3"/>
        <v>22.59311357103541</v>
      </c>
      <c r="S13" s="17">
        <f t="shared" si="4"/>
        <v>435.96838381435253</v>
      </c>
      <c r="T13" s="17">
        <f t="shared" ref="T13:T18" si="13">N13*R13*S13/10000</f>
        <v>65.210438487674523</v>
      </c>
      <c r="U13" s="17">
        <f t="shared" si="6"/>
        <v>292.65261241435019</v>
      </c>
      <c r="V13" s="17">
        <f t="shared" si="7"/>
        <v>123.96425048495114</v>
      </c>
      <c r="W13" s="17">
        <f t="shared" si="8"/>
        <v>19.351520915051193</v>
      </c>
      <c r="X13" s="17">
        <f t="shared" ref="X13:X18" si="14">N13*R13*U13/10000</f>
        <v>43.773828306388694</v>
      </c>
      <c r="Y13" s="17">
        <f t="shared" ref="Y13:Y18" si="15">N13*R13*V13/10000</f>
        <v>18.54208569023637</v>
      </c>
      <c r="Z13" s="17">
        <f t="shared" ref="Z13:Z18" si="16">N13*R13*W13/10000</f>
        <v>2.8945244910494563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147408</v>
      </c>
      <c r="C14" s="14">
        <v>4237</v>
      </c>
      <c r="D14" s="15">
        <v>28.74</v>
      </c>
      <c r="E14" s="14">
        <v>3179</v>
      </c>
      <c r="F14" s="15">
        <v>21.57</v>
      </c>
      <c r="G14" s="14">
        <v>927</v>
      </c>
      <c r="H14" s="15">
        <v>6.29</v>
      </c>
      <c r="I14" s="14">
        <v>131</v>
      </c>
      <c r="J14" s="15">
        <v>0.89</v>
      </c>
      <c r="K14" s="14">
        <v>152630</v>
      </c>
      <c r="L14" s="14">
        <v>103486</v>
      </c>
      <c r="M14" s="14">
        <f t="shared" si="0"/>
        <v>49144</v>
      </c>
      <c r="N14" s="18">
        <f t="shared" si="1"/>
        <v>32.19812618751228</v>
      </c>
      <c r="O14" s="14">
        <v>152983</v>
      </c>
      <c r="P14" s="14">
        <v>142924</v>
      </c>
      <c r="Q14" s="24">
        <f t="shared" si="2"/>
        <v>10059</v>
      </c>
      <c r="R14" s="18">
        <f t="shared" si="3"/>
        <v>6.5752403861867013</v>
      </c>
      <c r="S14" s="18">
        <f t="shared" si="4"/>
        <v>1357.6729870282481</v>
      </c>
      <c r="T14" s="18">
        <f t="shared" si="13"/>
        <v>28.74335178552046</v>
      </c>
      <c r="U14" s="18">
        <f t="shared" si="6"/>
        <v>1018.6552810391316</v>
      </c>
      <c r="V14" s="18">
        <f t="shared" si="7"/>
        <v>297.04103350842252</v>
      </c>
      <c r="W14" s="18">
        <f t="shared" si="8"/>
        <v>41.976672480694013</v>
      </c>
      <c r="X14" s="18">
        <f t="shared" si="14"/>
        <v>21.565993704547921</v>
      </c>
      <c r="Y14" s="18">
        <f t="shared" si="15"/>
        <v>6.2886681862585476</v>
      </c>
      <c r="Z14" s="18">
        <f t="shared" si="16"/>
        <v>0.88868989471399107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142260</v>
      </c>
      <c r="C15" s="14">
        <v>6605</v>
      </c>
      <c r="D15" s="15">
        <v>46.43</v>
      </c>
      <c r="E15" s="14">
        <v>4689</v>
      </c>
      <c r="F15" s="15">
        <v>32.96</v>
      </c>
      <c r="G15" s="14">
        <v>1677</v>
      </c>
      <c r="H15" s="15">
        <v>11.79</v>
      </c>
      <c r="I15" s="14">
        <v>239</v>
      </c>
      <c r="J15" s="15">
        <v>1.68</v>
      </c>
      <c r="K15" s="14">
        <v>138001</v>
      </c>
      <c r="L15" s="14">
        <v>69424</v>
      </c>
      <c r="M15" s="14">
        <f t="shared" si="0"/>
        <v>68577</v>
      </c>
      <c r="N15" s="18">
        <f t="shared" si="1"/>
        <v>49.69311816581039</v>
      </c>
      <c r="O15" s="14">
        <v>138302</v>
      </c>
      <c r="P15" s="14">
        <v>120940</v>
      </c>
      <c r="Q15" s="24">
        <f t="shared" si="2"/>
        <v>17362</v>
      </c>
      <c r="R15" s="18">
        <f t="shared" si="3"/>
        <v>12.553686859192204</v>
      </c>
      <c r="S15" s="18">
        <f t="shared" si="4"/>
        <v>744.25622763425372</v>
      </c>
      <c r="T15" s="18">
        <f t="shared" si="13"/>
        <v>46.4290735273443</v>
      </c>
      <c r="U15" s="18">
        <f t="shared" si="6"/>
        <v>528.35994721832185</v>
      </c>
      <c r="V15" s="18">
        <f t="shared" si="7"/>
        <v>188.96558572939344</v>
      </c>
      <c r="W15" s="18">
        <f t="shared" si="8"/>
        <v>26.93069468653848</v>
      </c>
      <c r="X15" s="18">
        <f t="shared" si="14"/>
        <v>32.960776043863348</v>
      </c>
      <c r="Y15" s="18">
        <f t="shared" si="15"/>
        <v>11.788274989455926</v>
      </c>
      <c r="Z15" s="18">
        <f t="shared" si="16"/>
        <v>1.680022494025025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143228</v>
      </c>
      <c r="C16" s="14">
        <v>9428</v>
      </c>
      <c r="D16" s="15">
        <v>65.83</v>
      </c>
      <c r="E16" s="14">
        <v>6443</v>
      </c>
      <c r="F16" s="15">
        <v>44.98</v>
      </c>
      <c r="G16" s="14">
        <v>2620</v>
      </c>
      <c r="H16" s="15">
        <v>18.29</v>
      </c>
      <c r="I16" s="14">
        <v>365</v>
      </c>
      <c r="J16" s="15">
        <v>2.5499999999999998</v>
      </c>
      <c r="K16" s="14">
        <v>145562</v>
      </c>
      <c r="L16" s="14">
        <v>41477</v>
      </c>
      <c r="M16" s="14">
        <f t="shared" si="0"/>
        <v>104085</v>
      </c>
      <c r="N16" s="18">
        <f t="shared" si="1"/>
        <v>71.505612728596745</v>
      </c>
      <c r="O16" s="14">
        <v>145922</v>
      </c>
      <c r="P16" s="14">
        <v>115673</v>
      </c>
      <c r="Q16" s="24">
        <f t="shared" si="2"/>
        <v>30249</v>
      </c>
      <c r="R16" s="18">
        <f t="shared" si="3"/>
        <v>20.729567851317825</v>
      </c>
      <c r="S16" s="18">
        <f t="shared" si="4"/>
        <v>444.08005217790492</v>
      </c>
      <c r="T16" s="18">
        <f t="shared" si="13"/>
        <v>65.82511799368838</v>
      </c>
      <c r="U16" s="18">
        <f t="shared" si="6"/>
        <v>303.47982352378466</v>
      </c>
      <c r="V16" s="18">
        <f t="shared" si="7"/>
        <v>123.40790588736859</v>
      </c>
      <c r="W16" s="18">
        <f t="shared" si="8"/>
        <v>17.19232276675173</v>
      </c>
      <c r="X16" s="18">
        <f t="shared" si="14"/>
        <v>44.984220962381663</v>
      </c>
      <c r="Y16" s="18">
        <f t="shared" si="15"/>
        <v>18.292512637193845</v>
      </c>
      <c r="Z16" s="18">
        <f t="shared" si="16"/>
        <v>2.5483843941128828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150173</v>
      </c>
      <c r="C17" s="14">
        <v>12535</v>
      </c>
      <c r="D17" s="15">
        <v>83.47</v>
      </c>
      <c r="E17" s="14">
        <v>8362</v>
      </c>
      <c r="F17" s="15">
        <v>55.68</v>
      </c>
      <c r="G17" s="14">
        <v>3601</v>
      </c>
      <c r="H17" s="15">
        <v>23.98</v>
      </c>
      <c r="I17" s="14">
        <v>572</v>
      </c>
      <c r="J17" s="15">
        <v>3.81</v>
      </c>
      <c r="K17" s="14">
        <v>145569</v>
      </c>
      <c r="L17" s="14">
        <v>21505</v>
      </c>
      <c r="M17" s="14">
        <f t="shared" si="0"/>
        <v>124064</v>
      </c>
      <c r="N17" s="18">
        <f t="shared" si="1"/>
        <v>85.226937053905701</v>
      </c>
      <c r="O17" s="14">
        <v>145980</v>
      </c>
      <c r="P17" s="14">
        <v>101081</v>
      </c>
      <c r="Q17" s="24">
        <f t="shared" si="2"/>
        <v>44899</v>
      </c>
      <c r="R17" s="18">
        <f t="shared" si="3"/>
        <v>30.756953007261266</v>
      </c>
      <c r="S17" s="18">
        <f t="shared" si="4"/>
        <v>318.42876444906875</v>
      </c>
      <c r="T17" s="18">
        <f t="shared" si="13"/>
        <v>83.470397474912275</v>
      </c>
      <c r="U17" s="18">
        <f t="shared" si="6"/>
        <v>212.42132655150479</v>
      </c>
      <c r="V17" s="18">
        <f t="shared" si="7"/>
        <v>91.476823357087881</v>
      </c>
      <c r="W17" s="18">
        <f t="shared" si="8"/>
        <v>14.530614540476051</v>
      </c>
      <c r="X17" s="18">
        <f t="shared" si="14"/>
        <v>55.682446245330382</v>
      </c>
      <c r="Y17" s="18">
        <f t="shared" si="15"/>
        <v>23.979010874125176</v>
      </c>
      <c r="Z17" s="18">
        <f t="shared" si="16"/>
        <v>3.8089403554567065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164204</v>
      </c>
      <c r="C18" s="14">
        <v>15925</v>
      </c>
      <c r="D18" s="15">
        <v>96.98</v>
      </c>
      <c r="E18" s="14">
        <v>10038</v>
      </c>
      <c r="F18" s="15">
        <v>61.13</v>
      </c>
      <c r="G18" s="14">
        <v>5031</v>
      </c>
      <c r="H18" s="15">
        <v>30.64</v>
      </c>
      <c r="I18" s="14">
        <v>856</v>
      </c>
      <c r="J18" s="15">
        <v>5.21</v>
      </c>
      <c r="K18" s="14">
        <v>152177</v>
      </c>
      <c r="L18" s="14">
        <v>12148</v>
      </c>
      <c r="M18" s="14">
        <f t="shared" si="0"/>
        <v>140029</v>
      </c>
      <c r="N18" s="18">
        <f t="shared" si="1"/>
        <v>92.017190508421109</v>
      </c>
      <c r="O18" s="14">
        <v>152608</v>
      </c>
      <c r="P18" s="14">
        <v>88938</v>
      </c>
      <c r="Q18" s="24">
        <f t="shared" si="2"/>
        <v>63670</v>
      </c>
      <c r="R18" s="18">
        <f t="shared" si="3"/>
        <v>41.721272803522751</v>
      </c>
      <c r="S18" s="18">
        <f t="shared" si="4"/>
        <v>252.62084904851355</v>
      </c>
      <c r="T18" s="18">
        <f t="shared" si="13"/>
        <v>96.983021120070163</v>
      </c>
      <c r="U18" s="18">
        <f t="shared" si="6"/>
        <v>159.23441649915094</v>
      </c>
      <c r="V18" s="18">
        <f t="shared" si="7"/>
        <v>79.807566189203882</v>
      </c>
      <c r="W18" s="18">
        <f t="shared" si="8"/>
        <v>13.578866360158719</v>
      </c>
      <c r="X18" s="18">
        <f t="shared" si="14"/>
        <v>61.131275730189273</v>
      </c>
      <c r="Y18" s="18">
        <f t="shared" si="15"/>
        <v>30.638717692626251</v>
      </c>
      <c r="Z18" s="18">
        <f t="shared" si="16"/>
        <v>5.2130276972546348</v>
      </c>
      <c r="AA18" s="1"/>
      <c r="AB18" s="1"/>
      <c r="AC18" s="1"/>
      <c r="AD18" s="1"/>
      <c r="AE18" s="19">
        <f>SUM(S16:S53)-S20-S27-S34-S41-S48</f>
        <v>2350.8328684804678</v>
      </c>
      <c r="AF18" s="19">
        <f>SUM(U16:U53)-U20-U27-U34-U41-U48</f>
        <v>1238.546375647117</v>
      </c>
      <c r="AG18" s="19">
        <f>SUM(V16:V53)-V20-V27-V34-V41-V48</f>
        <v>910.85736493332013</v>
      </c>
      <c r="AH18" s="19">
        <f>SUM(W16:W53)-W20-W27-W34-W41-W48</f>
        <v>201.42912790003194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8"/>
      <c r="O19" s="11"/>
      <c r="P19" s="11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1039893</v>
      </c>
      <c r="C20" s="8">
        <v>112135</v>
      </c>
      <c r="D20" s="9">
        <v>107.83</v>
      </c>
      <c r="E20" s="8">
        <v>57272</v>
      </c>
      <c r="F20" s="9">
        <v>55.07</v>
      </c>
      <c r="G20" s="8">
        <v>45672</v>
      </c>
      <c r="H20" s="9">
        <v>43.92</v>
      </c>
      <c r="I20" s="8">
        <v>9191</v>
      </c>
      <c r="J20" s="9">
        <v>8.84</v>
      </c>
      <c r="K20" s="8">
        <v>975819</v>
      </c>
      <c r="L20" s="8">
        <v>16372</v>
      </c>
      <c r="M20" s="8">
        <f t="shared" si="0"/>
        <v>959447</v>
      </c>
      <c r="N20" s="17">
        <f t="shared" si="1"/>
        <v>98.32222983975511</v>
      </c>
      <c r="O20" s="8">
        <v>978701</v>
      </c>
      <c r="P20" s="8">
        <v>266659</v>
      </c>
      <c r="Q20" s="16">
        <f t="shared" si="2"/>
        <v>712042</v>
      </c>
      <c r="R20" s="17">
        <f t="shared" si="3"/>
        <v>72.753782820289345</v>
      </c>
      <c r="S20" s="17">
        <f t="shared" si="4"/>
        <v>150.74580454424159</v>
      </c>
      <c r="T20" s="17">
        <f t="shared" ref="T20:T25" si="17">N20*R20*S20/10000</f>
        <v>107.83320976292752</v>
      </c>
      <c r="U20" s="17">
        <f t="shared" si="6"/>
        <v>76.992140882488115</v>
      </c>
      <c r="V20" s="17">
        <f t="shared" si="7"/>
        <v>61.397979088996316</v>
      </c>
      <c r="W20" s="17">
        <f t="shared" si="8"/>
        <v>12.355684572757163</v>
      </c>
      <c r="X20" s="17">
        <f t="shared" ref="X20:X25" si="18">N20*R20*U20/10000</f>
        <v>55.074897128839218</v>
      </c>
      <c r="Y20" s="17">
        <f t="shared" ref="Y20:Y25" si="19">N20*R20*V20/10000</f>
        <v>43.919903297743133</v>
      </c>
      <c r="Z20" s="17">
        <f t="shared" ref="Z20:Z25" si="20">N20*R20*W20/10000</f>
        <v>8.8384093363451814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169725</v>
      </c>
      <c r="C21" s="14">
        <v>18291</v>
      </c>
      <c r="D21" s="15">
        <v>107.77</v>
      </c>
      <c r="E21" s="14">
        <v>11132</v>
      </c>
      <c r="F21" s="15">
        <v>65.59</v>
      </c>
      <c r="G21" s="14">
        <v>6147</v>
      </c>
      <c r="H21" s="15">
        <v>36.22</v>
      </c>
      <c r="I21" s="14">
        <v>1012</v>
      </c>
      <c r="J21" s="15">
        <v>5.96</v>
      </c>
      <c r="K21" s="14">
        <v>169593</v>
      </c>
      <c r="L21" s="14">
        <v>6967</v>
      </c>
      <c r="M21" s="14">
        <f t="shared" si="0"/>
        <v>162626</v>
      </c>
      <c r="N21" s="18">
        <f t="shared" si="1"/>
        <v>95.891929501807269</v>
      </c>
      <c r="O21" s="14">
        <v>170081</v>
      </c>
      <c r="P21" s="14">
        <v>79743</v>
      </c>
      <c r="Q21" s="24">
        <f t="shared" si="2"/>
        <v>90338</v>
      </c>
      <c r="R21" s="18">
        <f t="shared" si="3"/>
        <v>53.114692411262865</v>
      </c>
      <c r="S21" s="18">
        <f t="shared" si="4"/>
        <v>211.58988579642329</v>
      </c>
      <c r="T21" s="18">
        <f t="shared" si="17"/>
        <v>107.76844896155546</v>
      </c>
      <c r="U21" s="18">
        <f t="shared" si="6"/>
        <v>128.77473121676144</v>
      </c>
      <c r="V21" s="18">
        <f t="shared" si="7"/>
        <v>71.108360832683502</v>
      </c>
      <c r="W21" s="18">
        <f t="shared" si="8"/>
        <v>11.706793746978315</v>
      </c>
      <c r="X21" s="18">
        <f t="shared" si="18"/>
        <v>65.588451907497415</v>
      </c>
      <c r="Y21" s="18">
        <f t="shared" si="19"/>
        <v>36.217410517012816</v>
      </c>
      <c r="Z21" s="18">
        <f t="shared" si="20"/>
        <v>5.9625865370452207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180512</v>
      </c>
      <c r="C22" s="14">
        <v>21141</v>
      </c>
      <c r="D22" s="15">
        <v>117.12</v>
      </c>
      <c r="E22" s="14">
        <v>12181</v>
      </c>
      <c r="F22" s="15">
        <v>67.48</v>
      </c>
      <c r="G22" s="14">
        <v>7559</v>
      </c>
      <c r="H22" s="15">
        <v>41.88</v>
      </c>
      <c r="I22" s="14">
        <v>1401</v>
      </c>
      <c r="J22" s="15">
        <v>7.76</v>
      </c>
      <c r="K22" s="14">
        <v>171872</v>
      </c>
      <c r="L22" s="14">
        <v>3813</v>
      </c>
      <c r="M22" s="14">
        <f t="shared" si="0"/>
        <v>168059</v>
      </c>
      <c r="N22" s="18">
        <f t="shared" si="1"/>
        <v>97.781488549618317</v>
      </c>
      <c r="O22" s="14">
        <v>172359</v>
      </c>
      <c r="P22" s="14">
        <v>62114</v>
      </c>
      <c r="Q22" s="24">
        <f t="shared" si="2"/>
        <v>110245</v>
      </c>
      <c r="R22" s="18">
        <f t="shared" si="3"/>
        <v>63.962427259383034</v>
      </c>
      <c r="S22" s="18">
        <f t="shared" si="4"/>
        <v>187.25691651222678</v>
      </c>
      <c r="T22" s="18">
        <f t="shared" si="17"/>
        <v>117.11686757667081</v>
      </c>
      <c r="U22" s="18">
        <f t="shared" si="6"/>
        <v>107.89350078215006</v>
      </c>
      <c r="V22" s="18">
        <f t="shared" si="7"/>
        <v>66.954024498175215</v>
      </c>
      <c r="W22" s="18">
        <f t="shared" si="8"/>
        <v>12.409391231901504</v>
      </c>
      <c r="X22" s="18">
        <f t="shared" si="18"/>
        <v>67.480278319446924</v>
      </c>
      <c r="Y22" s="18">
        <f t="shared" si="19"/>
        <v>41.875332387874494</v>
      </c>
      <c r="Z22" s="18">
        <f t="shared" si="20"/>
        <v>7.7612568693494062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201101</v>
      </c>
      <c r="C23" s="14">
        <v>23104</v>
      </c>
      <c r="D23" s="15">
        <v>114.89</v>
      </c>
      <c r="E23" s="14">
        <v>12314</v>
      </c>
      <c r="F23" s="15">
        <v>61.23</v>
      </c>
      <c r="G23" s="14">
        <v>9023</v>
      </c>
      <c r="H23" s="15">
        <v>44.87</v>
      </c>
      <c r="I23" s="14">
        <v>1767</v>
      </c>
      <c r="J23" s="15">
        <v>8.7899999999999991</v>
      </c>
      <c r="K23" s="14">
        <v>195098</v>
      </c>
      <c r="L23" s="14">
        <v>2466</v>
      </c>
      <c r="M23" s="14">
        <f t="shared" si="0"/>
        <v>192632</v>
      </c>
      <c r="N23" s="18">
        <f t="shared" si="1"/>
        <v>98.73601984643615</v>
      </c>
      <c r="O23" s="14">
        <v>195671</v>
      </c>
      <c r="P23" s="14">
        <v>51597</v>
      </c>
      <c r="Q23" s="24">
        <f t="shared" si="2"/>
        <v>144074</v>
      </c>
      <c r="R23" s="18">
        <f t="shared" si="3"/>
        <v>73.630737309054481</v>
      </c>
      <c r="S23" s="18">
        <f t="shared" si="4"/>
        <v>158.0295050843836</v>
      </c>
      <c r="T23" s="18">
        <f t="shared" si="17"/>
        <v>114.88754406989521</v>
      </c>
      <c r="U23" s="18">
        <f t="shared" si="6"/>
        <v>84.226771364659783</v>
      </c>
      <c r="V23" s="18">
        <f t="shared" si="7"/>
        <v>61.716595584158291</v>
      </c>
      <c r="W23" s="18">
        <f t="shared" si="8"/>
        <v>12.086138135565523</v>
      </c>
      <c r="X23" s="18">
        <f t="shared" si="18"/>
        <v>61.232912814953679</v>
      </c>
      <c r="Y23" s="18">
        <f t="shared" si="19"/>
        <v>44.868001650911729</v>
      </c>
      <c r="Z23" s="18">
        <f t="shared" si="20"/>
        <v>8.7866296040298177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220551</v>
      </c>
      <c r="C24" s="14">
        <v>23610</v>
      </c>
      <c r="D24" s="15">
        <v>107.05</v>
      </c>
      <c r="E24" s="14">
        <v>11083</v>
      </c>
      <c r="F24" s="15">
        <v>50.25</v>
      </c>
      <c r="G24" s="14">
        <v>10263</v>
      </c>
      <c r="H24" s="15">
        <v>46.53</v>
      </c>
      <c r="I24" s="14">
        <v>2264</v>
      </c>
      <c r="J24" s="15">
        <v>10.27</v>
      </c>
      <c r="K24" s="14">
        <v>207039</v>
      </c>
      <c r="L24" s="14">
        <v>1743</v>
      </c>
      <c r="M24" s="14">
        <f t="shared" si="0"/>
        <v>205296</v>
      </c>
      <c r="N24" s="18">
        <f t="shared" si="1"/>
        <v>99.158129627751293</v>
      </c>
      <c r="O24" s="14">
        <v>207686</v>
      </c>
      <c r="P24" s="14">
        <v>40159</v>
      </c>
      <c r="Q24" s="24">
        <f t="shared" si="2"/>
        <v>167527</v>
      </c>
      <c r="R24" s="18">
        <f t="shared" si="3"/>
        <v>80.663597931492731</v>
      </c>
      <c r="S24" s="18">
        <f t="shared" si="4"/>
        <v>133.83849367935525</v>
      </c>
      <c r="T24" s="18">
        <f t="shared" si="17"/>
        <v>107.05007005182475</v>
      </c>
      <c r="U24" s="18">
        <f t="shared" si="6"/>
        <v>62.82643055689514</v>
      </c>
      <c r="V24" s="18">
        <f t="shared" si="7"/>
        <v>58.178079654011995</v>
      </c>
      <c r="W24" s="18">
        <f t="shared" si="8"/>
        <v>12.833983468448128</v>
      </c>
      <c r="X24" s="18">
        <f t="shared" si="18"/>
        <v>50.251415772315688</v>
      </c>
      <c r="Y24" s="18">
        <f t="shared" si="19"/>
        <v>46.533454847178206</v>
      </c>
      <c r="Z24" s="18">
        <f t="shared" si="20"/>
        <v>10.265199432330844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268004</v>
      </c>
      <c r="C25" s="14">
        <v>25989</v>
      </c>
      <c r="D25" s="15">
        <v>96.97</v>
      </c>
      <c r="E25" s="14">
        <v>10562</v>
      </c>
      <c r="F25" s="15">
        <v>39.409999999999997</v>
      </c>
      <c r="G25" s="14">
        <v>12680</v>
      </c>
      <c r="H25" s="15">
        <v>47.31</v>
      </c>
      <c r="I25" s="14">
        <v>2747</v>
      </c>
      <c r="J25" s="15">
        <v>10.25</v>
      </c>
      <c r="K25" s="14">
        <v>232217</v>
      </c>
      <c r="L25" s="14">
        <v>1383</v>
      </c>
      <c r="M25" s="14">
        <f t="shared" si="0"/>
        <v>230834</v>
      </c>
      <c r="N25" s="18">
        <f t="shared" si="1"/>
        <v>99.404436367707788</v>
      </c>
      <c r="O25" s="14">
        <v>232904</v>
      </c>
      <c r="P25" s="14">
        <v>33046</v>
      </c>
      <c r="Q25" s="24">
        <f t="shared" si="2"/>
        <v>199858</v>
      </c>
      <c r="R25" s="18">
        <f t="shared" si="3"/>
        <v>85.811321402809739</v>
      </c>
      <c r="S25" s="18">
        <f t="shared" si="4"/>
        <v>113.68363099374147</v>
      </c>
      <c r="T25" s="18">
        <f t="shared" si="17"/>
        <v>96.972433247264959</v>
      </c>
      <c r="U25" s="18">
        <f t="shared" si="6"/>
        <v>46.201335586436478</v>
      </c>
      <c r="V25" s="18">
        <f t="shared" si="7"/>
        <v>55.46609877258232</v>
      </c>
      <c r="W25" s="18">
        <f t="shared" si="8"/>
        <v>12.016196634722684</v>
      </c>
      <c r="X25" s="18">
        <f t="shared" si="18"/>
        <v>39.409859554335014</v>
      </c>
      <c r="Y25" s="18">
        <f t="shared" si="19"/>
        <v>47.312726675721258</v>
      </c>
      <c r="Z25" s="18">
        <f t="shared" si="20"/>
        <v>10.249847017208698</v>
      </c>
      <c r="AA25" s="1"/>
      <c r="AB25" s="1"/>
      <c r="AC25" s="1"/>
      <c r="AD25" s="1"/>
      <c r="AE25" s="19">
        <f>SUM(S15:S53)-S20-S27-S34-S41-S48</f>
        <v>3095.089096114722</v>
      </c>
      <c r="AF25" s="19">
        <f>SUM(U15:U53)-U20-U27-U34-U41-U48</f>
        <v>1766.9063228654388</v>
      </c>
      <c r="AG25" s="19">
        <f>SUM(V15:V53)-V20-V27-V34-V41-V48</f>
        <v>1099.8229506627133</v>
      </c>
      <c r="AH25" s="19">
        <f>SUM(W15:W53)-W20-W27-W34-W41-W48</f>
        <v>228.3598225865704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8"/>
      <c r="O26" s="11"/>
      <c r="P26" s="11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1427613</v>
      </c>
      <c r="C27" s="8">
        <v>94279</v>
      </c>
      <c r="D27" s="9">
        <v>66.040000000000006</v>
      </c>
      <c r="E27" s="8">
        <v>26353</v>
      </c>
      <c r="F27" s="9">
        <v>18.46</v>
      </c>
      <c r="G27" s="8">
        <v>53507</v>
      </c>
      <c r="H27" s="9">
        <v>37.479999999999997</v>
      </c>
      <c r="I27" s="8">
        <v>14419</v>
      </c>
      <c r="J27" s="9">
        <v>10.1</v>
      </c>
      <c r="K27" s="8">
        <v>1452694</v>
      </c>
      <c r="L27" s="8">
        <v>3400</v>
      </c>
      <c r="M27" s="8">
        <f t="shared" si="0"/>
        <v>1449294</v>
      </c>
      <c r="N27" s="17">
        <f t="shared" si="1"/>
        <v>99.765952086261805</v>
      </c>
      <c r="O27" s="8">
        <v>1457947</v>
      </c>
      <c r="P27" s="8">
        <v>97546</v>
      </c>
      <c r="Q27" s="16">
        <f t="shared" si="2"/>
        <v>1360401</v>
      </c>
      <c r="R27" s="17">
        <f t="shared" si="3"/>
        <v>93.309358982185216</v>
      </c>
      <c r="S27" s="17">
        <f t="shared" si="4"/>
        <v>70.940936275785148</v>
      </c>
      <c r="T27" s="17">
        <f t="shared" ref="T27:T32" si="21">N27*R27*S27/10000</f>
        <v>66.039605971646381</v>
      </c>
      <c r="U27" s="17">
        <f t="shared" si="6"/>
        <v>19.829511276909663</v>
      </c>
      <c r="V27" s="17">
        <f t="shared" si="7"/>
        <v>40.26174097421945</v>
      </c>
      <c r="W27" s="17">
        <f t="shared" si="8"/>
        <v>10.849684024656034</v>
      </c>
      <c r="X27" s="17">
        <f t="shared" ref="X27:X32" si="22">N27*R27*U27/10000</f>
        <v>18.45948446812967</v>
      </c>
      <c r="Y27" s="17">
        <f t="shared" ref="Y27:Y32" si="23">N27*R27*V27/10000</f>
        <v>37.48004536243365</v>
      </c>
      <c r="Z27" s="17">
        <f t="shared" ref="Z27:Z32" si="24">N27*R27*W27/10000</f>
        <v>10.100076141083054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308376</v>
      </c>
      <c r="C28" s="14">
        <v>25679</v>
      </c>
      <c r="D28" s="15">
        <v>83.27</v>
      </c>
      <c r="E28" s="14">
        <v>8914</v>
      </c>
      <c r="F28" s="15">
        <v>28.91</v>
      </c>
      <c r="G28" s="14">
        <v>13469</v>
      </c>
      <c r="H28" s="15">
        <v>43.68</v>
      </c>
      <c r="I28" s="14">
        <v>3296</v>
      </c>
      <c r="J28" s="15">
        <v>10.69</v>
      </c>
      <c r="K28" s="14">
        <v>303394</v>
      </c>
      <c r="L28" s="14">
        <v>1172</v>
      </c>
      <c r="M28" s="14">
        <f t="shared" si="0"/>
        <v>302222</v>
      </c>
      <c r="N28" s="18">
        <f t="shared" si="1"/>
        <v>99.613703632899799</v>
      </c>
      <c r="O28" s="14">
        <v>304319</v>
      </c>
      <c r="P28" s="14">
        <v>31773</v>
      </c>
      <c r="Q28" s="24">
        <f t="shared" si="2"/>
        <v>272546</v>
      </c>
      <c r="R28" s="18">
        <f t="shared" si="3"/>
        <v>89.559311117610136</v>
      </c>
      <c r="S28" s="18">
        <f t="shared" si="4"/>
        <v>93.339980248444732</v>
      </c>
      <c r="T28" s="18">
        <f t="shared" si="21"/>
        <v>83.271720237631996</v>
      </c>
      <c r="U28" s="18">
        <f t="shared" si="6"/>
        <v>32.401284471149047</v>
      </c>
      <c r="V28" s="18">
        <f t="shared" si="7"/>
        <v>48.958144552603372</v>
      </c>
      <c r="W28" s="18">
        <f t="shared" si="8"/>
        <v>11.980551224692311</v>
      </c>
      <c r="X28" s="18">
        <f t="shared" si="22"/>
        <v>28.9062702674657</v>
      </c>
      <c r="Y28" s="18">
        <f t="shared" si="23"/>
        <v>43.677199263237092</v>
      </c>
      <c r="Z28" s="18">
        <f t="shared" si="24"/>
        <v>10.688250706929205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290971</v>
      </c>
      <c r="C29" s="14">
        <v>21890</v>
      </c>
      <c r="D29" s="15">
        <v>75.23</v>
      </c>
      <c r="E29" s="14">
        <v>6520</v>
      </c>
      <c r="F29" s="15">
        <v>22.41</v>
      </c>
      <c r="G29" s="14">
        <v>12304</v>
      </c>
      <c r="H29" s="15">
        <v>42.29</v>
      </c>
      <c r="I29" s="14">
        <v>3066</v>
      </c>
      <c r="J29" s="15">
        <v>10.54</v>
      </c>
      <c r="K29" s="14">
        <v>298061</v>
      </c>
      <c r="L29" s="14">
        <v>769</v>
      </c>
      <c r="M29" s="14">
        <f t="shared" si="0"/>
        <v>297292</v>
      </c>
      <c r="N29" s="18">
        <f t="shared" si="1"/>
        <v>99.741999120985298</v>
      </c>
      <c r="O29" s="14">
        <v>299097</v>
      </c>
      <c r="P29" s="14">
        <v>23113</v>
      </c>
      <c r="Q29" s="24">
        <f t="shared" si="2"/>
        <v>275984</v>
      </c>
      <c r="R29" s="18">
        <f t="shared" si="3"/>
        <v>92.27240661056446</v>
      </c>
      <c r="S29" s="18">
        <f t="shared" si="4"/>
        <v>81.742165464675168</v>
      </c>
      <c r="T29" s="18">
        <f t="shared" si="21"/>
        <v>75.230864931556752</v>
      </c>
      <c r="U29" s="18">
        <f t="shared" si="6"/>
        <v>24.347141106883601</v>
      </c>
      <c r="V29" s="18">
        <f t="shared" si="7"/>
        <v>45.945893279002433</v>
      </c>
      <c r="W29" s="18">
        <f t="shared" si="8"/>
        <v>11.449131078789129</v>
      </c>
      <c r="X29" s="18">
        <f t="shared" si="22"/>
        <v>22.407731354671085</v>
      </c>
      <c r="Y29" s="18">
        <f t="shared" si="23"/>
        <v>42.286001010409976</v>
      </c>
      <c r="Z29" s="18">
        <f t="shared" si="24"/>
        <v>10.537132566475698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300912</v>
      </c>
      <c r="C30" s="14">
        <v>19285</v>
      </c>
      <c r="D30" s="15">
        <v>64.09</v>
      </c>
      <c r="E30" s="14">
        <v>4907</v>
      </c>
      <c r="F30" s="15">
        <v>16.309999999999999</v>
      </c>
      <c r="G30" s="14">
        <v>11281</v>
      </c>
      <c r="H30" s="15">
        <v>37.49</v>
      </c>
      <c r="I30" s="14">
        <v>3097</v>
      </c>
      <c r="J30" s="15">
        <v>10.29</v>
      </c>
      <c r="K30" s="14">
        <v>282493</v>
      </c>
      <c r="L30" s="14">
        <v>582</v>
      </c>
      <c r="M30" s="14">
        <f t="shared" si="0"/>
        <v>281911</v>
      </c>
      <c r="N30" s="18">
        <f t="shared" si="1"/>
        <v>99.793977195895124</v>
      </c>
      <c r="O30" s="14">
        <v>283519</v>
      </c>
      <c r="P30" s="14">
        <v>17225</v>
      </c>
      <c r="Q30" s="24">
        <f t="shared" si="2"/>
        <v>266294</v>
      </c>
      <c r="R30" s="18">
        <f t="shared" si="3"/>
        <v>93.924569429209328</v>
      </c>
      <c r="S30" s="18">
        <f t="shared" si="4"/>
        <v>68.374882303972129</v>
      </c>
      <c r="T30" s="18">
        <f t="shared" si="21"/>
        <v>64.08850428032116</v>
      </c>
      <c r="U30" s="18">
        <f t="shared" si="6"/>
        <v>17.39774682217222</v>
      </c>
      <c r="V30" s="18">
        <f t="shared" si="7"/>
        <v>39.996735663526557</v>
      </c>
      <c r="W30" s="18">
        <f t="shared" si="8"/>
        <v>10.980399818273357</v>
      </c>
      <c r="X30" s="18">
        <f t="shared" si="22"/>
        <v>16.307093103631626</v>
      </c>
      <c r="Y30" s="18">
        <f t="shared" si="23"/>
        <v>37.489365661721699</v>
      </c>
      <c r="Z30" s="18">
        <f t="shared" si="24"/>
        <v>10.292045514967832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281308</v>
      </c>
      <c r="C31" s="14">
        <v>15746</v>
      </c>
      <c r="D31" s="15">
        <v>55.97</v>
      </c>
      <c r="E31" s="14">
        <v>3569</v>
      </c>
      <c r="F31" s="15">
        <v>12.69</v>
      </c>
      <c r="G31" s="14">
        <v>9445</v>
      </c>
      <c r="H31" s="15">
        <v>33.58</v>
      </c>
      <c r="I31" s="14">
        <v>2732</v>
      </c>
      <c r="J31" s="15">
        <v>9.7100000000000009</v>
      </c>
      <c r="K31" s="14">
        <v>303931</v>
      </c>
      <c r="L31" s="14">
        <v>513</v>
      </c>
      <c r="M31" s="14">
        <f t="shared" si="0"/>
        <v>303418</v>
      </c>
      <c r="N31" s="18">
        <f t="shared" si="1"/>
        <v>99.831211689495319</v>
      </c>
      <c r="O31" s="14">
        <v>305072</v>
      </c>
      <c r="P31" s="14">
        <v>14713</v>
      </c>
      <c r="Q31" s="24">
        <f t="shared" si="2"/>
        <v>290359</v>
      </c>
      <c r="R31" s="18">
        <f t="shared" si="3"/>
        <v>95.177204069858917</v>
      </c>
      <c r="S31" s="18">
        <f t="shared" si="4"/>
        <v>58.909980490627674</v>
      </c>
      <c r="T31" s="18">
        <f t="shared" si="21"/>
        <v>55.97423464672174</v>
      </c>
      <c r="U31" s="18">
        <f t="shared" si="6"/>
        <v>13.352579726346383</v>
      </c>
      <c r="V31" s="18">
        <f t="shared" si="7"/>
        <v>35.336261001776855</v>
      </c>
      <c r="W31" s="18">
        <f t="shared" si="8"/>
        <v>10.221139762504434</v>
      </c>
      <c r="X31" s="18">
        <f t="shared" si="22"/>
        <v>12.687161403159523</v>
      </c>
      <c r="Y31" s="18">
        <f t="shared" si="23"/>
        <v>33.57529824960541</v>
      </c>
      <c r="Z31" s="18">
        <f t="shared" si="24"/>
        <v>9.7117749939568014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246046</v>
      </c>
      <c r="C32" s="14">
        <v>11679</v>
      </c>
      <c r="D32" s="15">
        <v>47.47</v>
      </c>
      <c r="E32" s="14">
        <v>2443</v>
      </c>
      <c r="F32" s="15">
        <v>9.93</v>
      </c>
      <c r="G32" s="14">
        <v>7008</v>
      </c>
      <c r="H32" s="15">
        <v>28.48</v>
      </c>
      <c r="I32" s="14">
        <v>2228</v>
      </c>
      <c r="J32" s="15">
        <v>9.06</v>
      </c>
      <c r="K32" s="14">
        <v>264815</v>
      </c>
      <c r="L32" s="14">
        <v>364</v>
      </c>
      <c r="M32" s="14">
        <f t="shared" si="0"/>
        <v>264451</v>
      </c>
      <c r="N32" s="18">
        <f t="shared" si="1"/>
        <v>99.862545550667448</v>
      </c>
      <c r="O32" s="14">
        <v>265940</v>
      </c>
      <c r="P32" s="14">
        <v>10722</v>
      </c>
      <c r="Q32" s="24">
        <f t="shared" si="2"/>
        <v>255218</v>
      </c>
      <c r="R32" s="18">
        <f t="shared" si="3"/>
        <v>95.968263518086786</v>
      </c>
      <c r="S32" s="18">
        <f t="shared" si="4"/>
        <v>49.528945365620139</v>
      </c>
      <c r="T32" s="18">
        <f t="shared" si="21"/>
        <v>47.46673386277363</v>
      </c>
      <c r="U32" s="18">
        <f t="shared" si="6"/>
        <v>10.360408727477523</v>
      </c>
      <c r="V32" s="18">
        <f t="shared" si="7"/>
        <v>29.719911732362867</v>
      </c>
      <c r="W32" s="18">
        <f t="shared" si="8"/>
        <v>9.4486249057797469</v>
      </c>
      <c r="X32" s="18">
        <f t="shared" si="22"/>
        <v>9.9290376596246244</v>
      </c>
      <c r="Y32" s="18">
        <f t="shared" si="23"/>
        <v>28.482478886061955</v>
      </c>
      <c r="Z32" s="18">
        <f t="shared" si="24"/>
        <v>9.0552173170870489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8"/>
      <c r="O33" s="11"/>
      <c r="P33" s="11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1129845</v>
      </c>
      <c r="C34" s="8">
        <v>30183</v>
      </c>
      <c r="D34" s="9">
        <v>26.71</v>
      </c>
      <c r="E34" s="8">
        <v>5733</v>
      </c>
      <c r="F34" s="9">
        <v>5.07</v>
      </c>
      <c r="G34" s="8">
        <v>17547</v>
      </c>
      <c r="H34" s="9">
        <v>15.53</v>
      </c>
      <c r="I34" s="8">
        <v>6903</v>
      </c>
      <c r="J34" s="9">
        <v>6.11</v>
      </c>
      <c r="K34" s="8">
        <v>1140153</v>
      </c>
      <c r="L34" s="8">
        <v>1281</v>
      </c>
      <c r="M34" s="8">
        <f t="shared" si="0"/>
        <v>1138872</v>
      </c>
      <c r="N34" s="17">
        <f t="shared" si="1"/>
        <v>99.887646657948537</v>
      </c>
      <c r="O34" s="8">
        <v>1146825</v>
      </c>
      <c r="P34" s="8">
        <v>31005</v>
      </c>
      <c r="Q34" s="16">
        <f t="shared" si="2"/>
        <v>1115820</v>
      </c>
      <c r="R34" s="17">
        <f t="shared" si="3"/>
        <v>97.296448891504809</v>
      </c>
      <c r="S34" s="17">
        <f t="shared" si="4"/>
        <v>27.487469761913204</v>
      </c>
      <c r="T34" s="17">
        <f t="shared" ref="T34:T39" si="25">N34*R34*S34/10000</f>
        <v>26.714283817691804</v>
      </c>
      <c r="U34" s="17">
        <f t="shared" si="6"/>
        <v>5.2210073268080839</v>
      </c>
      <c r="V34" s="17">
        <f t="shared" si="7"/>
        <v>15.979943408948447</v>
      </c>
      <c r="W34" s="17">
        <f t="shared" si="8"/>
        <v>6.2865190261566717</v>
      </c>
      <c r="X34" s="17">
        <f t="shared" ref="X34:X39" si="26">N34*R34*U34/10000</f>
        <v>5.0741473387942593</v>
      </c>
      <c r="Y34" s="17">
        <f t="shared" ref="Y34:Y39" si="27">N34*R34*V34/10000</f>
        <v>15.530448866879969</v>
      </c>
      <c r="Z34" s="17">
        <f t="shared" ref="Z34:Z39" si="28">N34*R34*W34/10000</f>
        <v>6.1096876120175763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228419</v>
      </c>
      <c r="C35" s="14">
        <v>9003</v>
      </c>
      <c r="D35" s="15">
        <v>39.409999999999997</v>
      </c>
      <c r="E35" s="14">
        <v>1764</v>
      </c>
      <c r="F35" s="15">
        <v>7.72</v>
      </c>
      <c r="G35" s="14">
        <v>5301</v>
      </c>
      <c r="H35" s="15">
        <v>23.21</v>
      </c>
      <c r="I35" s="14">
        <v>1938</v>
      </c>
      <c r="J35" s="15">
        <v>8.48</v>
      </c>
      <c r="K35" s="14">
        <v>227447</v>
      </c>
      <c r="L35" s="14">
        <v>299</v>
      </c>
      <c r="M35" s="14">
        <f t="shared" si="0"/>
        <v>227148</v>
      </c>
      <c r="N35" s="18">
        <f t="shared" si="1"/>
        <v>99.868540802912335</v>
      </c>
      <c r="O35" s="14">
        <v>228593</v>
      </c>
      <c r="P35" s="14">
        <v>8093</v>
      </c>
      <c r="Q35" s="24">
        <f t="shared" si="2"/>
        <v>220500</v>
      </c>
      <c r="R35" s="18">
        <f t="shared" si="3"/>
        <v>96.459646620850165</v>
      </c>
      <c r="S35" s="18">
        <f t="shared" si="4"/>
        <v>40.914820794908074</v>
      </c>
      <c r="T35" s="18">
        <f t="shared" si="25"/>
        <v>39.414409484324857</v>
      </c>
      <c r="U35" s="18">
        <f t="shared" si="6"/>
        <v>8.0166326649136792</v>
      </c>
      <c r="V35" s="18">
        <f t="shared" si="7"/>
        <v>24.090799181806922</v>
      </c>
      <c r="W35" s="18">
        <f t="shared" si="8"/>
        <v>8.8073889481874765</v>
      </c>
      <c r="X35" s="18">
        <f t="shared" si="26"/>
        <v>7.722650042246924</v>
      </c>
      <c r="Y35" s="18">
        <f t="shared" si="27"/>
        <v>23.207351402466522</v>
      </c>
      <c r="Z35" s="18">
        <f t="shared" si="28"/>
        <v>8.4844080396114148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220117</v>
      </c>
      <c r="C36" s="14">
        <v>7120</v>
      </c>
      <c r="D36" s="15">
        <v>32.35</v>
      </c>
      <c r="E36" s="14">
        <v>1372</v>
      </c>
      <c r="F36" s="15">
        <v>6.23</v>
      </c>
      <c r="G36" s="14">
        <v>4085</v>
      </c>
      <c r="H36" s="15">
        <v>18.559999999999999</v>
      </c>
      <c r="I36" s="14">
        <v>1663</v>
      </c>
      <c r="J36" s="15">
        <v>7.56</v>
      </c>
      <c r="K36" s="14">
        <v>225928</v>
      </c>
      <c r="L36" s="14">
        <v>271</v>
      </c>
      <c r="M36" s="14">
        <f t="shared" si="0"/>
        <v>225657</v>
      </c>
      <c r="N36" s="18">
        <f t="shared" si="1"/>
        <v>99.880050281505618</v>
      </c>
      <c r="O36" s="14">
        <v>227138</v>
      </c>
      <c r="P36" s="14">
        <v>6846</v>
      </c>
      <c r="Q36" s="24">
        <f t="shared" si="2"/>
        <v>220292</v>
      </c>
      <c r="R36" s="18">
        <f t="shared" si="3"/>
        <v>96.985973284963322</v>
      </c>
      <c r="S36" s="18">
        <f t="shared" si="4"/>
        <v>33.391715211210489</v>
      </c>
      <c r="T36" s="18">
        <f t="shared" si="25"/>
        <v>32.346433941949051</v>
      </c>
      <c r="U36" s="18">
        <f t="shared" si="6"/>
        <v>6.4344709648568523</v>
      </c>
      <c r="V36" s="18">
        <f t="shared" si="7"/>
        <v>19.158027617667813</v>
      </c>
      <c r="W36" s="18">
        <f t="shared" si="8"/>
        <v>7.7992166286858202</v>
      </c>
      <c r="X36" s="18">
        <f t="shared" si="26"/>
        <v>6.2330487876901826</v>
      </c>
      <c r="Y36" s="18">
        <f t="shared" si="27"/>
        <v>18.558312170345769</v>
      </c>
      <c r="Z36" s="18">
        <f t="shared" si="28"/>
        <v>7.5550729839131003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230663</v>
      </c>
      <c r="C37" s="14">
        <v>6014</v>
      </c>
      <c r="D37" s="15">
        <v>26.07</v>
      </c>
      <c r="E37" s="14">
        <v>1162</v>
      </c>
      <c r="F37" s="15">
        <v>5.04</v>
      </c>
      <c r="G37" s="14">
        <v>3513</v>
      </c>
      <c r="H37" s="15">
        <v>15.23</v>
      </c>
      <c r="I37" s="14">
        <v>1339</v>
      </c>
      <c r="J37" s="15">
        <v>5.81</v>
      </c>
      <c r="K37" s="14">
        <v>217474</v>
      </c>
      <c r="L37" s="14">
        <v>227</v>
      </c>
      <c r="M37" s="14">
        <f t="shared" si="0"/>
        <v>217247</v>
      </c>
      <c r="N37" s="18">
        <f t="shared" si="1"/>
        <v>99.895619706263744</v>
      </c>
      <c r="O37" s="14">
        <v>218746</v>
      </c>
      <c r="P37" s="14">
        <v>5712</v>
      </c>
      <c r="Q37" s="24">
        <f t="shared" si="2"/>
        <v>213034</v>
      </c>
      <c r="R37" s="18">
        <f t="shared" si="3"/>
        <v>97.388752251469739</v>
      </c>
      <c r="S37" s="18">
        <f t="shared" si="4"/>
        <v>26.799719009195787</v>
      </c>
      <c r="T37" s="18">
        <f t="shared" si="25"/>
        <v>26.072668785197461</v>
      </c>
      <c r="U37" s="18">
        <f t="shared" si="6"/>
        <v>5.178129944909462</v>
      </c>
      <c r="V37" s="18">
        <f t="shared" si="7"/>
        <v>15.654707828284801</v>
      </c>
      <c r="W37" s="18">
        <f t="shared" si="8"/>
        <v>5.9668812360015222</v>
      </c>
      <c r="X37" s="18">
        <f t="shared" si="26"/>
        <v>5.0376523326237859</v>
      </c>
      <c r="Y37" s="18">
        <f t="shared" si="27"/>
        <v>15.230010881675867</v>
      </c>
      <c r="Z37" s="18">
        <f t="shared" si="28"/>
        <v>5.8050055708978041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244552</v>
      </c>
      <c r="C38" s="14">
        <v>4921</v>
      </c>
      <c r="D38" s="15">
        <v>20.12</v>
      </c>
      <c r="E38" s="14">
        <v>852</v>
      </c>
      <c r="F38" s="15">
        <v>3.48</v>
      </c>
      <c r="G38" s="14">
        <v>2886</v>
      </c>
      <c r="H38" s="15">
        <v>11.8</v>
      </c>
      <c r="I38" s="14">
        <v>1183</v>
      </c>
      <c r="J38" s="15">
        <v>4.84</v>
      </c>
      <c r="K38" s="14">
        <v>248400</v>
      </c>
      <c r="L38" s="14">
        <v>266</v>
      </c>
      <c r="M38" s="14">
        <f t="shared" si="0"/>
        <v>248134</v>
      </c>
      <c r="N38" s="18">
        <f t="shared" si="1"/>
        <v>99.892914653784217</v>
      </c>
      <c r="O38" s="14">
        <v>249945</v>
      </c>
      <c r="P38" s="14">
        <v>5704</v>
      </c>
      <c r="Q38" s="24">
        <f t="shared" si="2"/>
        <v>244241</v>
      </c>
      <c r="R38" s="18">
        <f t="shared" si="3"/>
        <v>97.717897937546255</v>
      </c>
      <c r="S38" s="18">
        <f t="shared" si="4"/>
        <v>20.614525605057949</v>
      </c>
      <c r="T38" s="18">
        <f t="shared" si="25"/>
        <v>20.122509732081518</v>
      </c>
      <c r="U38" s="18">
        <f t="shared" si="6"/>
        <v>3.569107054563986</v>
      </c>
      <c r="V38" s="18">
        <f t="shared" si="7"/>
        <v>12.089721783417444</v>
      </c>
      <c r="W38" s="18">
        <f t="shared" si="8"/>
        <v>4.9556967670765202</v>
      </c>
      <c r="X38" s="18">
        <f t="shared" si="26"/>
        <v>3.4839216199417713</v>
      </c>
      <c r="Y38" s="18">
        <f t="shared" si="27"/>
        <v>11.801171121070364</v>
      </c>
      <c r="Z38" s="18">
        <f t="shared" si="28"/>
        <v>4.8374169910693841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206094</v>
      </c>
      <c r="C39" s="14">
        <v>3125</v>
      </c>
      <c r="D39" s="15">
        <v>15.16</v>
      </c>
      <c r="E39" s="14">
        <v>583</v>
      </c>
      <c r="F39" s="15">
        <v>2.83</v>
      </c>
      <c r="G39" s="14">
        <v>1762</v>
      </c>
      <c r="H39" s="15">
        <v>8.5500000000000007</v>
      </c>
      <c r="I39" s="14">
        <v>780</v>
      </c>
      <c r="J39" s="15">
        <v>3.78</v>
      </c>
      <c r="K39" s="14">
        <v>220904</v>
      </c>
      <c r="L39" s="14">
        <v>218</v>
      </c>
      <c r="M39" s="14">
        <f t="shared" si="0"/>
        <v>220686</v>
      </c>
      <c r="N39" s="18">
        <f t="shared" si="1"/>
        <v>99.901314598196507</v>
      </c>
      <c r="O39" s="14">
        <v>222403</v>
      </c>
      <c r="P39" s="14">
        <v>4650</v>
      </c>
      <c r="Q39" s="24">
        <f t="shared" si="2"/>
        <v>217753</v>
      </c>
      <c r="R39" s="18">
        <f t="shared" si="3"/>
        <v>97.909200865096253</v>
      </c>
      <c r="S39" s="18">
        <f t="shared" si="4"/>
        <v>15.502079661695829</v>
      </c>
      <c r="T39" s="18">
        <f t="shared" si="25"/>
        <v>15.162983881141615</v>
      </c>
      <c r="U39" s="18">
        <f t="shared" si="6"/>
        <v>2.8920679816859738</v>
      </c>
      <c r="V39" s="18">
        <f t="shared" si="7"/>
        <v>8.7406925964505753</v>
      </c>
      <c r="W39" s="18">
        <f t="shared" si="8"/>
        <v>3.8693190835592786</v>
      </c>
      <c r="X39" s="18">
        <f t="shared" si="26"/>
        <v>2.8288062728657795</v>
      </c>
      <c r="Y39" s="18">
        <f t="shared" si="27"/>
        <v>8.5494968315428856</v>
      </c>
      <c r="Z39" s="18">
        <f t="shared" si="28"/>
        <v>3.7846807767329467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8"/>
      <c r="O40" s="11"/>
      <c r="P40" s="11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1108839</v>
      </c>
      <c r="C41" s="8">
        <v>7247</v>
      </c>
      <c r="D41" s="9">
        <v>6.54</v>
      </c>
      <c r="E41" s="8">
        <v>1497</v>
      </c>
      <c r="F41" s="9">
        <v>1.35</v>
      </c>
      <c r="G41" s="8">
        <v>4044</v>
      </c>
      <c r="H41" s="9">
        <v>3.65</v>
      </c>
      <c r="I41" s="8">
        <v>1706</v>
      </c>
      <c r="J41" s="9">
        <v>1.54</v>
      </c>
      <c r="K41" s="8">
        <v>1080667</v>
      </c>
      <c r="L41" s="8">
        <v>783</v>
      </c>
      <c r="M41" s="8">
        <f t="shared" si="0"/>
        <v>1079884</v>
      </c>
      <c r="N41" s="17">
        <f t="shared" si="1"/>
        <v>99.927544747827028</v>
      </c>
      <c r="O41" s="8">
        <v>1091445</v>
      </c>
      <c r="P41" s="8">
        <v>15539</v>
      </c>
      <c r="Q41" s="16">
        <f t="shared" si="2"/>
        <v>1075906</v>
      </c>
      <c r="R41" s="17">
        <f t="shared" si="3"/>
        <v>98.576291063681637</v>
      </c>
      <c r="S41" s="17">
        <f t="shared" si="4"/>
        <v>6.6348648100796979</v>
      </c>
      <c r="T41" s="17">
        <f t="shared" ref="T41:T46" si="29">N41*R41*S41/10000</f>
        <v>6.5356647809104844</v>
      </c>
      <c r="U41" s="17">
        <f t="shared" si="6"/>
        <v>1.3705523141561069</v>
      </c>
      <c r="V41" s="17">
        <f t="shared" si="7"/>
        <v>3.7024138666982611</v>
      </c>
      <c r="W41" s="17">
        <f t="shared" si="8"/>
        <v>1.5618986292253296</v>
      </c>
      <c r="X41" s="17">
        <f t="shared" ref="X41:X46" si="30">N41*R41*U41/10000</f>
        <v>1.3500607392056014</v>
      </c>
      <c r="Y41" s="17">
        <f t="shared" ref="Y41:Y46" si="31">N41*R41*V41/10000</f>
        <v>3.647057868635573</v>
      </c>
      <c r="Z41" s="17">
        <f t="shared" ref="Z41:Z46" si="32">N41*R41*W41/10000</f>
        <v>1.5385461730693093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222678</v>
      </c>
      <c r="C42" s="14">
        <v>2508</v>
      </c>
      <c r="D42" s="15">
        <v>11.26</v>
      </c>
      <c r="E42" s="14">
        <v>485</v>
      </c>
      <c r="F42" s="15">
        <v>2.1800000000000002</v>
      </c>
      <c r="G42" s="14">
        <v>1408</v>
      </c>
      <c r="H42" s="15">
        <v>6.32</v>
      </c>
      <c r="I42" s="14">
        <v>615</v>
      </c>
      <c r="J42" s="15">
        <v>2.76</v>
      </c>
      <c r="K42" s="14">
        <v>204341</v>
      </c>
      <c r="L42" s="14">
        <v>174</v>
      </c>
      <c r="M42" s="14">
        <f t="shared" si="0"/>
        <v>204167</v>
      </c>
      <c r="N42" s="18">
        <f t="shared" si="1"/>
        <v>99.914848219397967</v>
      </c>
      <c r="O42" s="14">
        <v>206005</v>
      </c>
      <c r="P42" s="14">
        <v>3819</v>
      </c>
      <c r="Q42" s="24">
        <f t="shared" si="2"/>
        <v>202186</v>
      </c>
      <c r="R42" s="18">
        <f t="shared" si="3"/>
        <v>98.146161500934454</v>
      </c>
      <c r="S42" s="18">
        <f t="shared" si="4"/>
        <v>11.485419657121495</v>
      </c>
      <c r="T42" s="18">
        <f t="shared" si="29"/>
        <v>11.262899792525532</v>
      </c>
      <c r="U42" s="18">
        <f t="shared" si="6"/>
        <v>2.2210640086538773</v>
      </c>
      <c r="V42" s="18">
        <f t="shared" si="7"/>
        <v>6.4479548952261023</v>
      </c>
      <c r="W42" s="18">
        <f t="shared" si="8"/>
        <v>2.8164007532415147</v>
      </c>
      <c r="X42" s="18">
        <f t="shared" si="30"/>
        <v>2.1780328546151844</v>
      </c>
      <c r="Y42" s="18">
        <f t="shared" si="31"/>
        <v>6.3230314624704738</v>
      </c>
      <c r="Z42" s="18">
        <f t="shared" si="32"/>
        <v>2.7618354754398728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220043</v>
      </c>
      <c r="C43" s="14">
        <v>1833</v>
      </c>
      <c r="D43" s="15">
        <v>8.33</v>
      </c>
      <c r="E43" s="14">
        <v>389</v>
      </c>
      <c r="F43" s="15">
        <v>1.77</v>
      </c>
      <c r="G43" s="14">
        <v>1023</v>
      </c>
      <c r="H43" s="15">
        <v>4.6500000000000004</v>
      </c>
      <c r="I43" s="14">
        <v>421</v>
      </c>
      <c r="J43" s="15">
        <v>1.91</v>
      </c>
      <c r="K43" s="14">
        <v>224896</v>
      </c>
      <c r="L43" s="14">
        <v>179</v>
      </c>
      <c r="M43" s="14">
        <f t="shared" si="0"/>
        <v>224717</v>
      </c>
      <c r="N43" s="18">
        <f t="shared" si="1"/>
        <v>99.920407655093911</v>
      </c>
      <c r="O43" s="14">
        <v>226862</v>
      </c>
      <c r="P43" s="14">
        <v>3478</v>
      </c>
      <c r="Q43" s="24">
        <f t="shared" si="2"/>
        <v>223384</v>
      </c>
      <c r="R43" s="18">
        <f t="shared" si="3"/>
        <v>98.466909398665265</v>
      </c>
      <c r="S43" s="18">
        <f t="shared" si="4"/>
        <v>8.4666265389277839</v>
      </c>
      <c r="T43" s="18">
        <f t="shared" si="29"/>
        <v>8.3301900083165545</v>
      </c>
      <c r="U43" s="18">
        <f t="shared" si="6"/>
        <v>1.7967909021510684</v>
      </c>
      <c r="V43" s="18">
        <f t="shared" si="7"/>
        <v>4.7252367426749169</v>
      </c>
      <c r="W43" s="18">
        <f t="shared" si="8"/>
        <v>1.9445988941017989</v>
      </c>
      <c r="X43" s="18">
        <f t="shared" si="30"/>
        <v>1.7678362865439936</v>
      </c>
      <c r="Y43" s="18">
        <f t="shared" si="31"/>
        <v>4.6490913139704499</v>
      </c>
      <c r="Z43" s="18">
        <f t="shared" si="32"/>
        <v>1.9132624078021112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211313</v>
      </c>
      <c r="C44" s="14">
        <v>1252</v>
      </c>
      <c r="D44" s="15">
        <v>5.92</v>
      </c>
      <c r="E44" s="14">
        <v>241</v>
      </c>
      <c r="F44" s="15">
        <v>1.1399999999999999</v>
      </c>
      <c r="G44" s="14">
        <v>718</v>
      </c>
      <c r="H44" s="15">
        <v>3.4</v>
      </c>
      <c r="I44" s="14">
        <v>293</v>
      </c>
      <c r="J44" s="15">
        <v>1.39</v>
      </c>
      <c r="K44" s="14">
        <v>216461</v>
      </c>
      <c r="L44" s="14">
        <v>171</v>
      </c>
      <c r="M44" s="14">
        <f t="shared" si="0"/>
        <v>216290</v>
      </c>
      <c r="N44" s="18">
        <f t="shared" si="1"/>
        <v>99.921001935683563</v>
      </c>
      <c r="O44" s="14">
        <v>218625</v>
      </c>
      <c r="P44" s="14">
        <v>3044</v>
      </c>
      <c r="Q44" s="24">
        <f t="shared" si="2"/>
        <v>215581</v>
      </c>
      <c r="R44" s="18">
        <f t="shared" si="3"/>
        <v>98.607661520869073</v>
      </c>
      <c r="S44" s="18">
        <f t="shared" si="4"/>
        <v>6.0132695698099248</v>
      </c>
      <c r="T44" s="18">
        <f t="shared" si="29"/>
        <v>5.9248602783548581</v>
      </c>
      <c r="U44" s="18">
        <f t="shared" si="6"/>
        <v>1.1575063628787476</v>
      </c>
      <c r="V44" s="18">
        <f t="shared" si="7"/>
        <v>3.4485044338047333</v>
      </c>
      <c r="W44" s="18">
        <f t="shared" si="8"/>
        <v>1.4072587731264441</v>
      </c>
      <c r="X44" s="18">
        <f t="shared" si="30"/>
        <v>1.1404882804181478</v>
      </c>
      <c r="Y44" s="18">
        <f t="shared" si="31"/>
        <v>3.3978032586731532</v>
      </c>
      <c r="Z44" s="18">
        <f t="shared" si="32"/>
        <v>1.3865687392635571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221032</v>
      </c>
      <c r="C45" s="14">
        <v>973</v>
      </c>
      <c r="D45" s="15">
        <v>4.4000000000000004</v>
      </c>
      <c r="E45" s="14">
        <v>221</v>
      </c>
      <c r="F45" s="15">
        <v>1</v>
      </c>
      <c r="G45" s="14">
        <v>520</v>
      </c>
      <c r="H45" s="15">
        <v>2.35</v>
      </c>
      <c r="I45" s="14">
        <v>232</v>
      </c>
      <c r="J45" s="15">
        <v>1.05</v>
      </c>
      <c r="K45" s="14">
        <v>205922</v>
      </c>
      <c r="L45" s="14">
        <v>123</v>
      </c>
      <c r="M45" s="14">
        <f t="shared" si="0"/>
        <v>205799</v>
      </c>
      <c r="N45" s="18">
        <f t="shared" si="1"/>
        <v>99.940268645409418</v>
      </c>
      <c r="O45" s="14">
        <v>208150</v>
      </c>
      <c r="P45" s="14">
        <v>2605</v>
      </c>
      <c r="Q45" s="24">
        <f t="shared" si="2"/>
        <v>205545</v>
      </c>
      <c r="R45" s="18">
        <f t="shared" si="3"/>
        <v>98.748498678837379</v>
      </c>
      <c r="S45" s="18">
        <f t="shared" si="4"/>
        <v>4.4605321379373892</v>
      </c>
      <c r="T45" s="18">
        <f t="shared" si="29"/>
        <v>4.4020775272358748</v>
      </c>
      <c r="U45" s="18">
        <f t="shared" si="6"/>
        <v>1.0131321711039702</v>
      </c>
      <c r="V45" s="18">
        <f t="shared" si="7"/>
        <v>2.3838404025975768</v>
      </c>
      <c r="W45" s="18">
        <f t="shared" si="8"/>
        <v>1.0635595642358422</v>
      </c>
      <c r="X45" s="18">
        <f t="shared" si="30"/>
        <v>0.9998552245828658</v>
      </c>
      <c r="Y45" s="18">
        <f t="shared" si="31"/>
        <v>2.3526005284302722</v>
      </c>
      <c r="Z45" s="18">
        <f t="shared" si="32"/>
        <v>1.0496217742227372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233773</v>
      </c>
      <c r="C46" s="14">
        <v>681</v>
      </c>
      <c r="D46" s="15">
        <v>2.91</v>
      </c>
      <c r="E46" s="14">
        <v>161</v>
      </c>
      <c r="F46" s="15">
        <v>0.69</v>
      </c>
      <c r="G46" s="14">
        <v>375</v>
      </c>
      <c r="H46" s="15">
        <v>1.6</v>
      </c>
      <c r="I46" s="14">
        <v>145</v>
      </c>
      <c r="J46" s="15">
        <v>0.62</v>
      </c>
      <c r="K46" s="14">
        <v>229047</v>
      </c>
      <c r="L46" s="14">
        <v>136</v>
      </c>
      <c r="M46" s="14">
        <f t="shared" si="0"/>
        <v>228911</v>
      </c>
      <c r="N46" s="18">
        <f t="shared" si="1"/>
        <v>99.940623540146774</v>
      </c>
      <c r="O46" s="14">
        <v>231803</v>
      </c>
      <c r="P46" s="14">
        <v>2593</v>
      </c>
      <c r="Q46" s="24">
        <f t="shared" si="2"/>
        <v>229210</v>
      </c>
      <c r="R46" s="18">
        <f t="shared" si="3"/>
        <v>98.881377721599804</v>
      </c>
      <c r="S46" s="18">
        <f t="shared" si="4"/>
        <v>2.947787671537716</v>
      </c>
      <c r="T46" s="18">
        <f t="shared" si="29"/>
        <v>2.9130823491164506</v>
      </c>
      <c r="U46" s="18">
        <f t="shared" si="6"/>
        <v>0.6969072175001062</v>
      </c>
      <c r="V46" s="18">
        <f t="shared" si="7"/>
        <v>1.623231096661738</v>
      </c>
      <c r="W46" s="18">
        <f t="shared" si="8"/>
        <v>0.62764935737587202</v>
      </c>
      <c r="X46" s="18">
        <f t="shared" si="30"/>
        <v>0.6887022881171051</v>
      </c>
      <c r="Y46" s="18">
        <f t="shared" si="31"/>
        <v>1.6041202362976053</v>
      </c>
      <c r="Z46" s="18">
        <f t="shared" si="32"/>
        <v>0.62025982470174057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8"/>
      <c r="O47" s="11"/>
      <c r="P47" s="11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1336846</v>
      </c>
      <c r="C48" s="8">
        <v>2322</v>
      </c>
      <c r="D48" s="9">
        <v>1.74</v>
      </c>
      <c r="E48" s="8">
        <v>700</v>
      </c>
      <c r="F48" s="9">
        <v>0.52</v>
      </c>
      <c r="G48" s="8">
        <v>1167</v>
      </c>
      <c r="H48" s="9">
        <v>0.87</v>
      </c>
      <c r="I48" s="8">
        <v>455</v>
      </c>
      <c r="J48" s="9">
        <v>0.34</v>
      </c>
      <c r="K48" s="8">
        <v>1287396</v>
      </c>
      <c r="L48" s="8">
        <v>615</v>
      </c>
      <c r="M48" s="8">
        <f t="shared" si="0"/>
        <v>1286781</v>
      </c>
      <c r="N48" s="17">
        <f t="shared" si="1"/>
        <v>99.952229150937242</v>
      </c>
      <c r="O48" s="8">
        <v>1308379</v>
      </c>
      <c r="P48" s="8">
        <v>11462</v>
      </c>
      <c r="Q48" s="16">
        <f t="shared" si="2"/>
        <v>1296917</v>
      </c>
      <c r="R48" s="17">
        <f t="shared" si="3"/>
        <v>99.123954144785259</v>
      </c>
      <c r="S48" s="17">
        <f t="shared" si="4"/>
        <v>1.7531122809451691</v>
      </c>
      <c r="T48" s="17">
        <f t="shared" ref="T48:T53" si="33">N48*R48*S48/10000</f>
        <v>1.7369240735282896</v>
      </c>
      <c r="U48" s="17">
        <f t="shared" si="6"/>
        <v>0.52850068762343605</v>
      </c>
      <c r="V48" s="17">
        <f t="shared" si="7"/>
        <v>0.88108614636649973</v>
      </c>
      <c r="W48" s="17">
        <f t="shared" si="8"/>
        <v>0.3435254469552334</v>
      </c>
      <c r="X48" s="17">
        <f t="shared" ref="X48:X53" si="34">N48*R48*U48/10000</f>
        <v>0.5236205217354879</v>
      </c>
      <c r="Y48" s="17">
        <f t="shared" ref="Y48:Y53" si="35">N48*R48*V48/10000</f>
        <v>0.87295021266473471</v>
      </c>
      <c r="Z48" s="17">
        <f t="shared" ref="Z48:Z53" si="36">N48*R48*W48/10000</f>
        <v>0.34035333912806709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244752</v>
      </c>
      <c r="C49" s="14">
        <v>506</v>
      </c>
      <c r="D49" s="15">
        <v>2.0699999999999998</v>
      </c>
      <c r="E49" s="14">
        <v>143</v>
      </c>
      <c r="F49" s="15">
        <v>0.57999999999999996</v>
      </c>
      <c r="G49" s="14">
        <v>232</v>
      </c>
      <c r="H49" s="15">
        <v>0.95</v>
      </c>
      <c r="I49" s="14">
        <v>131</v>
      </c>
      <c r="J49" s="15">
        <v>0.54</v>
      </c>
      <c r="K49" s="14">
        <v>233456</v>
      </c>
      <c r="L49" s="14">
        <v>127</v>
      </c>
      <c r="M49" s="14">
        <f t="shared" si="0"/>
        <v>233329</v>
      </c>
      <c r="N49" s="18">
        <f t="shared" si="1"/>
        <v>99.945600027414159</v>
      </c>
      <c r="O49" s="14">
        <v>236501</v>
      </c>
      <c r="P49" s="14">
        <v>2471</v>
      </c>
      <c r="Q49" s="24">
        <f t="shared" si="2"/>
        <v>234030</v>
      </c>
      <c r="R49" s="18">
        <f t="shared" si="3"/>
        <v>98.955184121843033</v>
      </c>
      <c r="S49" s="18">
        <f t="shared" si="4"/>
        <v>2.0903645739030137</v>
      </c>
      <c r="T49" s="18">
        <f t="shared" si="33"/>
        <v>2.0673988363731448</v>
      </c>
      <c r="U49" s="18">
        <f t="shared" si="6"/>
        <v>0.59075520566824302</v>
      </c>
      <c r="V49" s="18">
        <f t="shared" si="7"/>
        <v>0.95842802597924748</v>
      </c>
      <c r="W49" s="18">
        <f t="shared" si="8"/>
        <v>0.54118134225552328</v>
      </c>
      <c r="X49" s="18">
        <f t="shared" si="34"/>
        <v>0.5842648885402365</v>
      </c>
      <c r="Y49" s="18">
        <f t="shared" si="35"/>
        <v>0.94789828070863569</v>
      </c>
      <c r="Z49" s="18">
        <f t="shared" si="36"/>
        <v>0.53523566712427262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261594</v>
      </c>
      <c r="C50" s="14">
        <v>469</v>
      </c>
      <c r="D50" s="15">
        <v>1.79</v>
      </c>
      <c r="E50" s="14">
        <v>144</v>
      </c>
      <c r="F50" s="15">
        <v>0.55000000000000004</v>
      </c>
      <c r="G50" s="14">
        <v>245</v>
      </c>
      <c r="H50" s="15">
        <v>0.94</v>
      </c>
      <c r="I50" s="14">
        <v>80</v>
      </c>
      <c r="J50" s="15">
        <v>0.31</v>
      </c>
      <c r="K50" s="14">
        <v>253876</v>
      </c>
      <c r="L50" s="14">
        <v>135</v>
      </c>
      <c r="M50" s="14">
        <f t="shared" si="0"/>
        <v>253741</v>
      </c>
      <c r="N50" s="18">
        <f t="shared" si="1"/>
        <v>99.94682443397565</v>
      </c>
      <c r="O50" s="14">
        <v>257529</v>
      </c>
      <c r="P50" s="14">
        <v>2456</v>
      </c>
      <c r="Q50" s="24">
        <f t="shared" si="2"/>
        <v>255073</v>
      </c>
      <c r="R50" s="18">
        <f t="shared" si="3"/>
        <v>99.046320996858611</v>
      </c>
      <c r="S50" s="18">
        <f t="shared" si="4"/>
        <v>1.8110803368715338</v>
      </c>
      <c r="T50" s="18">
        <f t="shared" si="33"/>
        <v>1.7928545761752945</v>
      </c>
      <c r="U50" s="18">
        <f t="shared" si="6"/>
        <v>0.55606731025479927</v>
      </c>
      <c r="V50" s="18">
        <f t="shared" si="7"/>
        <v>0.94608674314184604</v>
      </c>
      <c r="W50" s="18">
        <f t="shared" si="8"/>
        <v>0.30892628347488854</v>
      </c>
      <c r="X50" s="18">
        <f t="shared" si="34"/>
        <v>0.55047134108580476</v>
      </c>
      <c r="Y50" s="18">
        <f t="shared" si="35"/>
        <v>0.93656582337515415</v>
      </c>
      <c r="Z50" s="18">
        <f t="shared" si="36"/>
        <v>0.30581741171433607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274171</v>
      </c>
      <c r="C51" s="14">
        <v>466</v>
      </c>
      <c r="D51" s="15">
        <v>1.7</v>
      </c>
      <c r="E51" s="14">
        <v>136</v>
      </c>
      <c r="F51" s="15">
        <v>0.5</v>
      </c>
      <c r="G51" s="14">
        <v>246</v>
      </c>
      <c r="H51" s="15">
        <v>0.9</v>
      </c>
      <c r="I51" s="14">
        <v>84</v>
      </c>
      <c r="J51" s="15">
        <v>0.31</v>
      </c>
      <c r="K51" s="14">
        <v>261372</v>
      </c>
      <c r="L51" s="14">
        <v>131</v>
      </c>
      <c r="M51" s="14">
        <f t="shared" si="0"/>
        <v>261241</v>
      </c>
      <c r="N51" s="18">
        <f t="shared" si="1"/>
        <v>99.949879864713893</v>
      </c>
      <c r="O51" s="14">
        <v>265613</v>
      </c>
      <c r="P51" s="14">
        <v>2358</v>
      </c>
      <c r="Q51" s="24">
        <f t="shared" si="2"/>
        <v>263255</v>
      </c>
      <c r="R51" s="18">
        <f t="shared" si="3"/>
        <v>99.112242247179168</v>
      </c>
      <c r="S51" s="18">
        <f t="shared" si="4"/>
        <v>1.7157532204644173</v>
      </c>
      <c r="T51" s="18">
        <f t="shared" si="33"/>
        <v>1.6996691845600009</v>
      </c>
      <c r="U51" s="18">
        <f t="shared" si="6"/>
        <v>0.50073484545742653</v>
      </c>
      <c r="V51" s="18">
        <f t="shared" si="7"/>
        <v>0.90574097045975677</v>
      </c>
      <c r="W51" s="18">
        <f t="shared" si="8"/>
        <v>0.30927740454723396</v>
      </c>
      <c r="X51" s="18">
        <f t="shared" si="34"/>
        <v>0.4960407920604295</v>
      </c>
      <c r="Y51" s="18">
        <f t="shared" si="35"/>
        <v>0.89725025622695342</v>
      </c>
      <c r="Z51" s="18">
        <f t="shared" si="36"/>
        <v>0.30637813627261817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271763</v>
      </c>
      <c r="C52" s="14">
        <v>444</v>
      </c>
      <c r="D52" s="15">
        <v>1.63</v>
      </c>
      <c r="E52" s="14">
        <v>145</v>
      </c>
      <c r="F52" s="15">
        <v>0.53</v>
      </c>
      <c r="G52" s="14">
        <v>234</v>
      </c>
      <c r="H52" s="15">
        <v>0.86</v>
      </c>
      <c r="I52" s="14">
        <v>65</v>
      </c>
      <c r="J52" s="15">
        <v>0.24</v>
      </c>
      <c r="K52" s="14">
        <v>267657</v>
      </c>
      <c r="L52" s="14">
        <v>123</v>
      </c>
      <c r="M52" s="14">
        <f t="shared" si="0"/>
        <v>267534</v>
      </c>
      <c r="N52" s="18">
        <f t="shared" si="1"/>
        <v>99.954045662919327</v>
      </c>
      <c r="O52" s="14">
        <v>272424</v>
      </c>
      <c r="P52" s="14">
        <v>2165</v>
      </c>
      <c r="Q52" s="24">
        <f t="shared" si="2"/>
        <v>270259</v>
      </c>
      <c r="R52" s="18">
        <f t="shared" si="3"/>
        <v>99.205282941297384</v>
      </c>
      <c r="S52" s="18">
        <f t="shared" si="4"/>
        <v>1.6476215549680491</v>
      </c>
      <c r="T52" s="18">
        <f t="shared" si="33"/>
        <v>1.6337764890732003</v>
      </c>
      <c r="U52" s="18">
        <f t="shared" si="6"/>
        <v>0.53807460691524123</v>
      </c>
      <c r="V52" s="18">
        <f t="shared" si="7"/>
        <v>0.8683410897804581</v>
      </c>
      <c r="W52" s="18">
        <f t="shared" si="8"/>
        <v>0.2412058582723495</v>
      </c>
      <c r="X52" s="18">
        <f t="shared" si="34"/>
        <v>0.53355313269282434</v>
      </c>
      <c r="Y52" s="18">
        <f t="shared" si="35"/>
        <v>0.86104436586290245</v>
      </c>
      <c r="Z52" s="18">
        <f t="shared" si="36"/>
        <v>0.23917899051747296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284566</v>
      </c>
      <c r="C53" s="20">
        <v>437</v>
      </c>
      <c r="D53" s="21">
        <v>1.54</v>
      </c>
      <c r="E53" s="20">
        <v>132</v>
      </c>
      <c r="F53" s="21">
        <v>0.46</v>
      </c>
      <c r="G53" s="20">
        <v>210</v>
      </c>
      <c r="H53" s="21">
        <v>0.74</v>
      </c>
      <c r="I53" s="20">
        <v>95</v>
      </c>
      <c r="J53" s="21">
        <v>0.33</v>
      </c>
      <c r="K53" s="20">
        <v>271035</v>
      </c>
      <c r="L53" s="20">
        <v>99</v>
      </c>
      <c r="M53" s="20">
        <f t="shared" si="0"/>
        <v>270936</v>
      </c>
      <c r="N53" s="22">
        <f t="shared" si="1"/>
        <v>99.963473352150089</v>
      </c>
      <c r="O53" s="20">
        <v>276312</v>
      </c>
      <c r="P53" s="20">
        <v>2012</v>
      </c>
      <c r="Q53" s="25">
        <f t="shared" si="2"/>
        <v>274300</v>
      </c>
      <c r="R53" s="22">
        <f t="shared" si="3"/>
        <v>99.271837632820876</v>
      </c>
      <c r="S53" s="22">
        <f t="shared" si="4"/>
        <v>1.5475013219019687</v>
      </c>
      <c r="T53" s="22">
        <f t="shared" si="33"/>
        <v>1.5356718652263448</v>
      </c>
      <c r="U53" s="22">
        <f t="shared" si="6"/>
        <v>0.46743747023125826</v>
      </c>
      <c r="V53" s="22">
        <f t="shared" si="7"/>
        <v>0.7436505208224562</v>
      </c>
      <c r="W53" s="22">
        <f t="shared" si="8"/>
        <v>0.33641333084825409</v>
      </c>
      <c r="X53" s="22">
        <f t="shared" si="34"/>
        <v>0.46386427050315215</v>
      </c>
      <c r="Y53" s="22">
        <f t="shared" si="35"/>
        <v>0.73796588489137838</v>
      </c>
      <c r="Z53" s="26">
        <f t="shared" si="36"/>
        <v>0.3338417098318141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P1:P2"/>
    <mergeCell ref="A1:A2"/>
    <mergeCell ref="C1:C2"/>
    <mergeCell ref="D1:D2"/>
    <mergeCell ref="E1:F1"/>
    <mergeCell ref="G1:H1"/>
    <mergeCell ref="I1:J1"/>
    <mergeCell ref="K1:K2"/>
    <mergeCell ref="L1:L2"/>
    <mergeCell ref="M1:M2"/>
    <mergeCell ref="N1:N2"/>
    <mergeCell ref="O1:O2"/>
    <mergeCell ref="B1:B2"/>
  </mergeCells>
  <phoneticPr fontId="1" type="noConversion"/>
  <pageMargins left="0.7" right="0.7" top="0.75" bottom="0.75" header="0.3" footer="0.3"/>
  <ignoredErrors>
    <ignoredError sqref="AA11:AD11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0C3C5-2D19-42B6-AF98-19324D36D1CC}">
  <dimension ref="A1:AH53"/>
  <sheetViews>
    <sheetView workbookViewId="0">
      <selection activeCell="J19" sqref="J19"/>
    </sheetView>
  </sheetViews>
  <sheetFormatPr defaultRowHeight="14" x14ac:dyDescent="0.3"/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49" t="s">
        <v>20</v>
      </c>
      <c r="L1" s="44" t="s">
        <v>23</v>
      </c>
      <c r="M1" s="44" t="s">
        <v>24</v>
      </c>
      <c r="N1" s="54" t="s">
        <v>26</v>
      </c>
      <c r="O1" s="44" t="s">
        <v>22</v>
      </c>
      <c r="P1" s="44" t="s">
        <v>28</v>
      </c>
      <c r="Q1" s="44" t="s">
        <v>30</v>
      </c>
      <c r="R1" s="56" t="s">
        <v>32</v>
      </c>
      <c r="S1" s="54" t="s">
        <v>36</v>
      </c>
      <c r="T1" s="54" t="s">
        <v>34</v>
      </c>
      <c r="U1" s="40" t="s">
        <v>38</v>
      </c>
      <c r="V1" s="40" t="s">
        <v>40</v>
      </c>
      <c r="W1" s="40" t="s">
        <v>42</v>
      </c>
      <c r="X1" s="40" t="s">
        <v>44</v>
      </c>
      <c r="Y1" s="40" t="s">
        <v>46</v>
      </c>
      <c r="Z1" s="40" t="s">
        <v>48</v>
      </c>
      <c r="AA1" s="40" t="s">
        <v>50</v>
      </c>
      <c r="AB1" s="40" t="s">
        <v>52</v>
      </c>
      <c r="AC1" s="40" t="s">
        <v>54</v>
      </c>
      <c r="AD1" s="40" t="s">
        <v>56</v>
      </c>
      <c r="AE1" s="40" t="s">
        <v>58</v>
      </c>
      <c r="AF1" s="40" t="s">
        <v>60</v>
      </c>
      <c r="AG1" s="40" t="s">
        <v>62</v>
      </c>
      <c r="AH1" s="40" t="s">
        <v>64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50"/>
      <c r="L2" s="45"/>
      <c r="M2" s="45"/>
      <c r="N2" s="55"/>
      <c r="O2" s="45"/>
      <c r="P2" s="4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8"/>
      <c r="L3" s="8"/>
      <c r="M3" s="8"/>
      <c r="N3" s="17"/>
      <c r="O3" s="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9677147</v>
      </c>
      <c r="C4" s="8">
        <v>392667</v>
      </c>
      <c r="D4" s="9">
        <v>40.58</v>
      </c>
      <c r="E4" s="8">
        <v>157081</v>
      </c>
      <c r="F4" s="9">
        <v>16.23</v>
      </c>
      <c r="G4" s="8">
        <v>166959</v>
      </c>
      <c r="H4" s="9">
        <v>17.25</v>
      </c>
      <c r="I4" s="8">
        <v>68627</v>
      </c>
      <c r="J4" s="9">
        <v>7.09</v>
      </c>
      <c r="K4" s="16">
        <f>K6+K13+K20+K27+K34+K41+K48</f>
        <v>9399067</v>
      </c>
      <c r="L4" s="16">
        <f>L6+L13+L20+L27+L34+L41+L48</f>
        <v>1158193</v>
      </c>
      <c r="M4" s="16">
        <f>K4-L4</f>
        <v>8240874</v>
      </c>
      <c r="N4" s="17">
        <f>M4/K4*100</f>
        <v>87.677574806095109</v>
      </c>
      <c r="O4" s="16">
        <f>O6+O13+O20+O27+O34+O41+O48</f>
        <v>9572578</v>
      </c>
      <c r="P4" s="16">
        <f>P6+P13+P20+P27+P34+P41+P48</f>
        <v>2242228</v>
      </c>
      <c r="Q4" s="16">
        <f>O4-P4</f>
        <v>7330350</v>
      </c>
      <c r="R4" s="17">
        <f>Q4/O4*100</f>
        <v>76.5765502250282</v>
      </c>
      <c r="S4" s="17">
        <f>C4/(R4*B4*N4)*10000000</f>
        <v>60.435586367486486</v>
      </c>
      <c r="T4" s="17">
        <f>N4*R4*S4/10000</f>
        <v>40.576731964493248</v>
      </c>
      <c r="U4" s="17">
        <f>E4/(R4*B4*N4)*10000000</f>
        <v>24.176420076530864</v>
      </c>
      <c r="V4" s="17">
        <f>G4/(R4*B4*N4)*10000000</f>
        <v>25.696748299014626</v>
      </c>
      <c r="W4" s="17">
        <f>I4/(R4*B4*N4)*10000000</f>
        <v>10.562417991940997</v>
      </c>
      <c r="X4" s="17">
        <f>N4*R4*U4/10000</f>
        <v>16.232160160427448</v>
      </c>
      <c r="Y4" s="17">
        <f>N4*R4*V4/10000</f>
        <v>17.252915554553425</v>
      </c>
      <c r="Z4" s="17">
        <f>N4*R4*W4/10000</f>
        <v>7.0916562495123827</v>
      </c>
      <c r="AA4" s="19">
        <f>SUM(T6:T53)-T6-T13-T20-T27-T34-T41-T48</f>
        <v>1544.0196682353337</v>
      </c>
      <c r="AB4" s="19">
        <f>SUM(X6:X53)-X6-X13-X20-X27-X34-X41-X48</f>
        <v>661.51966357536048</v>
      </c>
      <c r="AC4" s="19">
        <f>SUM(Y6:Y53)-Y6-Y13-Y20-Y27-Y34-Y41-Y48</f>
        <v>633.57169834099045</v>
      </c>
      <c r="AD4" s="19">
        <f>SUM(Z6:Z53)-Z6-Z13-Z20-Z27-Z34-Z41-Z48</f>
        <v>248.92830631898303</v>
      </c>
      <c r="AE4" s="19">
        <f>SUM(S14:S53)-S20-S27-S34-S41-S48</f>
        <v>3743.1812078252719</v>
      </c>
      <c r="AF4" s="19">
        <f>SUM(U14:U53)-U20-U27-U34-U41-U48</f>
        <v>2018.8030577634322</v>
      </c>
      <c r="AG4" s="19">
        <f>SUM(V14:V53)-V20-V27-V34-V41-V48</f>
        <v>1326.9945324006867</v>
      </c>
      <c r="AH4" s="19">
        <f>SUM(W14:W53)-W20-W27-W34-W41-W48</f>
        <v>397.38361766115173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8"/>
      <c r="O5" s="11"/>
      <c r="P5" s="18"/>
      <c r="Q5" s="16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1054276</v>
      </c>
      <c r="C6" s="8">
        <v>13194</v>
      </c>
      <c r="D6" s="9">
        <v>12.51</v>
      </c>
      <c r="E6" s="8">
        <v>10472</v>
      </c>
      <c r="F6" s="9">
        <v>9.93</v>
      </c>
      <c r="G6" s="8">
        <v>2459</v>
      </c>
      <c r="H6" s="9">
        <v>2.33</v>
      </c>
      <c r="I6" s="8">
        <v>263</v>
      </c>
      <c r="J6" s="9">
        <v>0.25</v>
      </c>
      <c r="K6" s="8">
        <v>1095015</v>
      </c>
      <c r="L6" s="8">
        <v>904822</v>
      </c>
      <c r="M6" s="8">
        <f t="shared" ref="M6:M53" si="0">K6-L6</f>
        <v>190193</v>
      </c>
      <c r="N6" s="17">
        <f t="shared" ref="N6:N53" si="1">M6/K6*100</f>
        <v>17.36898581297973</v>
      </c>
      <c r="O6" s="8">
        <v>1099211</v>
      </c>
      <c r="P6" s="8">
        <v>1075506</v>
      </c>
      <c r="Q6" s="16">
        <f t="shared" ref="Q6:Q53" si="2">O6-P6</f>
        <v>23705</v>
      </c>
      <c r="R6" s="17">
        <f t="shared" ref="R6:R53" si="3">Q6/O6*100</f>
        <v>2.1565468322278436</v>
      </c>
      <c r="S6" s="17">
        <f t="shared" ref="S6:S53" si="4">C6/(R6*B6*N6)*10000000</f>
        <v>3341.0948526075836</v>
      </c>
      <c r="T6" s="17">
        <f t="shared" ref="T6:T11" si="5">N6*R6*S6/10000</f>
        <v>12.514749458396095</v>
      </c>
      <c r="U6" s="17">
        <f t="shared" ref="U6:U53" si="6">E6/(R6*B6*N6)*10000000</f>
        <v>2651.8072833489928</v>
      </c>
      <c r="V6" s="17">
        <f t="shared" ref="V6:V53" si="7">G6/(R6*B6*N6)*10000000</f>
        <v>622.68851315461927</v>
      </c>
      <c r="W6" s="17">
        <f t="shared" ref="W6:W53" si="8">I6/(R6*B6*N6)*10000000</f>
        <v>66.59905610397108</v>
      </c>
      <c r="X6" s="17">
        <f t="shared" ref="X6:X11" si="9">N6*R6*U6/10000</f>
        <v>9.9328828504110884</v>
      </c>
      <c r="Y6" s="17">
        <f t="shared" ref="Y6:Y11" si="10">N6*R6*V6/10000</f>
        <v>2.3324063148549334</v>
      </c>
      <c r="Z6" s="17">
        <f t="shared" ref="Z6:Z11" si="11">N6*R6*W6/10000</f>
        <v>0.2494602931300722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252072</v>
      </c>
      <c r="C7" s="14">
        <v>393</v>
      </c>
      <c r="D7" s="15">
        <v>1.56</v>
      </c>
      <c r="E7" s="14">
        <v>370</v>
      </c>
      <c r="F7" s="15">
        <v>1.47</v>
      </c>
      <c r="G7" s="14">
        <v>23</v>
      </c>
      <c r="H7" s="15">
        <v>0.09</v>
      </c>
      <c r="I7" s="14">
        <v>0</v>
      </c>
      <c r="J7" s="15">
        <v>0</v>
      </c>
      <c r="K7" s="14">
        <v>263502</v>
      </c>
      <c r="L7" s="14">
        <v>250600</v>
      </c>
      <c r="M7" s="14">
        <f t="shared" si="0"/>
        <v>12902</v>
      </c>
      <c r="N7" s="18">
        <f t="shared" si="1"/>
        <v>4.8963575229030516</v>
      </c>
      <c r="O7" s="14">
        <v>264354</v>
      </c>
      <c r="P7" s="14">
        <v>263910</v>
      </c>
      <c r="Q7" s="24">
        <f t="shared" si="2"/>
        <v>444</v>
      </c>
      <c r="R7" s="18">
        <f t="shared" si="3"/>
        <v>0.16795660364511225</v>
      </c>
      <c r="S7" s="18">
        <f t="shared" si="4"/>
        <v>18958.227808554489</v>
      </c>
      <c r="T7" s="18">
        <f t="shared" si="5"/>
        <v>1.5590783585642196</v>
      </c>
      <c r="U7" s="18">
        <f t="shared" si="6"/>
        <v>17848.713203982599</v>
      </c>
      <c r="V7" s="18">
        <f t="shared" si="7"/>
        <v>1109.5146045718914</v>
      </c>
      <c r="W7" s="18">
        <f t="shared" si="8"/>
        <v>0</v>
      </c>
      <c r="X7" s="18">
        <f t="shared" si="9"/>
        <v>1.4678345869434131</v>
      </c>
      <c r="Y7" s="18">
        <f t="shared" si="10"/>
        <v>9.1243771620806768E-2</v>
      </c>
      <c r="Z7" s="18">
        <f t="shared" si="11"/>
        <v>0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217175</v>
      </c>
      <c r="C8" s="14">
        <v>1012</v>
      </c>
      <c r="D8" s="15">
        <v>4.66</v>
      </c>
      <c r="E8" s="14">
        <v>909</v>
      </c>
      <c r="F8" s="15">
        <v>4.1900000000000004</v>
      </c>
      <c r="G8" s="14">
        <v>98</v>
      </c>
      <c r="H8" s="15">
        <v>0.45</v>
      </c>
      <c r="I8" s="14">
        <v>5</v>
      </c>
      <c r="J8" s="15">
        <v>0.02</v>
      </c>
      <c r="K8" s="14">
        <v>239529</v>
      </c>
      <c r="L8" s="14">
        <v>216153</v>
      </c>
      <c r="M8" s="14">
        <f t="shared" si="0"/>
        <v>23376</v>
      </c>
      <c r="N8" s="18">
        <f t="shared" si="1"/>
        <v>9.7591523364603034</v>
      </c>
      <c r="O8" s="14">
        <v>240320</v>
      </c>
      <c r="P8" s="14">
        <v>238876</v>
      </c>
      <c r="Q8" s="24">
        <f t="shared" si="2"/>
        <v>1444</v>
      </c>
      <c r="R8" s="18">
        <f t="shared" si="3"/>
        <v>0.60086551264980026</v>
      </c>
      <c r="S8" s="18">
        <f t="shared" si="4"/>
        <v>7946.5991632204223</v>
      </c>
      <c r="T8" s="18">
        <f t="shared" si="5"/>
        <v>4.6598365373546669</v>
      </c>
      <c r="U8" s="18">
        <f t="shared" si="6"/>
        <v>7137.8049796120204</v>
      </c>
      <c r="V8" s="18">
        <f t="shared" si="7"/>
        <v>769.53233003517926</v>
      </c>
      <c r="W8" s="18">
        <f t="shared" si="8"/>
        <v>39.261853573223434</v>
      </c>
      <c r="X8" s="18">
        <f t="shared" si="9"/>
        <v>4.1855646368136297</v>
      </c>
      <c r="Y8" s="18">
        <f t="shared" si="10"/>
        <v>0.45124899274778402</v>
      </c>
      <c r="Z8" s="18">
        <f t="shared" si="11"/>
        <v>2.3022907793254287E-2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203301</v>
      </c>
      <c r="C9" s="14">
        <v>2030</v>
      </c>
      <c r="D9" s="15">
        <v>9.99</v>
      </c>
      <c r="E9" s="14">
        <v>1722</v>
      </c>
      <c r="F9" s="15">
        <v>8.4700000000000006</v>
      </c>
      <c r="G9" s="14">
        <v>275</v>
      </c>
      <c r="H9" s="15">
        <v>1.35</v>
      </c>
      <c r="I9" s="14">
        <v>33</v>
      </c>
      <c r="J9" s="15">
        <v>0.16</v>
      </c>
      <c r="K9" s="14">
        <v>203250</v>
      </c>
      <c r="L9" s="14">
        <v>168963</v>
      </c>
      <c r="M9" s="14">
        <f t="shared" si="0"/>
        <v>34287</v>
      </c>
      <c r="N9" s="18">
        <f t="shared" si="1"/>
        <v>16.869372693726937</v>
      </c>
      <c r="O9" s="14">
        <v>204007</v>
      </c>
      <c r="P9" s="14">
        <v>200765</v>
      </c>
      <c r="Q9" s="24">
        <f t="shared" si="2"/>
        <v>3242</v>
      </c>
      <c r="R9" s="18">
        <f t="shared" si="3"/>
        <v>1.5891611562348351</v>
      </c>
      <c r="S9" s="18">
        <f t="shared" si="4"/>
        <v>3724.6858477636943</v>
      </c>
      <c r="T9" s="18">
        <f t="shared" si="5"/>
        <v>9.9851943669731096</v>
      </c>
      <c r="U9" s="18">
        <f t="shared" si="6"/>
        <v>3159.561098447823</v>
      </c>
      <c r="V9" s="18">
        <f t="shared" si="7"/>
        <v>504.57566903202752</v>
      </c>
      <c r="W9" s="18">
        <f t="shared" si="8"/>
        <v>60.549080283843303</v>
      </c>
      <c r="X9" s="18">
        <f t="shared" si="9"/>
        <v>8.4701993595702909</v>
      </c>
      <c r="Y9" s="18">
        <f t="shared" si="10"/>
        <v>1.3526741137525147</v>
      </c>
      <c r="Z9" s="18">
        <f t="shared" si="11"/>
        <v>0.16232089365030175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192100</v>
      </c>
      <c r="C10" s="14">
        <v>3595</v>
      </c>
      <c r="D10" s="15">
        <v>18.71</v>
      </c>
      <c r="E10" s="14">
        <v>2877</v>
      </c>
      <c r="F10" s="15">
        <v>14.98</v>
      </c>
      <c r="G10" s="14">
        <v>667</v>
      </c>
      <c r="H10" s="15">
        <v>3.47</v>
      </c>
      <c r="I10" s="14">
        <v>51</v>
      </c>
      <c r="J10" s="15">
        <v>0.27</v>
      </c>
      <c r="K10" s="14">
        <v>195618</v>
      </c>
      <c r="L10" s="14">
        <v>145092</v>
      </c>
      <c r="M10" s="14">
        <f t="shared" si="0"/>
        <v>50526</v>
      </c>
      <c r="N10" s="18">
        <f t="shared" si="1"/>
        <v>25.828911449866577</v>
      </c>
      <c r="O10" s="14">
        <v>196453</v>
      </c>
      <c r="P10" s="14">
        <v>189902</v>
      </c>
      <c r="Q10" s="24">
        <f t="shared" si="2"/>
        <v>6551</v>
      </c>
      <c r="R10" s="18">
        <f t="shared" si="3"/>
        <v>3.3346398375183881</v>
      </c>
      <c r="S10" s="18">
        <f t="shared" si="4"/>
        <v>2172.7836885179104</v>
      </c>
      <c r="T10" s="18">
        <f t="shared" si="5"/>
        <v>18.714211348256118</v>
      </c>
      <c r="U10" s="18">
        <f t="shared" si="6"/>
        <v>1738.831341270105</v>
      </c>
      <c r="V10" s="18">
        <f t="shared" si="7"/>
        <v>403.12843400318394</v>
      </c>
      <c r="W10" s="18">
        <f t="shared" si="8"/>
        <v>30.823913244621256</v>
      </c>
      <c r="X10" s="18">
        <f t="shared" si="9"/>
        <v>14.976574700676732</v>
      </c>
      <c r="Y10" s="18">
        <f t="shared" si="10"/>
        <v>3.4721499219156691</v>
      </c>
      <c r="Z10" s="18">
        <f t="shared" si="11"/>
        <v>0.26548672566371684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189628</v>
      </c>
      <c r="C11" s="14">
        <v>6164</v>
      </c>
      <c r="D11" s="15">
        <v>32.51</v>
      </c>
      <c r="E11" s="14">
        <v>4594</v>
      </c>
      <c r="F11" s="15">
        <v>24.23</v>
      </c>
      <c r="G11" s="14">
        <v>1396</v>
      </c>
      <c r="H11" s="15">
        <v>7.36</v>
      </c>
      <c r="I11" s="14">
        <v>174</v>
      </c>
      <c r="J11" s="15">
        <v>0.92</v>
      </c>
      <c r="K11" s="14">
        <v>193116</v>
      </c>
      <c r="L11" s="14">
        <v>124014</v>
      </c>
      <c r="M11" s="14">
        <f t="shared" si="0"/>
        <v>69102</v>
      </c>
      <c r="N11" s="18">
        <f t="shared" si="1"/>
        <v>35.782638414217359</v>
      </c>
      <c r="O11" s="14">
        <v>194077</v>
      </c>
      <c r="P11" s="14">
        <v>182053</v>
      </c>
      <c r="Q11" s="24">
        <f t="shared" si="2"/>
        <v>12024</v>
      </c>
      <c r="R11" s="18">
        <f t="shared" si="3"/>
        <v>6.195479113959923</v>
      </c>
      <c r="S11" s="18">
        <f t="shared" si="4"/>
        <v>1466.2664866397581</v>
      </c>
      <c r="T11" s="18">
        <f t="shared" si="5"/>
        <v>32.50574809627269</v>
      </c>
      <c r="U11" s="18">
        <f t="shared" si="6"/>
        <v>1092.8014665189892</v>
      </c>
      <c r="V11" s="18">
        <f t="shared" si="7"/>
        <v>332.07462935579207</v>
      </c>
      <c r="W11" s="18">
        <f t="shared" si="8"/>
        <v>41.390390764976956</v>
      </c>
      <c r="X11" s="18">
        <f t="shared" si="9"/>
        <v>24.226380070453725</v>
      </c>
      <c r="Y11" s="18">
        <f t="shared" si="10"/>
        <v>7.3617820153141915</v>
      </c>
      <c r="Z11" s="18">
        <f t="shared" si="11"/>
        <v>0.91758601050477773</v>
      </c>
      <c r="AA11" s="34">
        <f>SUM(D7:D11)+SUM(D14:D18)+SUM(D21:D25)+SUM(D28:D32)+SUM(D35:D39)+SUM(D42:D46)+SUM(D49:D53)</f>
        <v>1544.03</v>
      </c>
      <c r="AB11" s="34">
        <f>SUM(F7:F11)+SUM(F14:F18)+SUM(F21:F25)+SUM(F28:F32)+SUM(F35:F39)+SUM(F42:F46)+SUM(F49:F53)</f>
        <v>661.51999999999987</v>
      </c>
      <c r="AC11" s="34">
        <f>SUM(H7:H11)+SUM(H14:H18)+SUM(H21:H25)+SUM(H28:H32)+SUM(H35:H39)+SUM(H42:H46)+SUM(H49:H53)</f>
        <v>633.53000000000009</v>
      </c>
      <c r="AD11" s="34">
        <f>SUM(J7:J11)+SUM(J14:J18)+SUM(J21:J25)+SUM(J28:J32)+SUM(J35:J39)+SUM(J42:J46)+SUM(J49:J53)</f>
        <v>248.92999999999998</v>
      </c>
      <c r="AE11" s="19">
        <f>SUM(S7:S53)-S13-S20-S27-S34-S41-S48</f>
        <v>38011.744202521542</v>
      </c>
      <c r="AF11" s="19">
        <f>SUM(U7:U53)-U13-U20-U27-U34-U41-U48</f>
        <v>32996.515147594975</v>
      </c>
      <c r="AG11" s="19">
        <f t="shared" ref="AG11:AH11" si="12">SUM(V7:V53)-V13-V20-V27-V34-V41-V48</f>
        <v>4445.8201993987595</v>
      </c>
      <c r="AH11" s="19">
        <f t="shared" si="12"/>
        <v>569.40885552781674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8"/>
      <c r="O12" s="11"/>
      <c r="P12" s="11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1006800</v>
      </c>
      <c r="C13" s="8">
        <v>88315</v>
      </c>
      <c r="D13" s="9">
        <v>87.72</v>
      </c>
      <c r="E13" s="8">
        <v>52632</v>
      </c>
      <c r="F13" s="9">
        <v>52.28</v>
      </c>
      <c r="G13" s="8">
        <v>29127</v>
      </c>
      <c r="H13" s="9">
        <v>28.93</v>
      </c>
      <c r="I13" s="8">
        <v>6556</v>
      </c>
      <c r="J13" s="9">
        <v>6.51</v>
      </c>
      <c r="K13" s="8">
        <v>973727</v>
      </c>
      <c r="L13" s="8">
        <v>232836</v>
      </c>
      <c r="M13" s="8">
        <f t="shared" si="0"/>
        <v>740891</v>
      </c>
      <c r="N13" s="17">
        <f t="shared" si="1"/>
        <v>76.088164341750826</v>
      </c>
      <c r="O13" s="8">
        <v>980272</v>
      </c>
      <c r="P13" s="8">
        <v>688226</v>
      </c>
      <c r="Q13" s="16">
        <f t="shared" si="2"/>
        <v>292046</v>
      </c>
      <c r="R13" s="17">
        <f t="shared" si="3"/>
        <v>29.792343349600927</v>
      </c>
      <c r="S13" s="17">
        <f t="shared" si="4"/>
        <v>386.96304801879882</v>
      </c>
      <c r="T13" s="17">
        <f t="shared" ref="T13:T18" si="13">N13*R13*S13/10000</f>
        <v>87.718514104092179</v>
      </c>
      <c r="U13" s="17">
        <f t="shared" si="6"/>
        <v>230.61358934864316</v>
      </c>
      <c r="V13" s="17">
        <f t="shared" si="7"/>
        <v>127.62353733390198</v>
      </c>
      <c r="W13" s="17">
        <f t="shared" si="8"/>
        <v>28.725921336253695</v>
      </c>
      <c r="X13" s="17">
        <f t="shared" ref="X13:X18" si="14">N13*R13*U13/10000</f>
        <v>52.276519666269373</v>
      </c>
      <c r="Y13" s="17">
        <f t="shared" ref="Y13:Y18" si="15">N13*R13*V13/10000</f>
        <v>28.930274135876044</v>
      </c>
      <c r="Z13" s="17">
        <f t="shared" ref="Z13:Z18" si="16">N13*R13*W13/10000</f>
        <v>6.5117203019467622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186857</v>
      </c>
      <c r="C14" s="14">
        <v>10120</v>
      </c>
      <c r="D14" s="15">
        <v>54.16</v>
      </c>
      <c r="E14" s="14">
        <v>7020</v>
      </c>
      <c r="F14" s="15">
        <v>37.57</v>
      </c>
      <c r="G14" s="14">
        <v>2682</v>
      </c>
      <c r="H14" s="15">
        <v>14.35</v>
      </c>
      <c r="I14" s="14">
        <v>418</v>
      </c>
      <c r="J14" s="15">
        <v>2.2400000000000002</v>
      </c>
      <c r="K14" s="14">
        <v>186943</v>
      </c>
      <c r="L14" s="14">
        <v>94628</v>
      </c>
      <c r="M14" s="14">
        <f t="shared" si="0"/>
        <v>92315</v>
      </c>
      <c r="N14" s="18">
        <f t="shared" si="1"/>
        <v>49.381362233408041</v>
      </c>
      <c r="O14" s="14">
        <v>188088</v>
      </c>
      <c r="P14" s="14">
        <v>165510</v>
      </c>
      <c r="Q14" s="24">
        <f t="shared" si="2"/>
        <v>22578</v>
      </c>
      <c r="R14" s="18">
        <f t="shared" si="3"/>
        <v>12.003955595253284</v>
      </c>
      <c r="S14" s="18">
        <f t="shared" si="4"/>
        <v>913.65806915708356</v>
      </c>
      <c r="T14" s="18">
        <f t="shared" si="13"/>
        <v>54.159062812739158</v>
      </c>
      <c r="U14" s="18">
        <f t="shared" si="6"/>
        <v>633.78257366430103</v>
      </c>
      <c r="V14" s="18">
        <f t="shared" si="7"/>
        <v>242.13744481020728</v>
      </c>
      <c r="W14" s="18">
        <f t="shared" si="8"/>
        <v>37.738050682575185</v>
      </c>
      <c r="X14" s="18">
        <f t="shared" si="14"/>
        <v>37.568836061801271</v>
      </c>
      <c r="Y14" s="18">
        <f t="shared" si="15"/>
        <v>14.353221982585612</v>
      </c>
      <c r="Z14" s="18">
        <f t="shared" si="16"/>
        <v>2.2370047683522691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192370</v>
      </c>
      <c r="C15" s="14">
        <v>14199</v>
      </c>
      <c r="D15" s="15">
        <v>73.81</v>
      </c>
      <c r="E15" s="14">
        <v>9217</v>
      </c>
      <c r="F15" s="15">
        <v>47.91</v>
      </c>
      <c r="G15" s="14">
        <v>4195</v>
      </c>
      <c r="H15" s="15">
        <v>21.81</v>
      </c>
      <c r="I15" s="14">
        <v>787</v>
      </c>
      <c r="J15" s="15">
        <v>4.09</v>
      </c>
      <c r="K15" s="14">
        <v>180002</v>
      </c>
      <c r="L15" s="14">
        <v>63273</v>
      </c>
      <c r="M15" s="14">
        <f t="shared" si="0"/>
        <v>116729</v>
      </c>
      <c r="N15" s="18">
        <f t="shared" si="1"/>
        <v>64.848723903067736</v>
      </c>
      <c r="O15" s="14">
        <v>181183</v>
      </c>
      <c r="P15" s="14">
        <v>145601</v>
      </c>
      <c r="Q15" s="24">
        <f t="shared" si="2"/>
        <v>35582</v>
      </c>
      <c r="R15" s="18">
        <f t="shared" si="3"/>
        <v>19.638707825789396</v>
      </c>
      <c r="S15" s="18">
        <f t="shared" si="4"/>
        <v>579.57023164485486</v>
      </c>
      <c r="T15" s="18">
        <f t="shared" si="13"/>
        <v>73.810885273171479</v>
      </c>
      <c r="U15" s="18">
        <f t="shared" si="6"/>
        <v>376.2165522269616</v>
      </c>
      <c r="V15" s="18">
        <f t="shared" si="7"/>
        <v>171.23016562787282</v>
      </c>
      <c r="W15" s="18">
        <f t="shared" si="8"/>
        <v>32.123513790020482</v>
      </c>
      <c r="X15" s="18">
        <f t="shared" si="14"/>
        <v>47.912876228102093</v>
      </c>
      <c r="Y15" s="18">
        <f t="shared" si="15"/>
        <v>21.806934553204758</v>
      </c>
      <c r="Z15" s="18">
        <f t="shared" si="16"/>
        <v>4.091074491864636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198796</v>
      </c>
      <c r="C16" s="14">
        <v>17623</v>
      </c>
      <c r="D16" s="15">
        <v>88.65</v>
      </c>
      <c r="E16" s="14">
        <v>10635</v>
      </c>
      <c r="F16" s="15">
        <v>53.5</v>
      </c>
      <c r="G16" s="14">
        <v>5767</v>
      </c>
      <c r="H16" s="15">
        <v>29.01</v>
      </c>
      <c r="I16" s="14">
        <v>1221</v>
      </c>
      <c r="J16" s="15">
        <v>6.14</v>
      </c>
      <c r="K16" s="14">
        <v>199865</v>
      </c>
      <c r="L16" s="14">
        <v>40893</v>
      </c>
      <c r="M16" s="14">
        <f t="shared" si="0"/>
        <v>158972</v>
      </c>
      <c r="N16" s="18">
        <f t="shared" si="1"/>
        <v>79.539689290270928</v>
      </c>
      <c r="O16" s="14">
        <v>201139</v>
      </c>
      <c r="P16" s="14">
        <v>143723</v>
      </c>
      <c r="Q16" s="24">
        <f t="shared" si="2"/>
        <v>57416</v>
      </c>
      <c r="R16" s="18">
        <f t="shared" si="3"/>
        <v>28.545433754766602</v>
      </c>
      <c r="S16" s="18">
        <f t="shared" si="4"/>
        <v>390.43762543929529</v>
      </c>
      <c r="T16" s="18">
        <f t="shared" si="13"/>
        <v>88.648664963077749</v>
      </c>
      <c r="U16" s="18">
        <f t="shared" si="6"/>
        <v>235.61846147346677</v>
      </c>
      <c r="V16" s="18">
        <f t="shared" si="7"/>
        <v>127.76790477832469</v>
      </c>
      <c r="W16" s="18">
        <f t="shared" si="8"/>
        <v>27.051259187503806</v>
      </c>
      <c r="X16" s="18">
        <f t="shared" si="14"/>
        <v>53.497052254572523</v>
      </c>
      <c r="Y16" s="18">
        <f t="shared" si="15"/>
        <v>29.009638020885735</v>
      </c>
      <c r="Z16" s="18">
        <f t="shared" si="16"/>
        <v>6.1419746876194701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206708</v>
      </c>
      <c r="C17" s="14">
        <v>21322</v>
      </c>
      <c r="D17" s="15">
        <v>103.15</v>
      </c>
      <c r="E17" s="14">
        <v>12280</v>
      </c>
      <c r="F17" s="15">
        <v>59.41</v>
      </c>
      <c r="G17" s="14">
        <v>7314</v>
      </c>
      <c r="H17" s="15">
        <v>35.380000000000003</v>
      </c>
      <c r="I17" s="14">
        <v>1728</v>
      </c>
      <c r="J17" s="15">
        <v>8.36</v>
      </c>
      <c r="K17" s="14">
        <v>200265</v>
      </c>
      <c r="L17" s="14">
        <v>21857</v>
      </c>
      <c r="M17" s="14">
        <f t="shared" si="0"/>
        <v>178408</v>
      </c>
      <c r="N17" s="18">
        <f t="shared" si="1"/>
        <v>89.085961101540462</v>
      </c>
      <c r="O17" s="14">
        <v>201675</v>
      </c>
      <c r="P17" s="14">
        <v>125253</v>
      </c>
      <c r="Q17" s="24">
        <f t="shared" si="2"/>
        <v>76422</v>
      </c>
      <c r="R17" s="18">
        <f t="shared" si="3"/>
        <v>37.893640758646335</v>
      </c>
      <c r="S17" s="18">
        <f t="shared" si="4"/>
        <v>305.55897936141668</v>
      </c>
      <c r="T17" s="18">
        <f t="shared" si="13"/>
        <v>103.15033767440059</v>
      </c>
      <c r="U17" s="18">
        <f t="shared" si="6"/>
        <v>175.98087733600025</v>
      </c>
      <c r="V17" s="18">
        <f t="shared" si="7"/>
        <v>104.81466912341253</v>
      </c>
      <c r="W17" s="18">
        <f t="shared" si="8"/>
        <v>24.763432902003942</v>
      </c>
      <c r="X17" s="18">
        <f t="shared" si="14"/>
        <v>59.407473344040874</v>
      </c>
      <c r="Y17" s="18">
        <f t="shared" si="15"/>
        <v>35.383245931458873</v>
      </c>
      <c r="Z17" s="18">
        <f t="shared" si="16"/>
        <v>8.3596183989008637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222069</v>
      </c>
      <c r="C18" s="14">
        <v>25051</v>
      </c>
      <c r="D18" s="15">
        <v>112.81</v>
      </c>
      <c r="E18" s="14">
        <v>13480</v>
      </c>
      <c r="F18" s="15">
        <v>60.7</v>
      </c>
      <c r="G18" s="14">
        <v>9169</v>
      </c>
      <c r="H18" s="15">
        <v>41.29</v>
      </c>
      <c r="I18" s="14">
        <v>2402</v>
      </c>
      <c r="J18" s="15">
        <v>10.82</v>
      </c>
      <c r="K18" s="14">
        <v>206652</v>
      </c>
      <c r="L18" s="14">
        <v>12185</v>
      </c>
      <c r="M18" s="14">
        <f t="shared" si="0"/>
        <v>194467</v>
      </c>
      <c r="N18" s="18">
        <f t="shared" si="1"/>
        <v>94.103613804850667</v>
      </c>
      <c r="O18" s="14">
        <v>208187</v>
      </c>
      <c r="P18" s="14">
        <v>108139</v>
      </c>
      <c r="Q18" s="24">
        <f t="shared" si="2"/>
        <v>100048</v>
      </c>
      <c r="R18" s="18">
        <f t="shared" si="3"/>
        <v>48.05679509287323</v>
      </c>
      <c r="S18" s="18">
        <f t="shared" si="4"/>
        <v>249.44570123506659</v>
      </c>
      <c r="T18" s="18">
        <f t="shared" si="13"/>
        <v>112.80728061998747</v>
      </c>
      <c r="U18" s="18">
        <f t="shared" si="6"/>
        <v>134.22729841717688</v>
      </c>
      <c r="V18" s="18">
        <f t="shared" si="7"/>
        <v>91.300452461950641</v>
      </c>
      <c r="W18" s="18">
        <f t="shared" si="8"/>
        <v>23.917950355939087</v>
      </c>
      <c r="X18" s="18">
        <f t="shared" si="14"/>
        <v>60.701853928283541</v>
      </c>
      <c r="Y18" s="18">
        <f t="shared" si="15"/>
        <v>41.288968743948949</v>
      </c>
      <c r="Z18" s="18">
        <f t="shared" si="16"/>
        <v>10.816457947754978</v>
      </c>
      <c r="AA18" s="1"/>
      <c r="AB18" s="1"/>
      <c r="AC18" s="1"/>
      <c r="AD18" s="1"/>
      <c r="AE18" s="19">
        <f>SUM(S16:S53)-S20-S27-S34-S41-S48</f>
        <v>2249.9529070233334</v>
      </c>
      <c r="AF18" s="19">
        <f>SUM(U16:U53)-U20-U27-U34-U41-U48</f>
        <v>1008.8039318721708</v>
      </c>
      <c r="AG18" s="19">
        <f>SUM(V16:V53)-V20-V27-V34-V41-V48</f>
        <v>913.62692196260639</v>
      </c>
      <c r="AH18" s="19">
        <f>SUM(W16:W53)-W20-W27-W34-W41-W48</f>
        <v>327.52205318855596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8"/>
      <c r="O19" s="11"/>
      <c r="P19" s="11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1279137</v>
      </c>
      <c r="C20" s="8">
        <v>141075</v>
      </c>
      <c r="D20" s="9">
        <v>110.29</v>
      </c>
      <c r="E20" s="8">
        <v>59490</v>
      </c>
      <c r="F20" s="9">
        <v>46.51</v>
      </c>
      <c r="G20" s="8">
        <v>61720</v>
      </c>
      <c r="H20" s="9">
        <v>48.25</v>
      </c>
      <c r="I20" s="8">
        <v>19865</v>
      </c>
      <c r="J20" s="9">
        <v>15.53</v>
      </c>
      <c r="K20" s="8">
        <v>1213690</v>
      </c>
      <c r="L20" s="8">
        <v>15947</v>
      </c>
      <c r="M20" s="8">
        <f t="shared" si="0"/>
        <v>1197743</v>
      </c>
      <c r="N20" s="17">
        <f t="shared" si="1"/>
        <v>98.686073049955098</v>
      </c>
      <c r="O20" s="8">
        <v>1223768</v>
      </c>
      <c r="P20" s="8">
        <v>309401</v>
      </c>
      <c r="Q20" s="16">
        <f t="shared" si="2"/>
        <v>914367</v>
      </c>
      <c r="R20" s="17">
        <f t="shared" si="3"/>
        <v>74.717348386295441</v>
      </c>
      <c r="S20" s="17">
        <f t="shared" si="4"/>
        <v>149.57385219175185</v>
      </c>
      <c r="T20" s="17">
        <f t="shared" ref="T20:T25" si="17">N20*R20*S20/10000</f>
        <v>110.28920279844927</v>
      </c>
      <c r="U20" s="17">
        <f t="shared" si="6"/>
        <v>63.07388599601147</v>
      </c>
      <c r="V20" s="17">
        <f t="shared" si="7"/>
        <v>65.438229007796735</v>
      </c>
      <c r="W20" s="17">
        <f t="shared" si="8"/>
        <v>21.061737187943653</v>
      </c>
      <c r="X20" s="17">
        <f t="shared" ref="X20:X25" si="18">N20*R20*U20/10000</f>
        <v>46.507919011020711</v>
      </c>
      <c r="Y20" s="17">
        <f t="shared" ref="Y20:Y25" si="19">N20*R20*V20/10000</f>
        <v>48.251281918981313</v>
      </c>
      <c r="Z20" s="17">
        <f t="shared" ref="Z20:Z25" si="20">N20*R20*W20/10000</f>
        <v>15.530001868447242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219524</v>
      </c>
      <c r="C21" s="14">
        <v>26011</v>
      </c>
      <c r="D21" s="15">
        <v>118.49</v>
      </c>
      <c r="E21" s="14">
        <v>13261</v>
      </c>
      <c r="F21" s="15">
        <v>60.41</v>
      </c>
      <c r="G21" s="14">
        <v>10082</v>
      </c>
      <c r="H21" s="15">
        <v>45.93</v>
      </c>
      <c r="I21" s="14">
        <v>2668</v>
      </c>
      <c r="J21" s="15">
        <v>12.15</v>
      </c>
      <c r="K21" s="14">
        <v>224313</v>
      </c>
      <c r="L21" s="14">
        <v>6963</v>
      </c>
      <c r="M21" s="14">
        <f t="shared" si="0"/>
        <v>217350</v>
      </c>
      <c r="N21" s="18">
        <f t="shared" si="1"/>
        <v>96.895855344986686</v>
      </c>
      <c r="O21" s="14">
        <v>226053</v>
      </c>
      <c r="P21" s="14">
        <v>95121</v>
      </c>
      <c r="Q21" s="24">
        <f t="shared" si="2"/>
        <v>130932</v>
      </c>
      <c r="R21" s="18">
        <f t="shared" si="3"/>
        <v>57.92093004737827</v>
      </c>
      <c r="S21" s="18">
        <f t="shared" si="4"/>
        <v>211.12239990110976</v>
      </c>
      <c r="T21" s="18">
        <f t="shared" si="17"/>
        <v>118.48818352435271</v>
      </c>
      <c r="U21" s="18">
        <f t="shared" si="6"/>
        <v>107.63500615465058</v>
      </c>
      <c r="V21" s="18">
        <f t="shared" si="7"/>
        <v>81.832149313866765</v>
      </c>
      <c r="W21" s="18">
        <f t="shared" si="8"/>
        <v>21.655244432592397</v>
      </c>
      <c r="X21" s="18">
        <f t="shared" si="18"/>
        <v>60.407973615641126</v>
      </c>
      <c r="Y21" s="18">
        <f t="shared" si="19"/>
        <v>45.926641278402364</v>
      </c>
      <c r="Z21" s="18">
        <f t="shared" si="20"/>
        <v>12.153568630309216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227077</v>
      </c>
      <c r="C22" s="14">
        <v>27271</v>
      </c>
      <c r="D22" s="15">
        <v>120.1</v>
      </c>
      <c r="E22" s="14">
        <v>12733</v>
      </c>
      <c r="F22" s="15">
        <v>56.07</v>
      </c>
      <c r="G22" s="14">
        <v>11248</v>
      </c>
      <c r="H22" s="15">
        <v>49.53</v>
      </c>
      <c r="I22" s="14">
        <v>3290</v>
      </c>
      <c r="J22" s="15">
        <v>14.49</v>
      </c>
      <c r="K22" s="14">
        <v>217704</v>
      </c>
      <c r="L22" s="14">
        <v>3723</v>
      </c>
      <c r="M22" s="14">
        <f t="shared" si="0"/>
        <v>213981</v>
      </c>
      <c r="N22" s="18">
        <f t="shared" si="1"/>
        <v>98.289879836842687</v>
      </c>
      <c r="O22" s="14">
        <v>219515</v>
      </c>
      <c r="P22" s="14">
        <v>71449</v>
      </c>
      <c r="Q22" s="24">
        <f t="shared" si="2"/>
        <v>148066</v>
      </c>
      <c r="R22" s="18">
        <f t="shared" si="3"/>
        <v>67.451427009543764</v>
      </c>
      <c r="S22" s="18">
        <f t="shared" si="4"/>
        <v>181.14567493225331</v>
      </c>
      <c r="T22" s="18">
        <f t="shared" si="17"/>
        <v>120.09582652580406</v>
      </c>
      <c r="U22" s="18">
        <f t="shared" si="6"/>
        <v>84.5780455030025</v>
      </c>
      <c r="V22" s="18">
        <f t="shared" si="7"/>
        <v>74.714038782515686</v>
      </c>
      <c r="W22" s="18">
        <f t="shared" si="8"/>
        <v>21.853590646735114</v>
      </c>
      <c r="X22" s="18">
        <f t="shared" si="18"/>
        <v>56.073490490009995</v>
      </c>
      <c r="Y22" s="18">
        <f t="shared" si="19"/>
        <v>49.533858558991007</v>
      </c>
      <c r="Z22" s="18">
        <f t="shared" si="20"/>
        <v>14.488477476803022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249820</v>
      </c>
      <c r="C23" s="14">
        <v>29056</v>
      </c>
      <c r="D23" s="15">
        <v>116.31</v>
      </c>
      <c r="E23" s="14">
        <v>12569</v>
      </c>
      <c r="F23" s="15">
        <v>50.31</v>
      </c>
      <c r="G23" s="14">
        <v>12614</v>
      </c>
      <c r="H23" s="15">
        <v>50.49</v>
      </c>
      <c r="I23" s="14">
        <v>3873</v>
      </c>
      <c r="J23" s="15">
        <v>15.5</v>
      </c>
      <c r="K23" s="14">
        <v>242094</v>
      </c>
      <c r="L23" s="14">
        <v>2407</v>
      </c>
      <c r="M23" s="14">
        <f t="shared" si="0"/>
        <v>239687</v>
      </c>
      <c r="N23" s="18">
        <f t="shared" si="1"/>
        <v>99.005758093963507</v>
      </c>
      <c r="O23" s="14">
        <v>243966</v>
      </c>
      <c r="P23" s="14">
        <v>59250</v>
      </c>
      <c r="Q23" s="24">
        <f t="shared" si="2"/>
        <v>184716</v>
      </c>
      <c r="R23" s="18">
        <f t="shared" si="3"/>
        <v>75.713828976168813</v>
      </c>
      <c r="S23" s="18">
        <f t="shared" si="4"/>
        <v>155.15756651706548</v>
      </c>
      <c r="T23" s="18">
        <f t="shared" si="17"/>
        <v>116.30774157393323</v>
      </c>
      <c r="U23" s="18">
        <f t="shared" si="6"/>
        <v>67.117822603007838</v>
      </c>
      <c r="V23" s="18">
        <f t="shared" si="7"/>
        <v>67.358120320975488</v>
      </c>
      <c r="W23" s="18">
        <f t="shared" si="8"/>
        <v>20.681623593082136</v>
      </c>
      <c r="X23" s="18">
        <f t="shared" si="18"/>
        <v>50.312224801857326</v>
      </c>
      <c r="Y23" s="18">
        <f t="shared" si="19"/>
        <v>50.492354495236562</v>
      </c>
      <c r="Z23" s="18">
        <f t="shared" si="20"/>
        <v>15.503162276839323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266607</v>
      </c>
      <c r="C24" s="14">
        <v>28604</v>
      </c>
      <c r="D24" s="15">
        <v>107.29</v>
      </c>
      <c r="E24" s="14">
        <v>10955</v>
      </c>
      <c r="F24" s="15">
        <v>41.09</v>
      </c>
      <c r="G24" s="14">
        <v>13142</v>
      </c>
      <c r="H24" s="15">
        <v>49.29</v>
      </c>
      <c r="I24" s="14">
        <v>4507</v>
      </c>
      <c r="J24" s="15">
        <v>16.91</v>
      </c>
      <c r="K24" s="14">
        <v>254214</v>
      </c>
      <c r="L24" s="14">
        <v>1660</v>
      </c>
      <c r="M24" s="14">
        <f t="shared" si="0"/>
        <v>252554</v>
      </c>
      <c r="N24" s="18">
        <f t="shared" si="1"/>
        <v>99.34700685249436</v>
      </c>
      <c r="O24" s="14">
        <v>256405</v>
      </c>
      <c r="P24" s="14">
        <v>46060</v>
      </c>
      <c r="Q24" s="24">
        <f t="shared" si="2"/>
        <v>210345</v>
      </c>
      <c r="R24" s="18">
        <f t="shared" si="3"/>
        <v>82.036231742750729</v>
      </c>
      <c r="S24" s="18">
        <f t="shared" si="4"/>
        <v>131.64207856796381</v>
      </c>
      <c r="T24" s="18">
        <f t="shared" si="17"/>
        <v>107.28900591507352</v>
      </c>
      <c r="U24" s="18">
        <f t="shared" si="6"/>
        <v>50.417388152427755</v>
      </c>
      <c r="V24" s="18">
        <f t="shared" si="7"/>
        <v>60.482456878065314</v>
      </c>
      <c r="W24" s="18">
        <f t="shared" si="8"/>
        <v>20.742233537470732</v>
      </c>
      <c r="X24" s="18">
        <f t="shared" si="18"/>
        <v>41.090443986842061</v>
      </c>
      <c r="Y24" s="18">
        <f t="shared" si="19"/>
        <v>49.293529427209343</v>
      </c>
      <c r="Z24" s="18">
        <f t="shared" si="20"/>
        <v>16.905032501022106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316109</v>
      </c>
      <c r="C25" s="14">
        <v>30133</v>
      </c>
      <c r="D25" s="15">
        <v>95.32</v>
      </c>
      <c r="E25" s="14">
        <v>9972</v>
      </c>
      <c r="F25" s="15">
        <v>31.55</v>
      </c>
      <c r="G25" s="14">
        <v>14634</v>
      </c>
      <c r="H25" s="15">
        <v>46.29</v>
      </c>
      <c r="I25" s="14">
        <v>5527</v>
      </c>
      <c r="J25" s="15">
        <v>17.48</v>
      </c>
      <c r="K25" s="14">
        <v>275365</v>
      </c>
      <c r="L25" s="14">
        <v>1194</v>
      </c>
      <c r="M25" s="14">
        <f t="shared" si="0"/>
        <v>274171</v>
      </c>
      <c r="N25" s="18">
        <f t="shared" si="1"/>
        <v>99.566393695640329</v>
      </c>
      <c r="O25" s="14">
        <v>277829</v>
      </c>
      <c r="P25" s="14">
        <v>37521</v>
      </c>
      <c r="Q25" s="24">
        <f t="shared" si="2"/>
        <v>240308</v>
      </c>
      <c r="R25" s="18">
        <f t="shared" si="3"/>
        <v>86.494930334846259</v>
      </c>
      <c r="S25" s="18">
        <f t="shared" si="4"/>
        <v>110.68839247515628</v>
      </c>
      <c r="T25" s="18">
        <f t="shared" si="17"/>
        <v>95.324713943608074</v>
      </c>
      <c r="U25" s="18">
        <f t="shared" si="6"/>
        <v>36.630426766742715</v>
      </c>
      <c r="V25" s="18">
        <f t="shared" si="7"/>
        <v>53.755481879714495</v>
      </c>
      <c r="W25" s="18">
        <f t="shared" si="8"/>
        <v>20.302483828699057</v>
      </c>
      <c r="X25" s="18">
        <f t="shared" si="18"/>
        <v>31.546080624088528</v>
      </c>
      <c r="Y25" s="18">
        <f t="shared" si="19"/>
        <v>46.294158027768908</v>
      </c>
      <c r="Z25" s="18">
        <f t="shared" si="20"/>
        <v>17.484475291750631</v>
      </c>
      <c r="AA25" s="1"/>
      <c r="AB25" s="1"/>
      <c r="AC25" s="1"/>
      <c r="AD25" s="1"/>
      <c r="AE25" s="19">
        <f>SUM(S15:S53)-S20-S27-S34-S41-S48</f>
        <v>2829.5231386681876</v>
      </c>
      <c r="AF25" s="19">
        <f>SUM(U15:U53)-U20-U27-U34-U41-U48</f>
        <v>1385.0204840991321</v>
      </c>
      <c r="AG25" s="19">
        <f>SUM(V15:V53)-V20-V27-V34-V41-V48</f>
        <v>1084.8570875904793</v>
      </c>
      <c r="AH25" s="19">
        <f>SUM(W15:W53)-W20-W27-W34-W41-W48</f>
        <v>359.64556697857648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8"/>
      <c r="O26" s="11"/>
      <c r="P26" s="11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1624406</v>
      </c>
      <c r="C27" s="8">
        <v>104567</v>
      </c>
      <c r="D27" s="9">
        <v>64.37</v>
      </c>
      <c r="E27" s="8">
        <v>25653</v>
      </c>
      <c r="F27" s="9">
        <v>15.79</v>
      </c>
      <c r="G27" s="8">
        <v>53115</v>
      </c>
      <c r="H27" s="9">
        <v>32.700000000000003</v>
      </c>
      <c r="I27" s="8">
        <v>25799</v>
      </c>
      <c r="J27" s="9">
        <v>15.88</v>
      </c>
      <c r="K27" s="8">
        <v>1644575</v>
      </c>
      <c r="L27" s="8">
        <v>2647</v>
      </c>
      <c r="M27" s="8">
        <f t="shared" si="0"/>
        <v>1641928</v>
      </c>
      <c r="N27" s="17">
        <f t="shared" si="1"/>
        <v>99.839046562181721</v>
      </c>
      <c r="O27" s="8">
        <v>1663404</v>
      </c>
      <c r="P27" s="8">
        <v>108079</v>
      </c>
      <c r="Q27" s="16">
        <f t="shared" si="2"/>
        <v>1555325</v>
      </c>
      <c r="R27" s="17">
        <f t="shared" si="3"/>
        <v>93.502540573426543</v>
      </c>
      <c r="S27" s="17">
        <f t="shared" si="4"/>
        <v>68.956661496668843</v>
      </c>
      <c r="T27" s="17">
        <f t="shared" ref="T27:T32" si="21">N27*R27*S27/10000</f>
        <v>64.372453684608402</v>
      </c>
      <c r="U27" s="17">
        <f t="shared" si="6"/>
        <v>16.916859404726594</v>
      </c>
      <c r="V27" s="17">
        <f t="shared" si="7"/>
        <v>35.026663052354621</v>
      </c>
      <c r="W27" s="17">
        <f t="shared" si="8"/>
        <v>17.013139039587628</v>
      </c>
      <c r="X27" s="17">
        <f t="shared" ref="X27:X32" si="22">N27*R27*U27/10000</f>
        <v>15.792234207457987</v>
      </c>
      <c r="Y27" s="17">
        <f t="shared" ref="Y27:Y32" si="23">N27*R27*V27/10000</f>
        <v>32.69810626161194</v>
      </c>
      <c r="Z27" s="17">
        <f t="shared" ref="Z27:Z32" si="24">N27*R27*W27/10000</f>
        <v>15.882113215538482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358264</v>
      </c>
      <c r="C28" s="14">
        <v>29775</v>
      </c>
      <c r="D28" s="15">
        <v>83.11</v>
      </c>
      <c r="E28" s="14">
        <v>8627</v>
      </c>
      <c r="F28" s="15">
        <v>24.08</v>
      </c>
      <c r="G28" s="14">
        <v>14995</v>
      </c>
      <c r="H28" s="15">
        <v>41.85</v>
      </c>
      <c r="I28" s="14">
        <v>6153</v>
      </c>
      <c r="J28" s="15">
        <v>17.170000000000002</v>
      </c>
      <c r="K28" s="14">
        <v>353403</v>
      </c>
      <c r="L28" s="14">
        <v>1028</v>
      </c>
      <c r="M28" s="14">
        <f t="shared" si="0"/>
        <v>352375</v>
      </c>
      <c r="N28" s="18">
        <f t="shared" si="1"/>
        <v>99.709113957719651</v>
      </c>
      <c r="O28" s="14">
        <v>356671</v>
      </c>
      <c r="P28" s="14">
        <v>36146</v>
      </c>
      <c r="Q28" s="24">
        <f t="shared" si="2"/>
        <v>320525</v>
      </c>
      <c r="R28" s="18">
        <f t="shared" si="3"/>
        <v>89.865730603273036</v>
      </c>
      <c r="S28" s="18">
        <f t="shared" si="4"/>
        <v>92.75122051671687</v>
      </c>
      <c r="T28" s="18">
        <f t="shared" si="21"/>
        <v>83.109103901033876</v>
      </c>
      <c r="U28" s="18">
        <f t="shared" si="6"/>
        <v>26.87371215441533</v>
      </c>
      <c r="V28" s="18">
        <f t="shared" si="7"/>
        <v>46.71048032403592</v>
      </c>
      <c r="W28" s="18">
        <f t="shared" si="8"/>
        <v>19.16702803826562</v>
      </c>
      <c r="X28" s="18">
        <f t="shared" si="22"/>
        <v>24.08000803876471</v>
      </c>
      <c r="Y28" s="18">
        <f t="shared" si="23"/>
        <v>41.854610008262064</v>
      </c>
      <c r="Z28" s="18">
        <f t="shared" si="24"/>
        <v>17.174485854007099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331687</v>
      </c>
      <c r="C29" s="14">
        <v>24403</v>
      </c>
      <c r="D29" s="15">
        <v>73.569999999999993</v>
      </c>
      <c r="E29" s="14">
        <v>6114</v>
      </c>
      <c r="F29" s="15">
        <v>18.43</v>
      </c>
      <c r="G29" s="14">
        <v>12621</v>
      </c>
      <c r="H29" s="15">
        <v>38.049999999999997</v>
      </c>
      <c r="I29" s="14">
        <v>5668</v>
      </c>
      <c r="J29" s="15">
        <v>17.09</v>
      </c>
      <c r="K29" s="14">
        <v>339442</v>
      </c>
      <c r="L29" s="14">
        <v>600</v>
      </c>
      <c r="M29" s="14">
        <f t="shared" si="0"/>
        <v>338842</v>
      </c>
      <c r="N29" s="18">
        <f t="shared" si="1"/>
        <v>99.823239316289687</v>
      </c>
      <c r="O29" s="14">
        <v>342995</v>
      </c>
      <c r="P29" s="14">
        <v>25401</v>
      </c>
      <c r="Q29" s="24">
        <f t="shared" si="2"/>
        <v>317594</v>
      </c>
      <c r="R29" s="18">
        <f t="shared" si="3"/>
        <v>92.59435268735696</v>
      </c>
      <c r="S29" s="18">
        <f t="shared" si="4"/>
        <v>79.597350298574071</v>
      </c>
      <c r="T29" s="18">
        <f t="shared" si="21"/>
        <v>73.572373954963567</v>
      </c>
      <c r="U29" s="18">
        <f t="shared" si="6"/>
        <v>19.942556231835507</v>
      </c>
      <c r="V29" s="18">
        <f t="shared" si="7"/>
        <v>41.166994144912643</v>
      </c>
      <c r="W29" s="18">
        <f t="shared" si="8"/>
        <v>18.487799921825914</v>
      </c>
      <c r="X29" s="18">
        <f t="shared" si="22"/>
        <v>18.433040788454175</v>
      </c>
      <c r="Y29" s="18">
        <f t="shared" si="23"/>
        <v>38.050933560857075</v>
      </c>
      <c r="Z29" s="18">
        <f t="shared" si="24"/>
        <v>17.088399605652313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339816</v>
      </c>
      <c r="C30" s="14">
        <v>21099</v>
      </c>
      <c r="D30" s="15">
        <v>62.09</v>
      </c>
      <c r="E30" s="14">
        <v>4843</v>
      </c>
      <c r="F30" s="15">
        <v>14.25</v>
      </c>
      <c r="G30" s="14">
        <v>10776</v>
      </c>
      <c r="H30" s="15">
        <v>31.71</v>
      </c>
      <c r="I30" s="14">
        <v>5480</v>
      </c>
      <c r="J30" s="15">
        <v>16.13</v>
      </c>
      <c r="K30" s="14">
        <v>316825</v>
      </c>
      <c r="L30" s="14">
        <v>421</v>
      </c>
      <c r="M30" s="14">
        <f t="shared" si="0"/>
        <v>316404</v>
      </c>
      <c r="N30" s="18">
        <f t="shared" si="1"/>
        <v>99.867119072042925</v>
      </c>
      <c r="O30" s="14">
        <v>320534</v>
      </c>
      <c r="P30" s="14">
        <v>18795</v>
      </c>
      <c r="Q30" s="24">
        <f t="shared" si="2"/>
        <v>301739</v>
      </c>
      <c r="R30" s="18">
        <f t="shared" si="3"/>
        <v>94.13634747015918</v>
      </c>
      <c r="S30" s="18">
        <f t="shared" si="4"/>
        <v>66.044732192139008</v>
      </c>
      <c r="T30" s="18">
        <f t="shared" si="21"/>
        <v>62.089483720601734</v>
      </c>
      <c r="U30" s="18">
        <f t="shared" si="6"/>
        <v>15.159706052729002</v>
      </c>
      <c r="V30" s="18">
        <f t="shared" si="7"/>
        <v>33.731363292217161</v>
      </c>
      <c r="W30" s="18">
        <f t="shared" si="8"/>
        <v>17.153662847192841</v>
      </c>
      <c r="X30" s="18">
        <f t="shared" si="22"/>
        <v>14.251830402335379</v>
      </c>
      <c r="Y30" s="18">
        <f t="shared" si="23"/>
        <v>31.711279045130301</v>
      </c>
      <c r="Z30" s="18">
        <f t="shared" si="24"/>
        <v>16.126374273136047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315896</v>
      </c>
      <c r="C31" s="14">
        <v>16627</v>
      </c>
      <c r="D31" s="15">
        <v>52.63</v>
      </c>
      <c r="E31" s="14">
        <v>3521</v>
      </c>
      <c r="F31" s="15">
        <v>11.15</v>
      </c>
      <c r="G31" s="14">
        <v>8467</v>
      </c>
      <c r="H31" s="15">
        <v>26.8</v>
      </c>
      <c r="I31" s="14">
        <v>4639</v>
      </c>
      <c r="J31" s="15">
        <v>14.69</v>
      </c>
      <c r="K31" s="14">
        <v>339699</v>
      </c>
      <c r="L31" s="14">
        <v>351</v>
      </c>
      <c r="M31" s="14">
        <f t="shared" si="0"/>
        <v>339348</v>
      </c>
      <c r="N31" s="18">
        <f t="shared" si="1"/>
        <v>99.896673231301818</v>
      </c>
      <c r="O31" s="14">
        <v>343831</v>
      </c>
      <c r="P31" s="14">
        <v>15956</v>
      </c>
      <c r="Q31" s="24">
        <f t="shared" si="2"/>
        <v>327875</v>
      </c>
      <c r="R31" s="18">
        <f t="shared" si="3"/>
        <v>95.359348051804517</v>
      </c>
      <c r="S31" s="18">
        <f t="shared" si="4"/>
        <v>55.252950120744131</v>
      </c>
      <c r="T31" s="18">
        <f t="shared" si="21"/>
        <v>52.63441132524629</v>
      </c>
      <c r="U31" s="18">
        <f t="shared" si="6"/>
        <v>11.700585636322852</v>
      </c>
      <c r="V31" s="18">
        <f t="shared" si="7"/>
        <v>28.136568753974895</v>
      </c>
      <c r="W31" s="18">
        <f t="shared" si="8"/>
        <v>15.415795730446384</v>
      </c>
      <c r="X31" s="18">
        <f t="shared" si="22"/>
        <v>11.146073391242689</v>
      </c>
      <c r="Y31" s="18">
        <f t="shared" si="23"/>
        <v>26.803125079139981</v>
      </c>
      <c r="Z31" s="18">
        <f t="shared" si="24"/>
        <v>14.685212854863627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278743</v>
      </c>
      <c r="C32" s="14">
        <v>12663</v>
      </c>
      <c r="D32" s="15">
        <v>45.43</v>
      </c>
      <c r="E32" s="14">
        <v>2548</v>
      </c>
      <c r="F32" s="15">
        <v>9.14</v>
      </c>
      <c r="G32" s="14">
        <v>6256</v>
      </c>
      <c r="H32" s="15">
        <v>22.44</v>
      </c>
      <c r="I32" s="14">
        <v>3859</v>
      </c>
      <c r="J32" s="15">
        <v>13.84</v>
      </c>
      <c r="K32" s="14">
        <v>295206</v>
      </c>
      <c r="L32" s="14">
        <v>247</v>
      </c>
      <c r="M32" s="14">
        <f t="shared" si="0"/>
        <v>294959</v>
      </c>
      <c r="N32" s="18">
        <f t="shared" si="1"/>
        <v>99.916329613896735</v>
      </c>
      <c r="O32" s="14">
        <v>299373</v>
      </c>
      <c r="P32" s="14">
        <v>11781</v>
      </c>
      <c r="Q32" s="24">
        <f t="shared" si="2"/>
        <v>287592</v>
      </c>
      <c r="R32" s="18">
        <f t="shared" si="3"/>
        <v>96.064775380545342</v>
      </c>
      <c r="S32" s="18">
        <f t="shared" si="4"/>
        <v>47.329508375626233</v>
      </c>
      <c r="T32" s="18">
        <f t="shared" si="21"/>
        <v>45.428943507101522</v>
      </c>
      <c r="U32" s="18">
        <f t="shared" si="6"/>
        <v>9.5234610551287737</v>
      </c>
      <c r="V32" s="18">
        <f t="shared" si="7"/>
        <v>23.382563720912717</v>
      </c>
      <c r="W32" s="18">
        <f t="shared" si="8"/>
        <v>14.423483599584747</v>
      </c>
      <c r="X32" s="18">
        <f t="shared" si="22"/>
        <v>9.1410367255859359</v>
      </c>
      <c r="Y32" s="18">
        <f t="shared" si="23"/>
        <v>22.443612933777707</v>
      </c>
      <c r="Z32" s="18">
        <f t="shared" si="24"/>
        <v>13.84429384773788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8"/>
      <c r="O33" s="11"/>
      <c r="P33" s="11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1293382</v>
      </c>
      <c r="C34" s="8">
        <v>33586</v>
      </c>
      <c r="D34" s="9">
        <v>25.97</v>
      </c>
      <c r="E34" s="8">
        <v>6277</v>
      </c>
      <c r="F34" s="9">
        <v>4.8499999999999996</v>
      </c>
      <c r="G34" s="8">
        <v>15451</v>
      </c>
      <c r="H34" s="9">
        <v>11.95</v>
      </c>
      <c r="I34" s="8">
        <v>11858</v>
      </c>
      <c r="J34" s="9">
        <v>9.17</v>
      </c>
      <c r="K34" s="8">
        <v>1283235</v>
      </c>
      <c r="L34" s="8">
        <v>838</v>
      </c>
      <c r="M34" s="8">
        <f t="shared" si="0"/>
        <v>1282397</v>
      </c>
      <c r="N34" s="17">
        <f t="shared" si="1"/>
        <v>99.934696294910907</v>
      </c>
      <c r="O34" s="8">
        <v>1307891</v>
      </c>
      <c r="P34" s="8">
        <v>32352</v>
      </c>
      <c r="Q34" s="16">
        <f t="shared" si="2"/>
        <v>1275539</v>
      </c>
      <c r="R34" s="17">
        <f t="shared" si="3"/>
        <v>97.526399371201421</v>
      </c>
      <c r="S34" s="17">
        <f t="shared" si="4"/>
        <v>26.643604819698297</v>
      </c>
      <c r="T34" s="17">
        <f t="shared" ref="T34:T39" si="25">N34*R34*S34/10000</f>
        <v>25.967579570459456</v>
      </c>
      <c r="U34" s="17">
        <f t="shared" si="6"/>
        <v>4.9795125187055982</v>
      </c>
      <c r="V34" s="17">
        <f t="shared" si="7"/>
        <v>12.257200561816186</v>
      </c>
      <c r="W34" s="17">
        <f t="shared" si="8"/>
        <v>9.4068917391765154</v>
      </c>
      <c r="X34" s="17">
        <f t="shared" ref="X34:X39" si="26">N34*R34*U34/10000</f>
        <v>4.8531678962595732</v>
      </c>
      <c r="Y34" s="17">
        <f t="shared" ref="Y34:Y39" si="27">N34*R34*V34/10000</f>
        <v>11.946199962578728</v>
      </c>
      <c r="Z34" s="17">
        <f t="shared" ref="Z34:Z39" si="28">N34*R34*W34/10000</f>
        <v>9.1682117116211614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259654</v>
      </c>
      <c r="C35" s="14">
        <v>9923</v>
      </c>
      <c r="D35" s="15">
        <v>38.22</v>
      </c>
      <c r="E35" s="14">
        <v>1891</v>
      </c>
      <c r="F35" s="15">
        <v>7.28</v>
      </c>
      <c r="G35" s="14">
        <v>4773</v>
      </c>
      <c r="H35" s="15">
        <v>18.38</v>
      </c>
      <c r="I35" s="14">
        <v>3259</v>
      </c>
      <c r="J35" s="15">
        <v>12.55</v>
      </c>
      <c r="K35" s="14">
        <v>255292</v>
      </c>
      <c r="L35" s="14">
        <v>193</v>
      </c>
      <c r="M35" s="14">
        <f t="shared" si="0"/>
        <v>255099</v>
      </c>
      <c r="N35" s="18">
        <f t="shared" si="1"/>
        <v>99.924400294564649</v>
      </c>
      <c r="O35" s="14">
        <v>259536</v>
      </c>
      <c r="P35" s="14">
        <v>8342</v>
      </c>
      <c r="Q35" s="24">
        <f t="shared" si="2"/>
        <v>251194</v>
      </c>
      <c r="R35" s="18">
        <f t="shared" si="3"/>
        <v>96.785802354971949</v>
      </c>
      <c r="S35" s="18">
        <f t="shared" si="4"/>
        <v>39.515253175225951</v>
      </c>
      <c r="T35" s="18">
        <f t="shared" si="25"/>
        <v>38.216241613839962</v>
      </c>
      <c r="U35" s="18">
        <f t="shared" si="6"/>
        <v>7.5303178226697849</v>
      </c>
      <c r="V35" s="18">
        <f t="shared" si="7"/>
        <v>19.006984118245839</v>
      </c>
      <c r="W35" s="18">
        <f t="shared" si="8"/>
        <v>12.977951234310325</v>
      </c>
      <c r="X35" s="18">
        <f t="shared" si="26"/>
        <v>7.2827686074545372</v>
      </c>
      <c r="Y35" s="18">
        <f t="shared" si="27"/>
        <v>18.382154713580384</v>
      </c>
      <c r="Z35" s="18">
        <f t="shared" si="28"/>
        <v>12.551318292805041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249963</v>
      </c>
      <c r="C36" s="14">
        <v>8002</v>
      </c>
      <c r="D36" s="15">
        <v>32.01</v>
      </c>
      <c r="E36" s="14">
        <v>1508</v>
      </c>
      <c r="F36" s="15">
        <v>6.03</v>
      </c>
      <c r="G36" s="14">
        <v>3729</v>
      </c>
      <c r="H36" s="15">
        <v>14.92</v>
      </c>
      <c r="I36" s="14">
        <v>2765</v>
      </c>
      <c r="J36" s="15">
        <v>11.06</v>
      </c>
      <c r="K36" s="14">
        <v>254352</v>
      </c>
      <c r="L36" s="14">
        <v>185</v>
      </c>
      <c r="M36" s="14">
        <f t="shared" si="0"/>
        <v>254167</v>
      </c>
      <c r="N36" s="18">
        <f t="shared" si="1"/>
        <v>99.927266150846066</v>
      </c>
      <c r="O36" s="14">
        <v>259018</v>
      </c>
      <c r="P36" s="14">
        <v>7188</v>
      </c>
      <c r="Q36" s="24">
        <f t="shared" si="2"/>
        <v>251830</v>
      </c>
      <c r="R36" s="18">
        <f t="shared" si="3"/>
        <v>97.224903288574538</v>
      </c>
      <c r="S36" s="18">
        <f t="shared" si="4"/>
        <v>32.950445663443084</v>
      </c>
      <c r="T36" s="18">
        <f t="shared" si="25"/>
        <v>32.012737885207009</v>
      </c>
      <c r="U36" s="18">
        <f t="shared" si="6"/>
        <v>6.2096066059075454</v>
      </c>
      <c r="V36" s="18">
        <f t="shared" si="7"/>
        <v>15.355187687950421</v>
      </c>
      <c r="W36" s="18">
        <f t="shared" si="8"/>
        <v>11.385651369585119</v>
      </c>
      <c r="X36" s="18">
        <f t="shared" si="26"/>
        <v>6.0328928681444856</v>
      </c>
      <c r="Y36" s="18">
        <f t="shared" si="27"/>
        <v>14.918207894768425</v>
      </c>
      <c r="Z36" s="18">
        <f t="shared" si="28"/>
        <v>11.061637122294098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259983</v>
      </c>
      <c r="C37" s="14">
        <v>6438</v>
      </c>
      <c r="D37" s="15">
        <v>24.76</v>
      </c>
      <c r="E37" s="14">
        <v>1206</v>
      </c>
      <c r="F37" s="15">
        <v>4.6399999999999997</v>
      </c>
      <c r="G37" s="14">
        <v>2863</v>
      </c>
      <c r="H37" s="15">
        <v>11.01</v>
      </c>
      <c r="I37" s="14">
        <v>2369</v>
      </c>
      <c r="J37" s="15">
        <v>9.11</v>
      </c>
      <c r="K37" s="14">
        <v>243136</v>
      </c>
      <c r="L37" s="14">
        <v>166</v>
      </c>
      <c r="M37" s="14">
        <f t="shared" si="0"/>
        <v>242970</v>
      </c>
      <c r="N37" s="18">
        <f t="shared" si="1"/>
        <v>99.93172545406685</v>
      </c>
      <c r="O37" s="14">
        <v>247766</v>
      </c>
      <c r="P37" s="14">
        <v>5902</v>
      </c>
      <c r="Q37" s="24">
        <f t="shared" si="2"/>
        <v>241864</v>
      </c>
      <c r="R37" s="18">
        <f t="shared" si="3"/>
        <v>97.617913676614222</v>
      </c>
      <c r="S37" s="18">
        <f t="shared" si="4"/>
        <v>25.384763044195363</v>
      </c>
      <c r="T37" s="18">
        <f t="shared" si="25"/>
        <v>24.763157591073263</v>
      </c>
      <c r="U37" s="18">
        <f t="shared" si="6"/>
        <v>4.7552072431344525</v>
      </c>
      <c r="V37" s="18">
        <f t="shared" si="7"/>
        <v>11.288688505053017</v>
      </c>
      <c r="W37" s="18">
        <f t="shared" si="8"/>
        <v>9.3408672960078931</v>
      </c>
      <c r="X37" s="18">
        <f t="shared" si="26"/>
        <v>4.638764842316613</v>
      </c>
      <c r="Y37" s="18">
        <f t="shared" si="27"/>
        <v>11.012258493824596</v>
      </c>
      <c r="Z37" s="18">
        <f t="shared" si="28"/>
        <v>9.1121342549320552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280491</v>
      </c>
      <c r="C38" s="14">
        <v>5501</v>
      </c>
      <c r="D38" s="15">
        <v>19.61</v>
      </c>
      <c r="E38" s="14">
        <v>985</v>
      </c>
      <c r="F38" s="15">
        <v>3.51</v>
      </c>
      <c r="G38" s="14">
        <v>2483</v>
      </c>
      <c r="H38" s="15">
        <v>8.85</v>
      </c>
      <c r="I38" s="14">
        <v>2033</v>
      </c>
      <c r="J38" s="15">
        <v>7.25</v>
      </c>
      <c r="K38" s="14">
        <v>277701</v>
      </c>
      <c r="L38" s="14">
        <v>158</v>
      </c>
      <c r="M38" s="14">
        <f t="shared" si="0"/>
        <v>277543</v>
      </c>
      <c r="N38" s="18">
        <f t="shared" si="1"/>
        <v>99.943104274021337</v>
      </c>
      <c r="O38" s="14">
        <v>283197</v>
      </c>
      <c r="P38" s="14">
        <v>6063</v>
      </c>
      <c r="Q38" s="24">
        <f t="shared" si="2"/>
        <v>277134</v>
      </c>
      <c r="R38" s="18">
        <f t="shared" si="3"/>
        <v>97.859087490333579</v>
      </c>
      <c r="S38" s="18">
        <f t="shared" si="4"/>
        <v>20.052508897738129</v>
      </c>
      <c r="T38" s="18">
        <f t="shared" si="25"/>
        <v>19.612037462877595</v>
      </c>
      <c r="U38" s="18">
        <f t="shared" si="6"/>
        <v>3.5905692172826864</v>
      </c>
      <c r="V38" s="18">
        <f t="shared" si="7"/>
        <v>9.0511506259014318</v>
      </c>
      <c r="W38" s="18">
        <f t="shared" si="8"/>
        <v>7.4107890545540114</v>
      </c>
      <c r="X38" s="18">
        <f t="shared" si="26"/>
        <v>3.5116991276012421</v>
      </c>
      <c r="Y38" s="18">
        <f t="shared" si="27"/>
        <v>8.8523339429785626</v>
      </c>
      <c r="Z38" s="18">
        <f t="shared" si="28"/>
        <v>7.2480043922977933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243291</v>
      </c>
      <c r="C39" s="14">
        <v>3722</v>
      </c>
      <c r="D39" s="15">
        <v>15.3</v>
      </c>
      <c r="E39" s="14">
        <v>687</v>
      </c>
      <c r="F39" s="15">
        <v>2.82</v>
      </c>
      <c r="G39" s="14">
        <v>1603</v>
      </c>
      <c r="H39" s="15">
        <v>6.59</v>
      </c>
      <c r="I39" s="14">
        <v>1432</v>
      </c>
      <c r="J39" s="15">
        <v>5.89</v>
      </c>
      <c r="K39" s="14">
        <v>252754</v>
      </c>
      <c r="L39" s="14">
        <v>136</v>
      </c>
      <c r="M39" s="14">
        <f t="shared" si="0"/>
        <v>252618</v>
      </c>
      <c r="N39" s="18">
        <f t="shared" si="1"/>
        <v>99.9461927407677</v>
      </c>
      <c r="O39" s="14">
        <v>258374</v>
      </c>
      <c r="P39" s="14">
        <v>4857</v>
      </c>
      <c r="Q39" s="24">
        <f t="shared" si="2"/>
        <v>253517</v>
      </c>
      <c r="R39" s="18">
        <f t="shared" si="3"/>
        <v>98.120166889857344</v>
      </c>
      <c r="S39" s="18">
        <f t="shared" si="4"/>
        <v>15.600042874157625</v>
      </c>
      <c r="T39" s="18">
        <f t="shared" si="25"/>
        <v>15.298551939858033</v>
      </c>
      <c r="U39" s="18">
        <f t="shared" si="6"/>
        <v>2.879427580479927</v>
      </c>
      <c r="V39" s="18">
        <f t="shared" si="7"/>
        <v>6.7186643544531623</v>
      </c>
      <c r="W39" s="18">
        <f t="shared" si="8"/>
        <v>6.0019509392245345</v>
      </c>
      <c r="X39" s="18">
        <f t="shared" si="26"/>
        <v>2.823778931403135</v>
      </c>
      <c r="Y39" s="18">
        <f t="shared" si="27"/>
        <v>6.5888175066073149</v>
      </c>
      <c r="Z39" s="18">
        <f t="shared" si="28"/>
        <v>5.8859555018475822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8"/>
      <c r="O40" s="11"/>
      <c r="P40" s="11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1386742</v>
      </c>
      <c r="C41" s="8">
        <v>8394</v>
      </c>
      <c r="D41" s="9">
        <v>6.05</v>
      </c>
      <c r="E41" s="8">
        <v>1663</v>
      </c>
      <c r="F41" s="9">
        <v>1.2</v>
      </c>
      <c r="G41" s="8">
        <v>3494</v>
      </c>
      <c r="H41" s="9">
        <v>2.52</v>
      </c>
      <c r="I41" s="8">
        <v>3237</v>
      </c>
      <c r="J41" s="9">
        <v>2.33</v>
      </c>
      <c r="K41" s="8">
        <v>1310070</v>
      </c>
      <c r="L41" s="8">
        <v>550</v>
      </c>
      <c r="M41" s="8">
        <f t="shared" si="0"/>
        <v>1309520</v>
      </c>
      <c r="N41" s="17">
        <f t="shared" si="1"/>
        <v>99.958017510514708</v>
      </c>
      <c r="O41" s="8">
        <v>1347983</v>
      </c>
      <c r="P41" s="8">
        <v>16511</v>
      </c>
      <c r="Q41" s="16">
        <f t="shared" si="2"/>
        <v>1331472</v>
      </c>
      <c r="R41" s="17">
        <f t="shared" si="3"/>
        <v>98.775132920815764</v>
      </c>
      <c r="S41" s="17">
        <f t="shared" si="4"/>
        <v>6.130671400222357</v>
      </c>
      <c r="T41" s="17">
        <f t="shared" ref="T41:T46" si="29">N41*R41*S41/10000</f>
        <v>6.0530365417647971</v>
      </c>
      <c r="U41" s="17">
        <f t="shared" si="6"/>
        <v>1.214594536403357</v>
      </c>
      <c r="V41" s="17">
        <f t="shared" si="7"/>
        <v>2.5518901444337523</v>
      </c>
      <c r="W41" s="17">
        <f t="shared" si="8"/>
        <v>2.3641867193852479</v>
      </c>
      <c r="X41" s="17">
        <f t="shared" ref="X41:X46" si="30">N41*R41*U41/10000</f>
        <v>1.1992136965635998</v>
      </c>
      <c r="Y41" s="17">
        <f t="shared" ref="Y41:Y46" si="31">N41*R41*V41/10000</f>
        <v>2.5195746577229214</v>
      </c>
      <c r="Z41" s="17">
        <f t="shared" ref="Z41:Z46" si="32">N41*R41*W41/10000</f>
        <v>2.3342481874782761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265054</v>
      </c>
      <c r="C42" s="14">
        <v>2827</v>
      </c>
      <c r="D42" s="15">
        <v>10.67</v>
      </c>
      <c r="E42" s="14">
        <v>517</v>
      </c>
      <c r="F42" s="15">
        <v>1.95</v>
      </c>
      <c r="G42" s="14">
        <v>1211</v>
      </c>
      <c r="H42" s="15">
        <v>4.57</v>
      </c>
      <c r="I42" s="14">
        <v>1099</v>
      </c>
      <c r="J42" s="15">
        <v>4.1500000000000004</v>
      </c>
      <c r="K42" s="14">
        <v>238810</v>
      </c>
      <c r="L42" s="14">
        <v>115</v>
      </c>
      <c r="M42" s="14">
        <f t="shared" si="0"/>
        <v>238695</v>
      </c>
      <c r="N42" s="18">
        <f t="shared" si="1"/>
        <v>99.951844562623009</v>
      </c>
      <c r="O42" s="14">
        <v>245048</v>
      </c>
      <c r="P42" s="14">
        <v>4067</v>
      </c>
      <c r="Q42" s="24">
        <f t="shared" si="2"/>
        <v>240981</v>
      </c>
      <c r="R42" s="18">
        <f t="shared" si="3"/>
        <v>98.340325160784829</v>
      </c>
      <c r="S42" s="18">
        <f t="shared" si="4"/>
        <v>10.850980740748755</v>
      </c>
      <c r="T42" s="18">
        <f t="shared" si="29"/>
        <v>10.665751129958423</v>
      </c>
      <c r="U42" s="18">
        <f t="shared" si="6"/>
        <v>1.9844206023937412</v>
      </c>
      <c r="V42" s="18">
        <f t="shared" si="7"/>
        <v>4.6482269816224768</v>
      </c>
      <c r="W42" s="18">
        <f t="shared" si="8"/>
        <v>4.2183331567325366</v>
      </c>
      <c r="X42" s="18">
        <f t="shared" si="30"/>
        <v>1.9505459264904512</v>
      </c>
      <c r="Y42" s="18">
        <f t="shared" si="31"/>
        <v>4.5688803036362398</v>
      </c>
      <c r="Z42" s="18">
        <f t="shared" si="32"/>
        <v>4.1463248998317326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263820</v>
      </c>
      <c r="C43" s="14">
        <v>1980</v>
      </c>
      <c r="D43" s="15">
        <v>7.51</v>
      </c>
      <c r="E43" s="14">
        <v>386</v>
      </c>
      <c r="F43" s="15">
        <v>1.46</v>
      </c>
      <c r="G43" s="14">
        <v>845</v>
      </c>
      <c r="H43" s="15">
        <v>3.2</v>
      </c>
      <c r="I43" s="14">
        <v>749</v>
      </c>
      <c r="J43" s="15">
        <v>2.84</v>
      </c>
      <c r="K43" s="14">
        <v>262631</v>
      </c>
      <c r="L43" s="14">
        <v>136</v>
      </c>
      <c r="M43" s="14">
        <f t="shared" si="0"/>
        <v>262495</v>
      </c>
      <c r="N43" s="18">
        <f t="shared" si="1"/>
        <v>99.948216318713321</v>
      </c>
      <c r="O43" s="14">
        <v>269493</v>
      </c>
      <c r="P43" s="14">
        <v>3675</v>
      </c>
      <c r="Q43" s="24">
        <f t="shared" si="2"/>
        <v>265818</v>
      </c>
      <c r="R43" s="18">
        <f t="shared" si="3"/>
        <v>98.63632821631731</v>
      </c>
      <c r="S43" s="18">
        <f t="shared" si="4"/>
        <v>7.6128194354055365</v>
      </c>
      <c r="T43" s="18">
        <f t="shared" si="29"/>
        <v>7.5051171253127134</v>
      </c>
      <c r="U43" s="18">
        <f t="shared" si="6"/>
        <v>1.4841153040740085</v>
      </c>
      <c r="V43" s="18">
        <f t="shared" si="7"/>
        <v>3.2489052640998373</v>
      </c>
      <c r="W43" s="18">
        <f t="shared" si="8"/>
        <v>2.8797988672316901</v>
      </c>
      <c r="X43" s="18">
        <f t="shared" si="30"/>
        <v>1.4631187931165186</v>
      </c>
      <c r="Y43" s="18">
        <f t="shared" si="31"/>
        <v>3.2029413994390108</v>
      </c>
      <c r="Z43" s="18">
        <f t="shared" si="32"/>
        <v>2.8390569327571824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262774</v>
      </c>
      <c r="C44" s="14">
        <v>1520</v>
      </c>
      <c r="D44" s="15">
        <v>5.78</v>
      </c>
      <c r="E44" s="14">
        <v>305</v>
      </c>
      <c r="F44" s="15">
        <v>1.1599999999999999</v>
      </c>
      <c r="G44" s="14">
        <v>594</v>
      </c>
      <c r="H44" s="15">
        <v>2.2599999999999998</v>
      </c>
      <c r="I44" s="14">
        <v>621</v>
      </c>
      <c r="J44" s="15">
        <v>2.36</v>
      </c>
      <c r="K44" s="14">
        <v>259521</v>
      </c>
      <c r="L44" s="14">
        <v>103</v>
      </c>
      <c r="M44" s="14">
        <f t="shared" si="0"/>
        <v>259418</v>
      </c>
      <c r="N44" s="18">
        <f t="shared" si="1"/>
        <v>99.960311496950155</v>
      </c>
      <c r="O44" s="14">
        <v>267033</v>
      </c>
      <c r="P44" s="14">
        <v>3149</v>
      </c>
      <c r="Q44" s="24">
        <f t="shared" si="2"/>
        <v>263884</v>
      </c>
      <c r="R44" s="18">
        <f t="shared" si="3"/>
        <v>98.820745001554116</v>
      </c>
      <c r="S44" s="18">
        <f t="shared" si="4"/>
        <v>5.8557896998825631</v>
      </c>
      <c r="T44" s="18">
        <f t="shared" si="29"/>
        <v>5.7844383386484202</v>
      </c>
      <c r="U44" s="18">
        <f t="shared" si="6"/>
        <v>1.1750104332001197</v>
      </c>
      <c r="V44" s="18">
        <f t="shared" si="7"/>
        <v>2.2883809748225281</v>
      </c>
      <c r="W44" s="18">
        <f t="shared" si="8"/>
        <v>2.3923982918599154</v>
      </c>
      <c r="X44" s="18">
        <f t="shared" si="30"/>
        <v>1.1606932192682684</v>
      </c>
      <c r="Y44" s="18">
        <f t="shared" si="31"/>
        <v>2.2604976139191852</v>
      </c>
      <c r="Z44" s="18">
        <f t="shared" si="32"/>
        <v>2.3632475054609663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283375</v>
      </c>
      <c r="C45" s="14">
        <v>1163</v>
      </c>
      <c r="D45" s="15">
        <v>4.0999999999999996</v>
      </c>
      <c r="E45" s="14">
        <v>256</v>
      </c>
      <c r="F45" s="15">
        <v>0.9</v>
      </c>
      <c r="G45" s="14">
        <v>473</v>
      </c>
      <c r="H45" s="15">
        <v>1.67</v>
      </c>
      <c r="I45" s="14">
        <v>434</v>
      </c>
      <c r="J45" s="15">
        <v>1.53</v>
      </c>
      <c r="K45" s="14">
        <v>254066</v>
      </c>
      <c r="L45" s="14">
        <v>102</v>
      </c>
      <c r="M45" s="14">
        <f t="shared" si="0"/>
        <v>253964</v>
      </c>
      <c r="N45" s="18">
        <f t="shared" si="1"/>
        <v>99.959852951595252</v>
      </c>
      <c r="O45" s="14">
        <v>261849</v>
      </c>
      <c r="P45" s="14">
        <v>2823</v>
      </c>
      <c r="Q45" s="24">
        <f t="shared" si="2"/>
        <v>259026</v>
      </c>
      <c r="R45" s="18">
        <f t="shared" si="3"/>
        <v>98.921897734954115</v>
      </c>
      <c r="S45" s="18">
        <f t="shared" si="4"/>
        <v>4.1504972807975449</v>
      </c>
      <c r="T45" s="18">
        <f t="shared" si="29"/>
        <v>4.1041023378914865</v>
      </c>
      <c r="U45" s="18">
        <f t="shared" si="6"/>
        <v>0.913609031714679</v>
      </c>
      <c r="V45" s="18">
        <f t="shared" si="7"/>
        <v>1.6880354375040747</v>
      </c>
      <c r="W45" s="18">
        <f t="shared" si="8"/>
        <v>1.5488528115787914</v>
      </c>
      <c r="X45" s="18">
        <f t="shared" si="30"/>
        <v>0.90339655932951046</v>
      </c>
      <c r="Y45" s="18">
        <f t="shared" si="31"/>
        <v>1.6691662990736655</v>
      </c>
      <c r="Z45" s="18">
        <f t="shared" si="32"/>
        <v>1.5315394794883104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311719</v>
      </c>
      <c r="C46" s="14">
        <v>904</v>
      </c>
      <c r="D46" s="15">
        <v>2.9</v>
      </c>
      <c r="E46" s="14">
        <v>199</v>
      </c>
      <c r="F46" s="15">
        <v>0.64</v>
      </c>
      <c r="G46" s="14">
        <v>371</v>
      </c>
      <c r="H46" s="15">
        <v>1.19</v>
      </c>
      <c r="I46" s="14">
        <v>334</v>
      </c>
      <c r="J46" s="15">
        <v>1.07</v>
      </c>
      <c r="K46" s="14">
        <v>295042</v>
      </c>
      <c r="L46" s="14">
        <v>94</v>
      </c>
      <c r="M46" s="14">
        <f t="shared" si="0"/>
        <v>294948</v>
      </c>
      <c r="N46" s="18">
        <f t="shared" si="1"/>
        <v>99.968140129201942</v>
      </c>
      <c r="O46" s="14">
        <v>304560</v>
      </c>
      <c r="P46" s="14">
        <v>2797</v>
      </c>
      <c r="Q46" s="24">
        <f t="shared" si="2"/>
        <v>301763</v>
      </c>
      <c r="R46" s="18">
        <f t="shared" si="3"/>
        <v>99.081625952193335</v>
      </c>
      <c r="S46" s="18">
        <f t="shared" si="4"/>
        <v>2.9278607587704286</v>
      </c>
      <c r="T46" s="18">
        <f t="shared" si="29"/>
        <v>2.9000477994604115</v>
      </c>
      <c r="U46" s="18">
        <f t="shared" si="6"/>
        <v>0.64451802101251698</v>
      </c>
      <c r="V46" s="18">
        <f t="shared" si="7"/>
        <v>1.2015888733449436</v>
      </c>
      <c r="W46" s="18">
        <f t="shared" si="8"/>
        <v>1.0817538644129681</v>
      </c>
      <c r="X46" s="18">
        <f t="shared" si="30"/>
        <v>0.63839547797856411</v>
      </c>
      <c r="Y46" s="18">
        <f t="shared" si="31"/>
        <v>1.190174484070589</v>
      </c>
      <c r="Z46" s="18">
        <f t="shared" si="32"/>
        <v>1.0714778374112581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8"/>
      <c r="O47" s="11"/>
      <c r="P47" s="11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2032404</v>
      </c>
      <c r="C48" s="8">
        <v>3536</v>
      </c>
      <c r="D48" s="9">
        <v>1.74</v>
      </c>
      <c r="E48" s="8">
        <v>894</v>
      </c>
      <c r="F48" s="9">
        <v>0.44</v>
      </c>
      <c r="G48" s="8">
        <v>1593</v>
      </c>
      <c r="H48" s="9">
        <v>0.78</v>
      </c>
      <c r="I48" s="8">
        <v>1049</v>
      </c>
      <c r="J48" s="9">
        <v>0.52</v>
      </c>
      <c r="K48" s="8">
        <v>1878755</v>
      </c>
      <c r="L48" s="8">
        <v>553</v>
      </c>
      <c r="M48" s="8">
        <f t="shared" si="0"/>
        <v>1878202</v>
      </c>
      <c r="N48" s="17">
        <f t="shared" si="1"/>
        <v>99.970565613930503</v>
      </c>
      <c r="O48" s="8">
        <v>1950049</v>
      </c>
      <c r="P48" s="8">
        <v>12153</v>
      </c>
      <c r="Q48" s="16">
        <f t="shared" si="2"/>
        <v>1937896</v>
      </c>
      <c r="R48" s="17">
        <f t="shared" si="3"/>
        <v>99.376784891046327</v>
      </c>
      <c r="S48" s="17">
        <f t="shared" si="4"/>
        <v>1.7512378051251485</v>
      </c>
      <c r="T48" s="17">
        <f t="shared" ref="T48:T53" si="33">N48*R48*S48/10000</f>
        <v>1.7398115728959394</v>
      </c>
      <c r="U48" s="17">
        <f t="shared" si="6"/>
        <v>0.44276204688401666</v>
      </c>
      <c r="V48" s="17">
        <f t="shared" si="7"/>
        <v>0.78894847951480829</v>
      </c>
      <c r="W48" s="17">
        <f t="shared" si="8"/>
        <v>0.51952727872632376</v>
      </c>
      <c r="X48" s="17">
        <f t="shared" ref="X48:X53" si="34">N48*R48*U48/10000</f>
        <v>0.43987317482154131</v>
      </c>
      <c r="Y48" s="17">
        <f t="shared" ref="Y48:Y53" si="35">N48*R48*V48/10000</f>
        <v>0.78380085849073311</v>
      </c>
      <c r="Z48" s="17">
        <f t="shared" ref="Z48:Z53" si="36">N48*R48*W48/10000</f>
        <v>0.51613753958366537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344778</v>
      </c>
      <c r="C49" s="14">
        <v>787</v>
      </c>
      <c r="D49" s="15">
        <v>2.2799999999999998</v>
      </c>
      <c r="E49" s="14">
        <v>171</v>
      </c>
      <c r="F49" s="15">
        <v>0.5</v>
      </c>
      <c r="G49" s="14">
        <v>329</v>
      </c>
      <c r="H49" s="15">
        <v>0.95</v>
      </c>
      <c r="I49" s="14">
        <v>287</v>
      </c>
      <c r="J49" s="15">
        <v>0.83</v>
      </c>
      <c r="K49" s="14">
        <v>312332</v>
      </c>
      <c r="L49" s="14">
        <v>117</v>
      </c>
      <c r="M49" s="14">
        <f t="shared" si="0"/>
        <v>312215</v>
      </c>
      <c r="N49" s="18">
        <f t="shared" si="1"/>
        <v>99.962539861429505</v>
      </c>
      <c r="O49" s="14">
        <v>323118</v>
      </c>
      <c r="P49" s="14">
        <v>2599</v>
      </c>
      <c r="Q49" s="24">
        <f t="shared" si="2"/>
        <v>320519</v>
      </c>
      <c r="R49" s="18">
        <f t="shared" si="3"/>
        <v>99.195649886419204</v>
      </c>
      <c r="S49" s="18">
        <f t="shared" si="4"/>
        <v>2.3019997758882358</v>
      </c>
      <c r="T49" s="18">
        <f t="shared" si="33"/>
        <v>2.282628241941191</v>
      </c>
      <c r="U49" s="18">
        <f t="shared" si="6"/>
        <v>0.50018038332514403</v>
      </c>
      <c r="V49" s="18">
        <f t="shared" si="7"/>
        <v>0.96233535739165132</v>
      </c>
      <c r="W49" s="18">
        <f t="shared" si="8"/>
        <v>0.83948403517144055</v>
      </c>
      <c r="X49" s="18">
        <f t="shared" si="34"/>
        <v>0.49597132067591321</v>
      </c>
      <c r="Y49" s="18">
        <f t="shared" si="35"/>
        <v>0.95423721931213712</v>
      </c>
      <c r="Z49" s="18">
        <f t="shared" si="36"/>
        <v>0.83241970195314097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383839</v>
      </c>
      <c r="C50" s="14">
        <v>668</v>
      </c>
      <c r="D50" s="15">
        <v>1.74</v>
      </c>
      <c r="E50" s="14">
        <v>175</v>
      </c>
      <c r="F50" s="15">
        <v>0.46</v>
      </c>
      <c r="G50" s="14">
        <v>287</v>
      </c>
      <c r="H50" s="15">
        <v>0.75</v>
      </c>
      <c r="I50" s="14">
        <v>206</v>
      </c>
      <c r="J50" s="15">
        <v>0.54</v>
      </c>
      <c r="K50" s="14">
        <v>358480</v>
      </c>
      <c r="L50" s="14">
        <v>106</v>
      </c>
      <c r="M50" s="14">
        <f t="shared" si="0"/>
        <v>358374</v>
      </c>
      <c r="N50" s="18">
        <f t="shared" si="1"/>
        <v>99.970430707431376</v>
      </c>
      <c r="O50" s="14">
        <v>371147</v>
      </c>
      <c r="P50" s="14">
        <v>2608</v>
      </c>
      <c r="Q50" s="24">
        <f t="shared" si="2"/>
        <v>368539</v>
      </c>
      <c r="R50" s="18">
        <f t="shared" si="3"/>
        <v>99.297313463398595</v>
      </c>
      <c r="S50" s="18">
        <f t="shared" si="4"/>
        <v>1.7531468733083433</v>
      </c>
      <c r="T50" s="18">
        <f t="shared" si="33"/>
        <v>1.740312995813349</v>
      </c>
      <c r="U50" s="18">
        <f t="shared" si="6"/>
        <v>0.45928248926491028</v>
      </c>
      <c r="V50" s="18">
        <f t="shared" si="7"/>
        <v>0.7532232823944528</v>
      </c>
      <c r="W50" s="18">
        <f t="shared" si="8"/>
        <v>0.54064110164898016</v>
      </c>
      <c r="X50" s="18">
        <f t="shared" si="34"/>
        <v>0.45592032075948508</v>
      </c>
      <c r="Y50" s="18">
        <f t="shared" si="35"/>
        <v>0.74770932604555551</v>
      </c>
      <c r="Z50" s="18">
        <f t="shared" si="36"/>
        <v>0.53668334900830827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412859</v>
      </c>
      <c r="C51" s="14">
        <v>692</v>
      </c>
      <c r="D51" s="15">
        <v>1.68</v>
      </c>
      <c r="E51" s="14">
        <v>185</v>
      </c>
      <c r="F51" s="15">
        <v>0.45</v>
      </c>
      <c r="G51" s="14">
        <v>326</v>
      </c>
      <c r="H51" s="15">
        <v>0.79</v>
      </c>
      <c r="I51" s="14">
        <v>181</v>
      </c>
      <c r="J51" s="15">
        <v>0.44</v>
      </c>
      <c r="K51" s="14">
        <v>380318</v>
      </c>
      <c r="L51" s="14">
        <v>106</v>
      </c>
      <c r="M51" s="14">
        <f t="shared" si="0"/>
        <v>380212</v>
      </c>
      <c r="N51" s="18">
        <f t="shared" si="1"/>
        <v>99.972128587129717</v>
      </c>
      <c r="O51" s="14">
        <v>394869</v>
      </c>
      <c r="P51" s="14">
        <v>2422</v>
      </c>
      <c r="Q51" s="24">
        <f t="shared" si="2"/>
        <v>392447</v>
      </c>
      <c r="R51" s="18">
        <f t="shared" si="3"/>
        <v>99.386632022265616</v>
      </c>
      <c r="S51" s="18">
        <f t="shared" si="4"/>
        <v>1.6869314126756894</v>
      </c>
      <c r="T51" s="18">
        <f t="shared" si="33"/>
        <v>1.6761170278472792</v>
      </c>
      <c r="U51" s="18">
        <f t="shared" si="6"/>
        <v>0.45098599905347186</v>
      </c>
      <c r="V51" s="18">
        <f t="shared" si="7"/>
        <v>0.79471046319692884</v>
      </c>
      <c r="W51" s="18">
        <f t="shared" si="8"/>
        <v>0.44123495042528871</v>
      </c>
      <c r="X51" s="18">
        <f t="shared" si="34"/>
        <v>0.44809487016148369</v>
      </c>
      <c r="Y51" s="18">
        <f t="shared" si="35"/>
        <v>0.78961582525753349</v>
      </c>
      <c r="Z51" s="18">
        <f t="shared" si="36"/>
        <v>0.43840633242826244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428826</v>
      </c>
      <c r="C52" s="14">
        <v>670</v>
      </c>
      <c r="D52" s="15">
        <v>1.56</v>
      </c>
      <c r="E52" s="14">
        <v>186</v>
      </c>
      <c r="F52" s="15">
        <v>0.43</v>
      </c>
      <c r="G52" s="14">
        <v>302</v>
      </c>
      <c r="H52" s="15">
        <v>0.7</v>
      </c>
      <c r="I52" s="14">
        <v>182</v>
      </c>
      <c r="J52" s="15">
        <v>0.42</v>
      </c>
      <c r="K52" s="14">
        <v>403105</v>
      </c>
      <c r="L52" s="14">
        <v>110</v>
      </c>
      <c r="M52" s="14">
        <f t="shared" si="0"/>
        <v>402995</v>
      </c>
      <c r="N52" s="18">
        <f t="shared" si="1"/>
        <v>99.972711824462607</v>
      </c>
      <c r="O52" s="14">
        <v>419215</v>
      </c>
      <c r="P52" s="14">
        <v>2331</v>
      </c>
      <c r="Q52" s="24">
        <f t="shared" si="2"/>
        <v>416884</v>
      </c>
      <c r="R52" s="18">
        <f t="shared" si="3"/>
        <v>99.443960736137782</v>
      </c>
      <c r="S52" s="18">
        <f t="shared" si="4"/>
        <v>1.5715702806926184</v>
      </c>
      <c r="T52" s="18">
        <f t="shared" si="33"/>
        <v>1.5624052646061575</v>
      </c>
      <c r="U52" s="18">
        <f t="shared" si="6"/>
        <v>0.43628667493854772</v>
      </c>
      <c r="V52" s="18">
        <f t="shared" si="7"/>
        <v>0.70837943995398611</v>
      </c>
      <c r="W52" s="18">
        <f t="shared" si="8"/>
        <v>0.42690416580008439</v>
      </c>
      <c r="X52" s="18">
        <f t="shared" si="34"/>
        <v>0.43374235703991826</v>
      </c>
      <c r="Y52" s="18">
        <f t="shared" si="35"/>
        <v>0.70424834315083507</v>
      </c>
      <c r="Z52" s="18">
        <f t="shared" si="36"/>
        <v>0.42441456441540393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462102</v>
      </c>
      <c r="C53" s="20">
        <v>719</v>
      </c>
      <c r="D53" s="21">
        <v>1.56</v>
      </c>
      <c r="E53" s="20">
        <v>177</v>
      </c>
      <c r="F53" s="21">
        <v>0.38</v>
      </c>
      <c r="G53" s="20">
        <v>349</v>
      </c>
      <c r="H53" s="21">
        <v>0.76</v>
      </c>
      <c r="I53" s="20">
        <v>193</v>
      </c>
      <c r="J53" s="21">
        <v>0.42</v>
      </c>
      <c r="K53" s="20">
        <v>424520</v>
      </c>
      <c r="L53" s="20">
        <v>114</v>
      </c>
      <c r="M53" s="20">
        <f t="shared" si="0"/>
        <v>424406</v>
      </c>
      <c r="N53" s="22">
        <f t="shared" si="1"/>
        <v>99.973146141524552</v>
      </c>
      <c r="O53" s="20">
        <v>441700</v>
      </c>
      <c r="P53" s="20">
        <v>2193</v>
      </c>
      <c r="Q53" s="25">
        <f t="shared" si="2"/>
        <v>439507</v>
      </c>
      <c r="R53" s="22">
        <f t="shared" si="3"/>
        <v>99.503509169119312</v>
      </c>
      <c r="S53" s="22">
        <f t="shared" si="4"/>
        <v>1.564117177275776</v>
      </c>
      <c r="T53" s="22">
        <f t="shared" si="33"/>
        <v>1.5559335384828459</v>
      </c>
      <c r="U53" s="22">
        <f t="shared" si="6"/>
        <v>0.38504692681197827</v>
      </c>
      <c r="V53" s="22">
        <f t="shared" si="7"/>
        <v>0.75921682179310968</v>
      </c>
      <c r="W53" s="22">
        <f t="shared" si="8"/>
        <v>0.41985342867068814</v>
      </c>
      <c r="X53" s="22">
        <f t="shared" si="34"/>
        <v>0.38303231754028333</v>
      </c>
      <c r="Y53" s="22">
        <f t="shared" si="35"/>
        <v>0.75524451311615182</v>
      </c>
      <c r="Z53" s="26">
        <f t="shared" si="36"/>
        <v>0.41765670782641062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P1:P2"/>
    <mergeCell ref="A1:A2"/>
    <mergeCell ref="C1:C2"/>
    <mergeCell ref="D1:D2"/>
    <mergeCell ref="E1:F1"/>
    <mergeCell ref="G1:H1"/>
    <mergeCell ref="I1:J1"/>
    <mergeCell ref="K1:K2"/>
    <mergeCell ref="L1:L2"/>
    <mergeCell ref="M1:M2"/>
    <mergeCell ref="N1:N2"/>
    <mergeCell ref="O1:O2"/>
    <mergeCell ref="B1:B2"/>
  </mergeCells>
  <phoneticPr fontId="1" type="noConversion"/>
  <pageMargins left="0.7" right="0.7" top="0.75" bottom="0.75" header="0.3" footer="0.3"/>
  <ignoredErrors>
    <ignoredError sqref="AA11:AD11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19B1A-6BAF-473C-9687-22CDAE880085}">
  <dimension ref="A1:AH53"/>
  <sheetViews>
    <sheetView workbookViewId="0">
      <selection activeCell="AE20" sqref="AE20:AH23"/>
    </sheetView>
  </sheetViews>
  <sheetFormatPr defaultRowHeight="14" x14ac:dyDescent="0.3"/>
  <cols>
    <col min="12" max="13" width="8.6640625" style="28"/>
  </cols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49" t="s">
        <v>20</v>
      </c>
      <c r="L1" s="44" t="s">
        <v>23</v>
      </c>
      <c r="M1" s="44" t="s">
        <v>24</v>
      </c>
      <c r="N1" s="54" t="s">
        <v>26</v>
      </c>
      <c r="O1" s="44" t="s">
        <v>22</v>
      </c>
      <c r="P1" s="44" t="s">
        <v>28</v>
      </c>
      <c r="Q1" s="44" t="s">
        <v>30</v>
      </c>
      <c r="R1" s="56" t="s">
        <v>32</v>
      </c>
      <c r="S1" s="54" t="s">
        <v>36</v>
      </c>
      <c r="T1" s="54" t="s">
        <v>34</v>
      </c>
      <c r="U1" s="40" t="s">
        <v>38</v>
      </c>
      <c r="V1" s="40" t="s">
        <v>40</v>
      </c>
      <c r="W1" s="40" t="s">
        <v>42</v>
      </c>
      <c r="X1" s="40" t="s">
        <v>44</v>
      </c>
      <c r="Y1" s="40" t="s">
        <v>46</v>
      </c>
      <c r="Z1" s="40" t="s">
        <v>48</v>
      </c>
      <c r="AA1" s="40" t="s">
        <v>50</v>
      </c>
      <c r="AB1" s="40" t="s">
        <v>52</v>
      </c>
      <c r="AC1" s="40" t="s">
        <v>54</v>
      </c>
      <c r="AD1" s="40" t="s">
        <v>56</v>
      </c>
      <c r="AE1" s="40" t="s">
        <v>58</v>
      </c>
      <c r="AF1" s="40" t="s">
        <v>60</v>
      </c>
      <c r="AG1" s="40" t="s">
        <v>62</v>
      </c>
      <c r="AH1" s="40" t="s">
        <v>64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50"/>
      <c r="L2" s="45"/>
      <c r="M2" s="45"/>
      <c r="N2" s="55"/>
      <c r="O2" s="45"/>
      <c r="P2" s="4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17"/>
      <c r="L3" s="17"/>
      <c r="M3" s="17"/>
      <c r="N3" s="17"/>
      <c r="O3" s="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5667870</v>
      </c>
      <c r="C4" s="8">
        <v>175309</v>
      </c>
      <c r="D4" s="9">
        <v>30.93</v>
      </c>
      <c r="E4" s="8">
        <v>93098</v>
      </c>
      <c r="F4" s="9">
        <v>16.43</v>
      </c>
      <c r="G4" s="8">
        <v>69695</v>
      </c>
      <c r="H4" s="9">
        <v>12.3</v>
      </c>
      <c r="I4" s="8">
        <v>12516</v>
      </c>
      <c r="J4" s="9">
        <v>2.21</v>
      </c>
      <c r="K4" s="17"/>
      <c r="L4" s="17">
        <v>85.692480629729559</v>
      </c>
      <c r="M4" s="17">
        <v>87.972747396362621</v>
      </c>
      <c r="N4" s="17">
        <f>(L4+M4)/2</f>
        <v>86.832614013046083</v>
      </c>
      <c r="O4" s="16">
        <f>O6+O13+O20+O27+O34+O41+O48</f>
        <v>5613275</v>
      </c>
      <c r="P4" s="16">
        <f>P6+P13+P20+P27+P34+P41+P48</f>
        <v>1428717</v>
      </c>
      <c r="Q4" s="16">
        <f>O4-P4</f>
        <v>4184558</v>
      </c>
      <c r="R4" s="17">
        <f>Q4/O4*100</f>
        <v>74.547532412005467</v>
      </c>
      <c r="S4" s="17">
        <f>C4/(R4*B4*N4)*10000000</f>
        <v>47.782424705310206</v>
      </c>
      <c r="T4" s="17">
        <f>N4*R4*S4/10000</f>
        <v>30.93031420974722</v>
      </c>
      <c r="U4" s="17">
        <f>E4/(R4*B4*N4)*10000000</f>
        <v>25.374899036643697</v>
      </c>
      <c r="V4" s="17">
        <f>G4/(R4*B4*N4)*10000000</f>
        <v>18.99615016819784</v>
      </c>
      <c r="W4" s="17">
        <f>I4/(R4*B4*N4)*10000000</f>
        <v>3.4113755004686728</v>
      </c>
      <c r="X4" s="17">
        <f>N4*R4*U4/10000</f>
        <v>16.425570805258413</v>
      </c>
      <c r="Y4" s="17">
        <f>N4*R4*V4/10000</f>
        <v>12.296506447748449</v>
      </c>
      <c r="Z4" s="17">
        <f>N4*R4*W4/10000</f>
        <v>2.2082369567403628</v>
      </c>
      <c r="AA4" s="19">
        <f>SUM(T6:T53)-T6-T13-T20-T27-T34-T41-T48</f>
        <v>1047.3090347362222</v>
      </c>
      <c r="AB4" s="19">
        <f>SUM(X6:X53)-X6-X13-X20-X27-X34-X41-X48</f>
        <v>555.80882878037232</v>
      </c>
      <c r="AC4" s="19">
        <f>SUM(Y6:Y53)-Y6-Y13-Y20-Y27-Y34-Y41-Y48</f>
        <v>416.00439538195531</v>
      </c>
      <c r="AD4" s="19">
        <f>SUM(Z6:Z53)-Z6-Z13-Z20-Z27-Z34-Z41-Z48</f>
        <v>75.457258583864785</v>
      </c>
      <c r="AE4" s="19">
        <f>SUM(S14:S53)-S20-S27-S34-S41-S48</f>
        <v>2767.9867589821265</v>
      </c>
      <c r="AF4" s="19">
        <f>SUM(U14:U53)-U20-U27-U34-U41-U48</f>
        <v>1865.5230979979756</v>
      </c>
      <c r="AG4" s="19">
        <f>SUM(V14:V53)-V20-V27-V34-V41-V48</f>
        <v>785.98038142996131</v>
      </c>
      <c r="AH4" s="19">
        <f>SUM(W14:W53)-W20-W27-W34-W41-W48</f>
        <v>116.46966202107286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18"/>
      <c r="L5" s="18"/>
      <c r="M5" s="18"/>
      <c r="N5" s="17"/>
      <c r="O5" s="11"/>
      <c r="P5" s="18"/>
      <c r="Q5" s="16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577169</v>
      </c>
      <c r="C6" s="8">
        <v>5305</v>
      </c>
      <c r="D6" s="9">
        <v>9.19</v>
      </c>
      <c r="E6" s="8">
        <v>4614</v>
      </c>
      <c r="F6" s="9">
        <v>7.99</v>
      </c>
      <c r="G6" s="8">
        <v>644</v>
      </c>
      <c r="H6" s="9">
        <v>1.1200000000000001</v>
      </c>
      <c r="I6" s="8">
        <v>47</v>
      </c>
      <c r="J6" s="9">
        <v>0.08</v>
      </c>
      <c r="K6" s="17"/>
      <c r="L6" s="17">
        <v>11.345315333069474</v>
      </c>
      <c r="M6" s="17">
        <v>30.687893424391849</v>
      </c>
      <c r="N6" s="17">
        <f t="shared" ref="N6:N53" si="0">(L6+M6)/2</f>
        <v>21.016604378730662</v>
      </c>
      <c r="O6" s="8">
        <v>538187</v>
      </c>
      <c r="P6" s="8">
        <v>525214</v>
      </c>
      <c r="Q6" s="16">
        <f t="shared" ref="Q6:Q53" si="1">O6-P6</f>
        <v>12973</v>
      </c>
      <c r="R6" s="17">
        <f t="shared" ref="R6:R53" si="2">Q6/O6*100</f>
        <v>2.4105004394383367</v>
      </c>
      <c r="S6" s="17">
        <f t="shared" ref="S6:S53" si="3">C6/(R6*B6*N6)*10000000</f>
        <v>1814.3147332295152</v>
      </c>
      <c r="T6" s="17">
        <f t="shared" ref="T6:T11" si="4">N6*R6*S6/10000</f>
        <v>9.1914153393546769</v>
      </c>
      <c r="U6" s="17">
        <f t="shared" ref="U6:U53" si="5">E6/(R6*B6*N6)*10000000</f>
        <v>1577.9921167051805</v>
      </c>
      <c r="V6" s="17">
        <f t="shared" ref="V6:V53" si="6">G6/(R6*B6*N6)*10000000</f>
        <v>220.2485745899732</v>
      </c>
      <c r="W6" s="17">
        <f t="shared" ref="W6:W53" si="7">I6/(R6*B6*N6)*10000000</f>
        <v>16.074041934361396</v>
      </c>
      <c r="X6" s="17">
        <f t="shared" ref="X6:X11" si="8">N6*R6*U6/10000</f>
        <v>7.9941923422775636</v>
      </c>
      <c r="Y6" s="17">
        <f t="shared" ref="Y6:Y11" si="9">N6*R6*V6/10000</f>
        <v>1.1157910421384376</v>
      </c>
      <c r="Z6" s="17">
        <f t="shared" ref="Z6:Z11" si="10">N6*R6*W6/10000</f>
        <v>8.1431954938674792E-2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97659</v>
      </c>
      <c r="C7" s="14">
        <v>106</v>
      </c>
      <c r="D7" s="15">
        <v>1.0900000000000001</v>
      </c>
      <c r="E7" s="14">
        <v>97</v>
      </c>
      <c r="F7" s="15">
        <v>0.99</v>
      </c>
      <c r="G7" s="14">
        <v>9</v>
      </c>
      <c r="H7" s="15">
        <v>0.09</v>
      </c>
      <c r="I7" s="14">
        <v>0</v>
      </c>
      <c r="J7" s="15">
        <v>0</v>
      </c>
      <c r="K7" s="18"/>
      <c r="L7" s="18">
        <v>3.1622316482696533</v>
      </c>
      <c r="M7" s="18">
        <v>8.1510796533816094</v>
      </c>
      <c r="N7" s="18">
        <f t="shared" si="0"/>
        <v>5.6566556508256314</v>
      </c>
      <c r="O7" s="14">
        <v>92963</v>
      </c>
      <c r="P7" s="14">
        <v>92724</v>
      </c>
      <c r="Q7" s="24">
        <f t="shared" si="1"/>
        <v>239</v>
      </c>
      <c r="R7" s="18">
        <f t="shared" si="2"/>
        <v>0.25709153103923066</v>
      </c>
      <c r="S7" s="18">
        <f t="shared" si="3"/>
        <v>7463.5608834765453</v>
      </c>
      <c r="T7" s="18">
        <f t="shared" si="4"/>
        <v>1.0854094348703138</v>
      </c>
      <c r="U7" s="18">
        <f t="shared" si="5"/>
        <v>6829.862317898348</v>
      </c>
      <c r="V7" s="18">
        <f t="shared" si="6"/>
        <v>633.69856557819719</v>
      </c>
      <c r="W7" s="18">
        <f t="shared" si="7"/>
        <v>0</v>
      </c>
      <c r="X7" s="18">
        <f t="shared" si="8"/>
        <v>0.99325203002283435</v>
      </c>
      <c r="Y7" s="18">
        <f t="shared" si="9"/>
        <v>9.2157404847479474E-2</v>
      </c>
      <c r="Z7" s="18">
        <f t="shared" si="10"/>
        <v>0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108357</v>
      </c>
      <c r="C8" s="14">
        <v>340</v>
      </c>
      <c r="D8" s="15">
        <v>3.14</v>
      </c>
      <c r="E8" s="14">
        <v>313</v>
      </c>
      <c r="F8" s="15">
        <v>2.89</v>
      </c>
      <c r="G8" s="14">
        <v>27</v>
      </c>
      <c r="H8" s="15">
        <v>0.25</v>
      </c>
      <c r="I8" s="14">
        <v>0</v>
      </c>
      <c r="J8" s="15">
        <v>0</v>
      </c>
      <c r="K8" s="18"/>
      <c r="L8" s="18">
        <v>5.4485991256694204</v>
      </c>
      <c r="M8" s="18">
        <v>16.536948325276928</v>
      </c>
      <c r="N8" s="18">
        <f t="shared" si="0"/>
        <v>10.992773725473175</v>
      </c>
      <c r="O8" s="14">
        <v>101938</v>
      </c>
      <c r="P8" s="14">
        <v>101148</v>
      </c>
      <c r="Q8" s="24">
        <f t="shared" si="1"/>
        <v>790</v>
      </c>
      <c r="R8" s="18">
        <f t="shared" si="2"/>
        <v>0.77498087072534294</v>
      </c>
      <c r="S8" s="18">
        <f t="shared" si="3"/>
        <v>3683.1861869639893</v>
      </c>
      <c r="T8" s="18">
        <f t="shared" si="4"/>
        <v>3.1377760550771985</v>
      </c>
      <c r="U8" s="18">
        <f t="shared" si="5"/>
        <v>3390.6978721168489</v>
      </c>
      <c r="V8" s="18">
        <f t="shared" si="6"/>
        <v>292.48831484714032</v>
      </c>
      <c r="W8" s="18">
        <f t="shared" si="7"/>
        <v>0</v>
      </c>
      <c r="X8" s="18">
        <f t="shared" si="8"/>
        <v>2.8885997212916563</v>
      </c>
      <c r="Y8" s="18">
        <f t="shared" si="9"/>
        <v>0.24917633378554224</v>
      </c>
      <c r="Z8" s="18">
        <f t="shared" si="10"/>
        <v>0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111740</v>
      </c>
      <c r="C9" s="14">
        <v>747</v>
      </c>
      <c r="D9" s="15">
        <v>6.69</v>
      </c>
      <c r="E9" s="14">
        <v>680</v>
      </c>
      <c r="F9" s="15">
        <v>6.09</v>
      </c>
      <c r="G9" s="14">
        <v>64</v>
      </c>
      <c r="H9" s="15">
        <v>0.56999999999999995</v>
      </c>
      <c r="I9" s="14">
        <v>3</v>
      </c>
      <c r="J9" s="15">
        <v>0.02</v>
      </c>
      <c r="K9" s="18"/>
      <c r="L9" s="18">
        <v>9.9615188735146329</v>
      </c>
      <c r="M9" s="18">
        <v>28.242782816634517</v>
      </c>
      <c r="N9" s="18">
        <f t="shared" si="0"/>
        <v>19.102150845074576</v>
      </c>
      <c r="O9" s="14">
        <v>114337</v>
      </c>
      <c r="P9" s="14">
        <v>112554</v>
      </c>
      <c r="Q9" s="24">
        <f t="shared" si="1"/>
        <v>1783</v>
      </c>
      <c r="R9" s="18">
        <f t="shared" si="2"/>
        <v>1.5594252079379378</v>
      </c>
      <c r="S9" s="18">
        <f t="shared" si="3"/>
        <v>2244.2183767747692</v>
      </c>
      <c r="T9" s="18">
        <f t="shared" si="4"/>
        <v>6.6851619831752283</v>
      </c>
      <c r="U9" s="18">
        <f t="shared" si="5"/>
        <v>2042.9297137976478</v>
      </c>
      <c r="V9" s="18">
        <f t="shared" si="6"/>
        <v>192.27573776919039</v>
      </c>
      <c r="W9" s="18">
        <f t="shared" si="7"/>
        <v>9.0129252079307989</v>
      </c>
      <c r="X9" s="18">
        <f t="shared" si="8"/>
        <v>6.0855557544299259</v>
      </c>
      <c r="Y9" s="18">
        <f t="shared" si="9"/>
        <v>0.57275818865222838</v>
      </c>
      <c r="Z9" s="18">
        <f t="shared" si="10"/>
        <v>2.6848040093073202E-2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114717</v>
      </c>
      <c r="C10" s="14">
        <v>1410</v>
      </c>
      <c r="D10" s="15">
        <v>12.29</v>
      </c>
      <c r="E10" s="14">
        <v>1237</v>
      </c>
      <c r="F10" s="15">
        <v>10.78</v>
      </c>
      <c r="G10" s="14">
        <v>161</v>
      </c>
      <c r="H10" s="15">
        <v>1.4</v>
      </c>
      <c r="I10" s="14">
        <v>12</v>
      </c>
      <c r="J10" s="15">
        <v>0.1</v>
      </c>
      <c r="K10" s="18"/>
      <c r="L10" s="18">
        <v>17.040911849098489</v>
      </c>
      <c r="M10" s="18">
        <v>42.478561994368455</v>
      </c>
      <c r="N10" s="18">
        <f t="shared" si="0"/>
        <v>29.75973692173347</v>
      </c>
      <c r="O10" s="14">
        <v>108674</v>
      </c>
      <c r="P10" s="14">
        <v>105273</v>
      </c>
      <c r="Q10" s="24">
        <f t="shared" si="1"/>
        <v>3401</v>
      </c>
      <c r="R10" s="18">
        <f t="shared" si="2"/>
        <v>3.1295434050462854</v>
      </c>
      <c r="S10" s="18">
        <f t="shared" si="3"/>
        <v>1319.7183777219377</v>
      </c>
      <c r="T10" s="18">
        <f t="shared" si="4"/>
        <v>12.291116399487434</v>
      </c>
      <c r="U10" s="18">
        <f t="shared" si="5"/>
        <v>1157.7954845688205</v>
      </c>
      <c r="V10" s="18">
        <f t="shared" si="6"/>
        <v>150.69124738527091</v>
      </c>
      <c r="W10" s="18">
        <f t="shared" si="7"/>
        <v>11.231645767846278</v>
      </c>
      <c r="X10" s="18">
        <f t="shared" si="8"/>
        <v>10.783057436997131</v>
      </c>
      <c r="Y10" s="18">
        <f t="shared" si="9"/>
        <v>1.4034537165372178</v>
      </c>
      <c r="Z10" s="18">
        <f t="shared" si="10"/>
        <v>0.10460524595308454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144696</v>
      </c>
      <c r="C11" s="14">
        <v>2703</v>
      </c>
      <c r="D11" s="15">
        <v>18.68</v>
      </c>
      <c r="E11" s="14">
        <v>2288</v>
      </c>
      <c r="F11" s="15">
        <v>15.81</v>
      </c>
      <c r="G11" s="14">
        <v>383</v>
      </c>
      <c r="H11" s="15">
        <v>2.64</v>
      </c>
      <c r="I11" s="14">
        <v>32</v>
      </c>
      <c r="J11" s="15">
        <v>0.22</v>
      </c>
      <c r="K11" s="18"/>
      <c r="L11" s="18">
        <v>22.806866759283004</v>
      </c>
      <c r="M11" s="18">
        <v>53.434899259138334</v>
      </c>
      <c r="N11" s="18">
        <f t="shared" si="0"/>
        <v>38.120883009210672</v>
      </c>
      <c r="O11" s="14">
        <v>120275</v>
      </c>
      <c r="P11" s="14">
        <v>113516</v>
      </c>
      <c r="Q11" s="24">
        <f t="shared" si="1"/>
        <v>6759</v>
      </c>
      <c r="R11" s="18">
        <f t="shared" si="2"/>
        <v>5.6196217002702147</v>
      </c>
      <c r="S11" s="18">
        <f t="shared" si="3"/>
        <v>872.00602860565914</v>
      </c>
      <c r="T11" s="18">
        <f t="shared" si="4"/>
        <v>18.680544037153755</v>
      </c>
      <c r="U11" s="18">
        <f t="shared" si="5"/>
        <v>738.12422991111669</v>
      </c>
      <c r="V11" s="18">
        <f t="shared" si="6"/>
        <v>123.5583828915899</v>
      </c>
      <c r="W11" s="18">
        <f t="shared" si="7"/>
        <v>10.323415802952679</v>
      </c>
      <c r="X11" s="18">
        <f t="shared" si="8"/>
        <v>15.812461989274064</v>
      </c>
      <c r="Y11" s="18">
        <f t="shared" si="9"/>
        <v>2.6469287333443914</v>
      </c>
      <c r="Z11" s="18">
        <f t="shared" si="10"/>
        <v>0.22115331453530157</v>
      </c>
      <c r="AA11" s="34">
        <f>SUM(D7:D11)+SUM(D14:D18)+SUM(D21:D25)+SUM(D28:D32)+SUM(D35:D39)+SUM(D42:D46)+SUM(D49:D53)</f>
        <v>1047.29</v>
      </c>
      <c r="AB11" s="34">
        <f>SUM(F7:F11)+SUM(F14:F18)+SUM(F21:F25)+SUM(F28:F32)+SUM(F35:F39)+SUM(F42:F46)+SUM(F49:F53)</f>
        <v>555.80999999999995</v>
      </c>
      <c r="AC11" s="34">
        <f>SUM(H7:H11)+SUM(H14:H18)+SUM(H21:H25)+SUM(H28:H32)+SUM(H35:H39)+SUM(H42:H46)+SUM(H49:H53)</f>
        <v>415.97999999999996</v>
      </c>
      <c r="AD11" s="34">
        <f>SUM(J7:J11)+SUM(J14:J18)+SUM(J21:J25)+SUM(J28:J32)+SUM(J35:J39)+SUM(J42:J46)+SUM(J49:J53)</f>
        <v>75.459999999999994</v>
      </c>
      <c r="AE11" s="19">
        <f>SUM(S7:S53)-S13-S20-S27-S34-S41-S48</f>
        <v>18350.676612525036</v>
      </c>
      <c r="AF11" s="19">
        <f>SUM(U7:U53)-U13-U20-U27-U34-U41-U48</f>
        <v>16024.932716290758</v>
      </c>
      <c r="AG11" s="19">
        <f t="shared" ref="AG11:AH11" si="11">SUM(V7:V53)-V13-V20-V27-V34-V41-V48</f>
        <v>2178.6926299013498</v>
      </c>
      <c r="AH11" s="19">
        <f t="shared" si="11"/>
        <v>147.03764879980261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18"/>
      <c r="L12" s="18"/>
      <c r="M12" s="18"/>
      <c r="N12" s="17"/>
      <c r="O12" s="11"/>
      <c r="P12" s="11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767236</v>
      </c>
      <c r="C13" s="8">
        <v>42170</v>
      </c>
      <c r="D13" s="9">
        <v>54.96</v>
      </c>
      <c r="E13" s="8">
        <v>30821</v>
      </c>
      <c r="F13" s="9">
        <v>40.17</v>
      </c>
      <c r="G13" s="8">
        <v>10270</v>
      </c>
      <c r="H13" s="9">
        <v>13.39</v>
      </c>
      <c r="I13" s="8">
        <v>1079</v>
      </c>
      <c r="J13" s="9">
        <v>1.41</v>
      </c>
      <c r="K13" s="17"/>
      <c r="L13" s="17">
        <v>64.920342856619428</v>
      </c>
      <c r="M13" s="17">
        <v>80.814525514833434</v>
      </c>
      <c r="N13" s="17">
        <f t="shared" si="0"/>
        <v>72.867434185726438</v>
      </c>
      <c r="O13" s="8">
        <v>744255</v>
      </c>
      <c r="P13" s="8">
        <v>554381</v>
      </c>
      <c r="Q13" s="16">
        <f t="shared" si="1"/>
        <v>189874</v>
      </c>
      <c r="R13" s="17">
        <f t="shared" si="2"/>
        <v>25.511954907928065</v>
      </c>
      <c r="S13" s="17">
        <f t="shared" si="3"/>
        <v>295.66329498874296</v>
      </c>
      <c r="T13" s="17">
        <f t="shared" ref="T13:T18" si="12">N13*R13*S13/10000</f>
        <v>54.963531429703501</v>
      </c>
      <c r="U13" s="17">
        <f t="shared" si="5"/>
        <v>216.0929194889269</v>
      </c>
      <c r="V13" s="17">
        <f t="shared" si="6"/>
        <v>72.005265343476168</v>
      </c>
      <c r="W13" s="17">
        <f t="shared" si="7"/>
        <v>7.5651101563399017</v>
      </c>
      <c r="X13" s="17">
        <f t="shared" ref="X13:X18" si="13">N13*R13*U13/10000</f>
        <v>40.171472662909459</v>
      </c>
      <c r="Y13" s="17">
        <f t="shared" ref="Y13:Y18" si="14">N13*R13*V13/10000</f>
        <v>13.385711827912141</v>
      </c>
      <c r="Z13" s="17">
        <f t="shared" ref="Z13:Z18" si="15">N13*R13*W13/10000</f>
        <v>1.4063469388819085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157829</v>
      </c>
      <c r="C14" s="14">
        <v>4352</v>
      </c>
      <c r="D14" s="15">
        <v>27.57</v>
      </c>
      <c r="E14" s="14">
        <v>3614</v>
      </c>
      <c r="F14" s="15">
        <v>22.9</v>
      </c>
      <c r="G14" s="14">
        <v>672</v>
      </c>
      <c r="H14" s="15">
        <v>4.26</v>
      </c>
      <c r="I14" s="14">
        <v>66</v>
      </c>
      <c r="J14" s="15">
        <v>0.42</v>
      </c>
      <c r="K14" s="18"/>
      <c r="L14" s="18">
        <v>31.840887634381264</v>
      </c>
      <c r="M14" s="18">
        <v>63.417180100819792</v>
      </c>
      <c r="N14" s="18">
        <f t="shared" si="0"/>
        <v>47.629033867600526</v>
      </c>
      <c r="O14" s="14">
        <v>168593</v>
      </c>
      <c r="P14" s="14">
        <v>154348</v>
      </c>
      <c r="Q14" s="24">
        <f t="shared" si="1"/>
        <v>14245</v>
      </c>
      <c r="R14" s="18">
        <f t="shared" si="2"/>
        <v>8.4493424993920261</v>
      </c>
      <c r="S14" s="18">
        <f t="shared" si="3"/>
        <v>685.1842868253292</v>
      </c>
      <c r="T14" s="18">
        <f t="shared" si="12"/>
        <v>27.574146703077382</v>
      </c>
      <c r="U14" s="18">
        <f t="shared" si="5"/>
        <v>568.99264995099725</v>
      </c>
      <c r="V14" s="18">
        <f t="shared" si="6"/>
        <v>105.80051487744055</v>
      </c>
      <c r="W14" s="18">
        <f t="shared" si="7"/>
        <v>10.391121996891481</v>
      </c>
      <c r="X14" s="18">
        <f t="shared" si="13"/>
        <v>22.898199950579428</v>
      </c>
      <c r="Y14" s="18">
        <f t="shared" si="14"/>
        <v>4.2577726526810666</v>
      </c>
      <c r="Z14" s="18">
        <f t="shared" si="15"/>
        <v>0.41817409981689041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144820</v>
      </c>
      <c r="C15" s="14">
        <v>6184</v>
      </c>
      <c r="D15" s="15">
        <v>42.7</v>
      </c>
      <c r="E15" s="14">
        <v>4916</v>
      </c>
      <c r="F15" s="15">
        <v>33.950000000000003</v>
      </c>
      <c r="G15" s="14">
        <v>1146</v>
      </c>
      <c r="H15" s="15">
        <v>7.92</v>
      </c>
      <c r="I15" s="14">
        <v>122</v>
      </c>
      <c r="J15" s="15">
        <v>0.84</v>
      </c>
      <c r="K15" s="18"/>
      <c r="L15" s="18">
        <v>47.989558002081843</v>
      </c>
      <c r="M15" s="18">
        <v>72.581792229686073</v>
      </c>
      <c r="N15" s="18">
        <f t="shared" si="0"/>
        <v>60.285675115883961</v>
      </c>
      <c r="O15" s="14">
        <v>146517</v>
      </c>
      <c r="P15" s="14">
        <v>124611</v>
      </c>
      <c r="Q15" s="24">
        <f t="shared" si="1"/>
        <v>21906</v>
      </c>
      <c r="R15" s="18">
        <f t="shared" si="2"/>
        <v>14.951166076291489</v>
      </c>
      <c r="S15" s="18">
        <f t="shared" si="3"/>
        <v>473.75274938438099</v>
      </c>
      <c r="T15" s="18">
        <f t="shared" si="12"/>
        <v>42.701284352989923</v>
      </c>
      <c r="U15" s="18">
        <f t="shared" si="5"/>
        <v>376.61198511863148</v>
      </c>
      <c r="V15" s="18">
        <f t="shared" si="6"/>
        <v>87.794413129770476</v>
      </c>
      <c r="W15" s="18">
        <f t="shared" si="7"/>
        <v>9.3463511359790559</v>
      </c>
      <c r="X15" s="18">
        <f t="shared" si="13"/>
        <v>33.945587626018508</v>
      </c>
      <c r="Y15" s="18">
        <f t="shared" si="14"/>
        <v>7.9132716475624925</v>
      </c>
      <c r="Z15" s="18">
        <f t="shared" si="15"/>
        <v>0.84242507940892153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142136</v>
      </c>
      <c r="C16" s="14">
        <v>8139</v>
      </c>
      <c r="D16" s="15">
        <v>57.26</v>
      </c>
      <c r="E16" s="14">
        <v>6117</v>
      </c>
      <c r="F16" s="15">
        <v>43.04</v>
      </c>
      <c r="G16" s="14">
        <v>1832</v>
      </c>
      <c r="H16" s="15">
        <v>12.89</v>
      </c>
      <c r="I16" s="14">
        <v>191</v>
      </c>
      <c r="J16" s="15">
        <v>1.34</v>
      </c>
      <c r="K16" s="18"/>
      <c r="L16" s="18">
        <v>70.299498549649073</v>
      </c>
      <c r="M16" s="18">
        <v>83.482644626623568</v>
      </c>
      <c r="N16" s="18">
        <f t="shared" si="0"/>
        <v>76.891071588136327</v>
      </c>
      <c r="O16" s="14">
        <v>142588</v>
      </c>
      <c r="P16" s="14">
        <v>107543</v>
      </c>
      <c r="Q16" s="24">
        <f t="shared" si="1"/>
        <v>35045</v>
      </c>
      <c r="R16" s="18">
        <f t="shared" si="2"/>
        <v>24.577804583835945</v>
      </c>
      <c r="S16" s="18">
        <f t="shared" si="3"/>
        <v>303.00371889361867</v>
      </c>
      <c r="T16" s="18">
        <f t="shared" si="12"/>
        <v>57.262058873191869</v>
      </c>
      <c r="U16" s="18">
        <f t="shared" si="5"/>
        <v>227.72745404500125</v>
      </c>
      <c r="V16" s="18">
        <f t="shared" si="6"/>
        <v>68.202827498846219</v>
      </c>
      <c r="W16" s="18">
        <f t="shared" si="7"/>
        <v>7.1106659674015438</v>
      </c>
      <c r="X16" s="18">
        <f t="shared" si="13"/>
        <v>43.036246974728428</v>
      </c>
      <c r="Y16" s="18">
        <f t="shared" si="14"/>
        <v>12.889063995046996</v>
      </c>
      <c r="Z16" s="18">
        <f t="shared" si="15"/>
        <v>1.3437834186975854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143581</v>
      </c>
      <c r="C17" s="14">
        <v>9960</v>
      </c>
      <c r="D17" s="15">
        <v>69.37</v>
      </c>
      <c r="E17" s="14">
        <v>7088</v>
      </c>
      <c r="F17" s="15">
        <v>49.37</v>
      </c>
      <c r="G17" s="14">
        <v>2611</v>
      </c>
      <c r="H17" s="15">
        <v>18.18</v>
      </c>
      <c r="I17" s="14">
        <v>261</v>
      </c>
      <c r="J17" s="15">
        <v>1.82</v>
      </c>
      <c r="K17" s="18"/>
      <c r="L17" s="18">
        <v>84.087994001732511</v>
      </c>
      <c r="M17" s="18">
        <v>91.89718983974501</v>
      </c>
      <c r="N17" s="18">
        <f t="shared" si="0"/>
        <v>87.992591920738761</v>
      </c>
      <c r="O17" s="14">
        <v>141114</v>
      </c>
      <c r="P17" s="14">
        <v>90318</v>
      </c>
      <c r="Q17" s="24">
        <f t="shared" si="1"/>
        <v>50796</v>
      </c>
      <c r="R17" s="18">
        <f t="shared" si="2"/>
        <v>35.996428419575658</v>
      </c>
      <c r="S17" s="18">
        <f t="shared" si="3"/>
        <v>219.00641803644689</v>
      </c>
      <c r="T17" s="18">
        <f t="shared" si="12"/>
        <v>69.368509761040812</v>
      </c>
      <c r="U17" s="18">
        <f t="shared" si="5"/>
        <v>155.85516978336699</v>
      </c>
      <c r="V17" s="18">
        <f t="shared" si="6"/>
        <v>57.412224647907912</v>
      </c>
      <c r="W17" s="18">
        <f t="shared" si="7"/>
        <v>5.7390236051719512</v>
      </c>
      <c r="X17" s="18">
        <f t="shared" si="13"/>
        <v>49.365863171310963</v>
      </c>
      <c r="Y17" s="18">
        <f t="shared" si="14"/>
        <v>18.184857327919435</v>
      </c>
      <c r="Z17" s="18">
        <f t="shared" si="15"/>
        <v>1.8177892618104066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178870</v>
      </c>
      <c r="C18" s="14">
        <v>13535</v>
      </c>
      <c r="D18" s="15">
        <v>75.67</v>
      </c>
      <c r="E18" s="14">
        <v>9086</v>
      </c>
      <c r="F18" s="15">
        <v>50.79</v>
      </c>
      <c r="G18" s="14">
        <v>4009</v>
      </c>
      <c r="H18" s="15">
        <v>22.41</v>
      </c>
      <c r="I18" s="14">
        <v>440</v>
      </c>
      <c r="J18" s="15">
        <v>2.46</v>
      </c>
      <c r="K18" s="18"/>
      <c r="L18" s="18">
        <v>90.870860788181474</v>
      </c>
      <c r="M18" s="18">
        <v>95.798456291783353</v>
      </c>
      <c r="N18" s="18">
        <f t="shared" si="0"/>
        <v>93.334658539982414</v>
      </c>
      <c r="O18" s="14">
        <v>145443</v>
      </c>
      <c r="P18" s="14">
        <v>77561</v>
      </c>
      <c r="Q18" s="24">
        <f t="shared" si="1"/>
        <v>67882</v>
      </c>
      <c r="R18" s="18">
        <f t="shared" si="2"/>
        <v>46.672579636008606</v>
      </c>
      <c r="S18" s="18">
        <f t="shared" si="3"/>
        <v>173.70647397676538</v>
      </c>
      <c r="T18" s="18">
        <f t="shared" si="12"/>
        <v>75.669480628389337</v>
      </c>
      <c r="U18" s="18">
        <f t="shared" si="5"/>
        <v>116.60857203937127</v>
      </c>
      <c r="V18" s="18">
        <f t="shared" si="6"/>
        <v>51.450997722412438</v>
      </c>
      <c r="W18" s="18">
        <f t="shared" si="7"/>
        <v>5.6469042149816593</v>
      </c>
      <c r="X18" s="18">
        <f t="shared" si="13"/>
        <v>50.796667971152232</v>
      </c>
      <c r="Y18" s="18">
        <f t="shared" si="14"/>
        <v>22.412925588416169</v>
      </c>
      <c r="Z18" s="18">
        <f t="shared" si="15"/>
        <v>2.4598870688209313</v>
      </c>
      <c r="AA18" s="1"/>
      <c r="AB18" s="1"/>
      <c r="AC18" s="1"/>
      <c r="AD18" s="1"/>
      <c r="AE18" s="19">
        <f>SUM(S16:S53)-S20-S27-S34-S41-S48</f>
        <v>1609.0497227724168</v>
      </c>
      <c r="AF18" s="19">
        <f>SUM(U16:U53)-U20-U27-U34-U41-U48</f>
        <v>919.91846292834725</v>
      </c>
      <c r="AG18" s="19">
        <f>SUM(V16:V53)-V20-V27-V34-V41-V48</f>
        <v>592.38545342275006</v>
      </c>
      <c r="AH18" s="19">
        <f>SUM(W16:W53)-W20-W27-W34-W41-W48</f>
        <v>96.732188888202316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18"/>
      <c r="L19" s="18"/>
      <c r="M19" s="18"/>
      <c r="N19" s="17"/>
      <c r="O19" s="11"/>
      <c r="P19" s="11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957566</v>
      </c>
      <c r="C20" s="8">
        <v>71154</v>
      </c>
      <c r="D20" s="9">
        <v>74.31</v>
      </c>
      <c r="E20" s="8">
        <v>39785</v>
      </c>
      <c r="F20" s="9">
        <v>41.55</v>
      </c>
      <c r="G20" s="8">
        <v>27580</v>
      </c>
      <c r="H20" s="9">
        <v>28.8</v>
      </c>
      <c r="I20" s="8">
        <v>3788</v>
      </c>
      <c r="J20" s="9">
        <v>3.96</v>
      </c>
      <c r="K20" s="17"/>
      <c r="L20" s="17">
        <v>97.833533183391097</v>
      </c>
      <c r="M20" s="17">
        <v>98.834567595793118</v>
      </c>
      <c r="N20" s="17">
        <f t="shared" si="0"/>
        <v>98.334050389592107</v>
      </c>
      <c r="O20" s="8">
        <v>983084</v>
      </c>
      <c r="P20" s="8">
        <v>264604</v>
      </c>
      <c r="Q20" s="16">
        <f t="shared" si="1"/>
        <v>718480</v>
      </c>
      <c r="R20" s="17">
        <f t="shared" si="2"/>
        <v>73.084293915881048</v>
      </c>
      <c r="S20" s="17">
        <f t="shared" si="3"/>
        <v>103.39573349487783</v>
      </c>
      <c r="T20" s="17">
        <f t="shared" ref="T20:T25" si="16">N20*R20*S20/10000</f>
        <v>74.307149585511596</v>
      </c>
      <c r="U20" s="17">
        <f t="shared" si="5"/>
        <v>57.812621315649359</v>
      </c>
      <c r="V20" s="17">
        <f t="shared" si="6"/>
        <v>40.077217440884986</v>
      </c>
      <c r="W20" s="17">
        <f t="shared" si="7"/>
        <v>5.5044416122578799</v>
      </c>
      <c r="X20" s="17">
        <f t="shared" ref="X20:X25" si="17">N20*R20*U20/10000</f>
        <v>41.548049951648238</v>
      </c>
      <c r="Y20" s="17">
        <f t="shared" ref="Y20:Y25" si="18">N20*R20*V20/10000</f>
        <v>28.802192224870133</v>
      </c>
      <c r="Z20" s="17">
        <f t="shared" ref="Z20:Z25" si="19">N20*R20*W20/10000</f>
        <v>3.9558630945543167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206611</v>
      </c>
      <c r="C21" s="14">
        <v>16015</v>
      </c>
      <c r="D21" s="15">
        <v>77.510000000000005</v>
      </c>
      <c r="E21" s="14">
        <v>10178</v>
      </c>
      <c r="F21" s="15">
        <v>49.26</v>
      </c>
      <c r="G21" s="14">
        <v>5209</v>
      </c>
      <c r="H21" s="15">
        <v>25.21</v>
      </c>
      <c r="I21" s="14">
        <v>627</v>
      </c>
      <c r="J21" s="15">
        <v>3.04</v>
      </c>
      <c r="K21" s="18"/>
      <c r="L21" s="18">
        <v>94.95156109469356</v>
      </c>
      <c r="M21" s="18">
        <v>97.537430123706812</v>
      </c>
      <c r="N21" s="18">
        <f t="shared" si="0"/>
        <v>96.244495609200186</v>
      </c>
      <c r="O21" s="14">
        <v>211540</v>
      </c>
      <c r="P21" s="14">
        <v>91820</v>
      </c>
      <c r="Q21" s="24">
        <f t="shared" si="1"/>
        <v>119720</v>
      </c>
      <c r="R21" s="18">
        <f t="shared" si="2"/>
        <v>56.594497494563676</v>
      </c>
      <c r="S21" s="18">
        <f t="shared" si="3"/>
        <v>142.3060599097015</v>
      </c>
      <c r="T21" s="18">
        <f t="shared" si="16"/>
        <v>77.512813935366452</v>
      </c>
      <c r="U21" s="18">
        <f t="shared" si="5"/>
        <v>90.439655183324518</v>
      </c>
      <c r="V21" s="18">
        <f t="shared" si="6"/>
        <v>46.286123388675314</v>
      </c>
      <c r="W21" s="18">
        <f t="shared" si="7"/>
        <v>5.5713955393932473</v>
      </c>
      <c r="X21" s="18">
        <f t="shared" si="17"/>
        <v>49.261655962170451</v>
      </c>
      <c r="Y21" s="18">
        <f t="shared" si="18"/>
        <v>25.211629584097647</v>
      </c>
      <c r="Z21" s="18">
        <f t="shared" si="19"/>
        <v>3.0346883757399166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195910</v>
      </c>
      <c r="C22" s="14">
        <v>15451</v>
      </c>
      <c r="D22" s="15">
        <v>78.87</v>
      </c>
      <c r="E22" s="14">
        <v>9216</v>
      </c>
      <c r="F22" s="15">
        <v>47.04</v>
      </c>
      <c r="G22" s="14">
        <v>5535</v>
      </c>
      <c r="H22" s="15">
        <v>28.25</v>
      </c>
      <c r="I22" s="14">
        <v>700</v>
      </c>
      <c r="J22" s="15">
        <v>3.57</v>
      </c>
      <c r="K22" s="18"/>
      <c r="L22" s="18">
        <v>97.156082768925074</v>
      </c>
      <c r="M22" s="18">
        <v>98.574488131227497</v>
      </c>
      <c r="N22" s="18">
        <f t="shared" si="0"/>
        <v>97.865285450076286</v>
      </c>
      <c r="O22" s="14">
        <v>200785</v>
      </c>
      <c r="P22" s="14">
        <v>65195</v>
      </c>
      <c r="Q22" s="24">
        <f t="shared" si="1"/>
        <v>135590</v>
      </c>
      <c r="R22" s="18">
        <f t="shared" si="2"/>
        <v>67.529944966008415</v>
      </c>
      <c r="S22" s="18">
        <f t="shared" si="3"/>
        <v>119.33694751020276</v>
      </c>
      <c r="T22" s="18">
        <f t="shared" si="16"/>
        <v>78.867847480986171</v>
      </c>
      <c r="U22" s="18">
        <f t="shared" si="5"/>
        <v>71.180461345804716</v>
      </c>
      <c r="V22" s="18">
        <f t="shared" si="6"/>
        <v>42.749984109052633</v>
      </c>
      <c r="W22" s="18">
        <f t="shared" si="7"/>
        <v>5.4065020553454097</v>
      </c>
      <c r="X22" s="18">
        <f t="shared" si="17"/>
        <v>47.042009085804708</v>
      </c>
      <c r="Y22" s="18">
        <f t="shared" si="18"/>
        <v>28.252769128681539</v>
      </c>
      <c r="Z22" s="18">
        <f t="shared" si="19"/>
        <v>3.5730692664999233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196397</v>
      </c>
      <c r="C23" s="14">
        <v>14950</v>
      </c>
      <c r="D23" s="15">
        <v>76.12</v>
      </c>
      <c r="E23" s="14">
        <v>8316</v>
      </c>
      <c r="F23" s="15">
        <v>42.34</v>
      </c>
      <c r="G23" s="14">
        <v>5844</v>
      </c>
      <c r="H23" s="15">
        <v>29.76</v>
      </c>
      <c r="I23" s="14">
        <v>789</v>
      </c>
      <c r="J23" s="15">
        <v>4.0199999999999996</v>
      </c>
      <c r="K23" s="18"/>
      <c r="L23" s="18">
        <v>98.343272602696331</v>
      </c>
      <c r="M23" s="18">
        <v>99.094654272012434</v>
      </c>
      <c r="N23" s="18">
        <f t="shared" si="0"/>
        <v>98.718963437354375</v>
      </c>
      <c r="O23" s="14">
        <v>190187</v>
      </c>
      <c r="P23" s="14">
        <v>46541</v>
      </c>
      <c r="Q23" s="24">
        <f t="shared" si="1"/>
        <v>143646</v>
      </c>
      <c r="R23" s="18">
        <f t="shared" si="2"/>
        <v>75.528821633444977</v>
      </c>
      <c r="S23" s="18">
        <f t="shared" si="3"/>
        <v>102.09231397626672</v>
      </c>
      <c r="T23" s="18">
        <f t="shared" si="16"/>
        <v>76.121325682164183</v>
      </c>
      <c r="U23" s="18">
        <f t="shared" si="5"/>
        <v>56.78927645663105</v>
      </c>
      <c r="V23" s="18">
        <f t="shared" si="6"/>
        <v>39.90819283460219</v>
      </c>
      <c r="W23" s="18">
        <f t="shared" si="7"/>
        <v>5.3880157677106659</v>
      </c>
      <c r="X23" s="18">
        <f t="shared" si="17"/>
        <v>42.342805643670729</v>
      </c>
      <c r="Y23" s="18">
        <f t="shared" si="18"/>
        <v>29.756055336894143</v>
      </c>
      <c r="Z23" s="18">
        <f t="shared" si="19"/>
        <v>4.0173729741289321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190656</v>
      </c>
      <c r="C24" s="14">
        <v>13683</v>
      </c>
      <c r="D24" s="15">
        <v>71.77</v>
      </c>
      <c r="E24" s="14">
        <v>7016</v>
      </c>
      <c r="F24" s="15">
        <v>36.799999999999997</v>
      </c>
      <c r="G24" s="14">
        <v>5829</v>
      </c>
      <c r="H24" s="15">
        <v>30.57</v>
      </c>
      <c r="I24" s="14">
        <v>838</v>
      </c>
      <c r="J24" s="15">
        <v>4.3899999999999997</v>
      </c>
      <c r="K24" s="18"/>
      <c r="L24" s="18">
        <v>98.906654126498935</v>
      </c>
      <c r="M24" s="18">
        <v>99.390170617382637</v>
      </c>
      <c r="N24" s="18">
        <f t="shared" si="0"/>
        <v>99.148412371940793</v>
      </c>
      <c r="O24" s="14">
        <v>201809</v>
      </c>
      <c r="P24" s="14">
        <v>36275</v>
      </c>
      <c r="Q24" s="24">
        <f t="shared" si="1"/>
        <v>165534</v>
      </c>
      <c r="R24" s="18">
        <f t="shared" si="2"/>
        <v>82.025083123151106</v>
      </c>
      <c r="S24" s="18">
        <f t="shared" si="3"/>
        <v>88.246686254011095</v>
      </c>
      <c r="T24" s="18">
        <f t="shared" si="16"/>
        <v>71.768001007049349</v>
      </c>
      <c r="U24" s="18">
        <f t="shared" si="5"/>
        <v>45.248757637809092</v>
      </c>
      <c r="V24" s="18">
        <f t="shared" si="6"/>
        <v>37.593359217615337</v>
      </c>
      <c r="W24" s="18">
        <f t="shared" si="7"/>
        <v>5.404569398586661</v>
      </c>
      <c r="X24" s="18">
        <f t="shared" si="17"/>
        <v>36.799261497146688</v>
      </c>
      <c r="Y24" s="18">
        <f t="shared" si="18"/>
        <v>30.57338872104733</v>
      </c>
      <c r="Z24" s="18">
        <f t="shared" si="19"/>
        <v>4.3953507888553203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167992</v>
      </c>
      <c r="C25" s="14">
        <v>11055</v>
      </c>
      <c r="D25" s="15">
        <v>65.8</v>
      </c>
      <c r="E25" s="14">
        <v>5059</v>
      </c>
      <c r="F25" s="15">
        <v>30.11</v>
      </c>
      <c r="G25" s="14">
        <v>5163</v>
      </c>
      <c r="H25" s="15">
        <v>30.73</v>
      </c>
      <c r="I25" s="14">
        <v>833</v>
      </c>
      <c r="J25" s="15">
        <v>4.96</v>
      </c>
      <c r="K25" s="18"/>
      <c r="L25" s="18">
        <v>99.245892698187276</v>
      </c>
      <c r="M25" s="18">
        <v>99.53712721626664</v>
      </c>
      <c r="N25" s="18">
        <f t="shared" si="0"/>
        <v>99.391509957226958</v>
      </c>
      <c r="O25" s="14">
        <v>178763</v>
      </c>
      <c r="P25" s="14">
        <v>24772</v>
      </c>
      <c r="Q25" s="24">
        <f t="shared" si="1"/>
        <v>153991</v>
      </c>
      <c r="R25" s="18">
        <f t="shared" si="2"/>
        <v>86.142546276354722</v>
      </c>
      <c r="S25" s="18">
        <f t="shared" si="3"/>
        <v>76.860490742411798</v>
      </c>
      <c r="T25" s="18">
        <f t="shared" si="16"/>
        <v>65.806705081194337</v>
      </c>
      <c r="U25" s="18">
        <f t="shared" si="5"/>
        <v>35.172973556387269</v>
      </c>
      <c r="V25" s="18">
        <f t="shared" si="6"/>
        <v>35.896039231395036</v>
      </c>
      <c r="W25" s="18">
        <f t="shared" si="7"/>
        <v>5.7914779546294914</v>
      </c>
      <c r="X25" s="18">
        <f t="shared" si="17"/>
        <v>30.114529263298248</v>
      </c>
      <c r="Y25" s="18">
        <f t="shared" si="18"/>
        <v>30.733606362207723</v>
      </c>
      <c r="Z25" s="18">
        <f t="shared" si="19"/>
        <v>4.9585694556883659</v>
      </c>
      <c r="AA25" s="1"/>
      <c r="AB25" s="1"/>
      <c r="AC25" s="1"/>
      <c r="AD25" s="1"/>
      <c r="AE25" s="19">
        <f>SUM(S15:S53)-S20-S27-S34-S41-S48</f>
        <v>2082.8024721567967</v>
      </c>
      <c r="AF25" s="19">
        <f>SUM(U15:U53)-U20-U27-U34-U41-U48</f>
        <v>1296.5304480469786</v>
      </c>
      <c r="AG25" s="19">
        <f>SUM(V15:V53)-V20-V27-V34-V41-V48</f>
        <v>680.17986655252059</v>
      </c>
      <c r="AH25" s="19">
        <f>SUM(W15:W53)-W20-W27-W34-W41-W48</f>
        <v>106.07854002418138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18"/>
      <c r="L26" s="18"/>
      <c r="M26" s="18"/>
      <c r="N26" s="17"/>
      <c r="O26" s="11"/>
      <c r="P26" s="11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771732</v>
      </c>
      <c r="C27" s="8">
        <v>34969</v>
      </c>
      <c r="D27" s="9">
        <v>45.31</v>
      </c>
      <c r="E27" s="8">
        <v>11563</v>
      </c>
      <c r="F27" s="9">
        <v>14.98</v>
      </c>
      <c r="G27" s="8">
        <v>19619</v>
      </c>
      <c r="H27" s="9">
        <v>25.42</v>
      </c>
      <c r="I27" s="8">
        <v>3787</v>
      </c>
      <c r="J27" s="9">
        <v>4.91</v>
      </c>
      <c r="K27" s="17"/>
      <c r="L27" s="17">
        <v>99.675116140369781</v>
      </c>
      <c r="M27" s="17">
        <v>99.822125725813066</v>
      </c>
      <c r="N27" s="17">
        <f t="shared" si="0"/>
        <v>99.748620933091416</v>
      </c>
      <c r="O27" s="8">
        <v>777310</v>
      </c>
      <c r="P27" s="8">
        <v>54025</v>
      </c>
      <c r="Q27" s="16">
        <f t="shared" si="1"/>
        <v>723285</v>
      </c>
      <c r="R27" s="17">
        <f t="shared" si="2"/>
        <v>93.049748491592794</v>
      </c>
      <c r="S27" s="17">
        <f t="shared" si="3"/>
        <v>48.819643158196243</v>
      </c>
      <c r="T27" s="17">
        <f t="shared" ref="T27:T32" si="20">N27*R27*S27/10000</f>
        <v>45.312362322671603</v>
      </c>
      <c r="U27" s="17">
        <f t="shared" si="5"/>
        <v>16.142913261409337</v>
      </c>
      <c r="V27" s="17">
        <f t="shared" si="6"/>
        <v>27.389761763866623</v>
      </c>
      <c r="W27" s="17">
        <f t="shared" si="7"/>
        <v>5.2869681329202765</v>
      </c>
      <c r="X27" s="17">
        <f t="shared" ref="X27:X32" si="21">N27*R27*U27/10000</f>
        <v>14.983180689669471</v>
      </c>
      <c r="Y27" s="17">
        <f t="shared" ref="Y27:Y32" si="22">N27*R27*V27/10000</f>
        <v>25.422037702207504</v>
      </c>
      <c r="Z27" s="17">
        <f t="shared" ref="Z27:Z32" si="23">N27*R27*W27/10000</f>
        <v>4.9071439307946285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154396</v>
      </c>
      <c r="C28" s="14">
        <v>8893</v>
      </c>
      <c r="D28" s="15">
        <v>57.6</v>
      </c>
      <c r="E28" s="14">
        <v>3503</v>
      </c>
      <c r="F28" s="15">
        <v>22.69</v>
      </c>
      <c r="G28" s="14">
        <v>4572</v>
      </c>
      <c r="H28" s="15">
        <v>29.61</v>
      </c>
      <c r="I28" s="14">
        <v>818</v>
      </c>
      <c r="J28" s="15">
        <v>5.3</v>
      </c>
      <c r="K28" s="18"/>
      <c r="L28" s="18">
        <v>99.468402752137465</v>
      </c>
      <c r="M28" s="18">
        <v>99.66327508432606</v>
      </c>
      <c r="N28" s="18">
        <f t="shared" si="0"/>
        <v>99.565838918231762</v>
      </c>
      <c r="O28" s="14">
        <v>156551</v>
      </c>
      <c r="P28" s="14">
        <v>16154</v>
      </c>
      <c r="Q28" s="24">
        <f t="shared" si="1"/>
        <v>140397</v>
      </c>
      <c r="R28" s="18">
        <f t="shared" si="2"/>
        <v>89.681317909179754</v>
      </c>
      <c r="S28" s="18">
        <f t="shared" si="3"/>
        <v>64.505969732044619</v>
      </c>
      <c r="T28" s="18">
        <f t="shared" si="20"/>
        <v>57.598642451876998</v>
      </c>
      <c r="U28" s="18">
        <f t="shared" si="5"/>
        <v>25.409244571162969</v>
      </c>
      <c r="V28" s="18">
        <f t="shared" si="6"/>
        <v>33.163307501957497</v>
      </c>
      <c r="W28" s="18">
        <f t="shared" si="7"/>
        <v>5.9334176589241538</v>
      </c>
      <c r="X28" s="18">
        <f t="shared" si="21"/>
        <v>22.688411616881268</v>
      </c>
      <c r="Y28" s="18">
        <f t="shared" si="22"/>
        <v>29.612166118293228</v>
      </c>
      <c r="Z28" s="18">
        <f t="shared" si="23"/>
        <v>5.2980647167025063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150811</v>
      </c>
      <c r="C29" s="14">
        <v>7729</v>
      </c>
      <c r="D29" s="15">
        <v>51.25</v>
      </c>
      <c r="E29" s="14">
        <v>2697</v>
      </c>
      <c r="F29" s="15">
        <v>17.88</v>
      </c>
      <c r="G29" s="14">
        <v>4257</v>
      </c>
      <c r="H29" s="15">
        <v>28.22</v>
      </c>
      <c r="I29" s="14">
        <v>776</v>
      </c>
      <c r="J29" s="15">
        <v>5.14</v>
      </c>
      <c r="K29" s="18"/>
      <c r="L29" s="18">
        <v>99.645486618785966</v>
      </c>
      <c r="M29" s="18">
        <v>99.808164757603194</v>
      </c>
      <c r="N29" s="18">
        <f t="shared" si="0"/>
        <v>99.72682568819458</v>
      </c>
      <c r="O29" s="14">
        <v>151615</v>
      </c>
      <c r="P29" s="14">
        <v>12434</v>
      </c>
      <c r="Q29" s="24">
        <f t="shared" si="1"/>
        <v>139181</v>
      </c>
      <c r="R29" s="18">
        <f t="shared" si="2"/>
        <v>91.798964482406092</v>
      </c>
      <c r="S29" s="18">
        <f t="shared" si="3"/>
        <v>55.980981646997265</v>
      </c>
      <c r="T29" s="18">
        <f t="shared" si="20"/>
        <v>51.249577285476519</v>
      </c>
      <c r="U29" s="18">
        <f t="shared" si="5"/>
        <v>19.534313300808854</v>
      </c>
      <c r="V29" s="18">
        <f t="shared" si="6"/>
        <v>30.833359926415756</v>
      </c>
      <c r="W29" s="18">
        <f t="shared" si="7"/>
        <v>5.6205513983788178</v>
      </c>
      <c r="X29" s="18">
        <f t="shared" si="21"/>
        <v>17.883310899072349</v>
      </c>
      <c r="Y29" s="18">
        <f t="shared" si="22"/>
        <v>28.227383944142005</v>
      </c>
      <c r="Z29" s="18">
        <f t="shared" si="23"/>
        <v>5.1455132583167007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160515</v>
      </c>
      <c r="C30" s="14">
        <v>7164</v>
      </c>
      <c r="D30" s="15">
        <v>44.63</v>
      </c>
      <c r="E30" s="14">
        <v>2286</v>
      </c>
      <c r="F30" s="15">
        <v>14.24</v>
      </c>
      <c r="G30" s="14">
        <v>4104</v>
      </c>
      <c r="H30" s="15">
        <v>25.56</v>
      </c>
      <c r="I30" s="14">
        <v>775</v>
      </c>
      <c r="J30" s="15">
        <v>4.83</v>
      </c>
      <c r="K30" s="18"/>
      <c r="L30" s="18">
        <v>99.713276912249739</v>
      </c>
      <c r="M30" s="18">
        <v>99.854922303210131</v>
      </c>
      <c r="N30" s="18">
        <f t="shared" si="0"/>
        <v>99.784099607729928</v>
      </c>
      <c r="O30" s="14">
        <v>149387</v>
      </c>
      <c r="P30" s="14">
        <v>9992</v>
      </c>
      <c r="Q30" s="24">
        <f t="shared" si="1"/>
        <v>139395</v>
      </c>
      <c r="R30" s="18">
        <f t="shared" si="2"/>
        <v>93.311332311379175</v>
      </c>
      <c r="S30" s="18">
        <f t="shared" si="3"/>
        <v>47.934060624421079</v>
      </c>
      <c r="T30" s="18">
        <f t="shared" si="20"/>
        <v>44.631342865152789</v>
      </c>
      <c r="U30" s="18">
        <f t="shared" si="5"/>
        <v>15.295541958043913</v>
      </c>
      <c r="V30" s="18">
        <f t="shared" si="6"/>
        <v>27.459713121527656</v>
      </c>
      <c r="W30" s="18">
        <f t="shared" si="7"/>
        <v>5.1854965080857536</v>
      </c>
      <c r="X30" s="18">
        <f t="shared" si="21"/>
        <v>14.241659657975889</v>
      </c>
      <c r="Y30" s="18">
        <f t="shared" si="22"/>
        <v>25.567703952901599</v>
      </c>
      <c r="Z30" s="18">
        <f t="shared" si="23"/>
        <v>4.8282092016322462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160223</v>
      </c>
      <c r="C31" s="14">
        <v>6281</v>
      </c>
      <c r="D31" s="15">
        <v>39.200000000000003</v>
      </c>
      <c r="E31" s="14">
        <v>1810</v>
      </c>
      <c r="F31" s="15">
        <v>11.29</v>
      </c>
      <c r="G31" s="14">
        <v>3719</v>
      </c>
      <c r="H31" s="15">
        <v>23.21</v>
      </c>
      <c r="I31" s="14">
        <v>753</v>
      </c>
      <c r="J31" s="15">
        <v>4.7</v>
      </c>
      <c r="K31" s="18"/>
      <c r="L31" s="18">
        <v>99.766523485665161</v>
      </c>
      <c r="M31" s="18">
        <v>99.875034307879517</v>
      </c>
      <c r="N31" s="18">
        <f t="shared" si="0"/>
        <v>99.820778896772339</v>
      </c>
      <c r="O31" s="14">
        <v>170909</v>
      </c>
      <c r="P31" s="14">
        <v>9287</v>
      </c>
      <c r="Q31" s="24">
        <f t="shared" si="1"/>
        <v>161622</v>
      </c>
      <c r="R31" s="18">
        <f t="shared" si="2"/>
        <v>94.566114130911771</v>
      </c>
      <c r="S31" s="18">
        <f t="shared" si="3"/>
        <v>41.528613942169031</v>
      </c>
      <c r="T31" s="18">
        <f t="shared" si="20"/>
        <v>39.20161275222658</v>
      </c>
      <c r="U31" s="18">
        <f t="shared" si="5"/>
        <v>11.967328647560253</v>
      </c>
      <c r="V31" s="18">
        <f t="shared" si="6"/>
        <v>24.589223889655571</v>
      </c>
      <c r="W31" s="18">
        <f t="shared" si="7"/>
        <v>4.9786731887363924</v>
      </c>
      <c r="X31" s="18">
        <f t="shared" si="21"/>
        <v>11.296755147513153</v>
      </c>
      <c r="Y31" s="18">
        <f t="shared" si="22"/>
        <v>23.211399112486969</v>
      </c>
      <c r="Z31" s="18">
        <f t="shared" si="23"/>
        <v>4.6996997934129299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145788</v>
      </c>
      <c r="C32" s="14">
        <v>4901</v>
      </c>
      <c r="D32" s="15">
        <v>33.619999999999997</v>
      </c>
      <c r="E32" s="14">
        <v>1267</v>
      </c>
      <c r="F32" s="15">
        <v>8.69</v>
      </c>
      <c r="G32" s="14">
        <v>2968</v>
      </c>
      <c r="H32" s="15">
        <v>20.36</v>
      </c>
      <c r="I32" s="14">
        <v>666</v>
      </c>
      <c r="J32" s="15">
        <v>4.57</v>
      </c>
      <c r="K32" s="18"/>
      <c r="L32" s="18">
        <v>99.796097551271743</v>
      </c>
      <c r="M32" s="18">
        <v>99.904300502822437</v>
      </c>
      <c r="N32" s="18">
        <f t="shared" si="0"/>
        <v>99.850199027047097</v>
      </c>
      <c r="O32" s="14">
        <v>148849</v>
      </c>
      <c r="P32" s="14">
        <v>6158</v>
      </c>
      <c r="Q32" s="24">
        <f t="shared" si="1"/>
        <v>142691</v>
      </c>
      <c r="R32" s="18">
        <f t="shared" si="2"/>
        <v>95.862921484188675</v>
      </c>
      <c r="S32" s="18">
        <f t="shared" si="3"/>
        <v>35.120713417329441</v>
      </c>
      <c r="T32" s="18">
        <f t="shared" si="20"/>
        <v>33.617307322962112</v>
      </c>
      <c r="U32" s="18">
        <f t="shared" si="5"/>
        <v>9.0793601101318924</v>
      </c>
      <c r="V32" s="18">
        <f t="shared" si="6"/>
        <v>21.268777274563107</v>
      </c>
      <c r="W32" s="18">
        <f t="shared" si="7"/>
        <v>4.7725760326344444</v>
      </c>
      <c r="X32" s="18">
        <f t="shared" si="21"/>
        <v>8.6907015666584364</v>
      </c>
      <c r="Y32" s="18">
        <f t="shared" si="22"/>
        <v>20.358328531840758</v>
      </c>
      <c r="Z32" s="18">
        <f t="shared" si="23"/>
        <v>4.5682772244629204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18"/>
      <c r="L33" s="18"/>
      <c r="M33" s="18"/>
      <c r="N33" s="17"/>
      <c r="O33" s="11"/>
      <c r="P33" s="11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747539</v>
      </c>
      <c r="C34" s="8">
        <v>13906</v>
      </c>
      <c r="D34" s="9">
        <v>18.600000000000001</v>
      </c>
      <c r="E34" s="8">
        <v>3459</v>
      </c>
      <c r="F34" s="9">
        <v>4.63</v>
      </c>
      <c r="G34" s="8">
        <v>8195</v>
      </c>
      <c r="H34" s="9">
        <v>10.96</v>
      </c>
      <c r="I34" s="8">
        <v>2253</v>
      </c>
      <c r="J34" s="9">
        <v>3.01</v>
      </c>
      <c r="K34" s="17"/>
      <c r="L34" s="17">
        <v>99.848409070805459</v>
      </c>
      <c r="M34" s="17">
        <v>99.925666975783486</v>
      </c>
      <c r="N34" s="17">
        <f t="shared" si="0"/>
        <v>99.88703802329448</v>
      </c>
      <c r="O34" s="8">
        <v>736901</v>
      </c>
      <c r="P34" s="8">
        <v>16888</v>
      </c>
      <c r="Q34" s="16">
        <f t="shared" si="1"/>
        <v>720013</v>
      </c>
      <c r="R34" s="17">
        <f t="shared" si="2"/>
        <v>97.708240319934418</v>
      </c>
      <c r="S34" s="17">
        <f t="shared" si="3"/>
        <v>19.06022586786559</v>
      </c>
      <c r="T34" s="17">
        <f t="shared" ref="T34:T39" si="24">N34*R34*S34/10000</f>
        <v>18.602373922965892</v>
      </c>
      <c r="U34" s="17">
        <f t="shared" si="5"/>
        <v>4.7410701335356737</v>
      </c>
      <c r="V34" s="17">
        <f t="shared" si="6"/>
        <v>11.232457283701892</v>
      </c>
      <c r="W34" s="17">
        <f t="shared" si="7"/>
        <v>3.0880690982526371</v>
      </c>
      <c r="X34" s="17">
        <f t="shared" ref="X34:X39" si="25">N34*R34*U34/10000</f>
        <v>4.6271833309031374</v>
      </c>
      <c r="Y34" s="17">
        <f t="shared" ref="Y34:Y39" si="26">N34*R34*V34/10000</f>
        <v>10.962638738580864</v>
      </c>
      <c r="Z34" s="17">
        <f t="shared" ref="Z34:Z39" si="27">N34*R34*W34/10000</f>
        <v>3.013889576329797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146810</v>
      </c>
      <c r="C35" s="14">
        <v>4101</v>
      </c>
      <c r="D35" s="15">
        <v>27.93</v>
      </c>
      <c r="E35" s="14">
        <v>1014</v>
      </c>
      <c r="F35" s="15">
        <v>6.91</v>
      </c>
      <c r="G35" s="14">
        <v>2494</v>
      </c>
      <c r="H35" s="15">
        <v>16.989999999999998</v>
      </c>
      <c r="I35" s="14">
        <v>592</v>
      </c>
      <c r="J35" s="15">
        <v>4.03</v>
      </c>
      <c r="K35" s="18"/>
      <c r="L35" s="18">
        <v>99.820607122193422</v>
      </c>
      <c r="M35" s="18">
        <v>99.911137102903652</v>
      </c>
      <c r="N35" s="18">
        <f t="shared" si="0"/>
        <v>99.865872112548544</v>
      </c>
      <c r="O35" s="14">
        <v>142105</v>
      </c>
      <c r="P35" s="14">
        <v>5042</v>
      </c>
      <c r="Q35" s="24">
        <f t="shared" si="1"/>
        <v>137063</v>
      </c>
      <c r="R35" s="18">
        <f t="shared" si="2"/>
        <v>96.451919355406218</v>
      </c>
      <c r="S35" s="18">
        <f t="shared" si="3"/>
        <v>29.000544847795499</v>
      </c>
      <c r="T35" s="18">
        <f t="shared" si="24"/>
        <v>27.934064437027452</v>
      </c>
      <c r="U35" s="18">
        <f t="shared" si="5"/>
        <v>7.1705809499304163</v>
      </c>
      <c r="V35" s="18">
        <f t="shared" si="6"/>
        <v>17.636517642136546</v>
      </c>
      <c r="W35" s="18">
        <f t="shared" si="7"/>
        <v>4.1863746768824521</v>
      </c>
      <c r="X35" s="18">
        <f t="shared" si="25"/>
        <v>6.9068864518765754</v>
      </c>
      <c r="Y35" s="18">
        <f t="shared" si="26"/>
        <v>16.987943600572169</v>
      </c>
      <c r="Z35" s="18">
        <f t="shared" si="27"/>
        <v>4.0324228594782374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149816</v>
      </c>
      <c r="C36" s="14">
        <v>3461</v>
      </c>
      <c r="D36" s="15">
        <v>23.1</v>
      </c>
      <c r="E36" s="14">
        <v>824</v>
      </c>
      <c r="F36" s="15">
        <v>5.5</v>
      </c>
      <c r="G36" s="14">
        <v>2102</v>
      </c>
      <c r="H36" s="15">
        <v>14.03</v>
      </c>
      <c r="I36" s="14">
        <v>534</v>
      </c>
      <c r="J36" s="15">
        <v>3.57</v>
      </c>
      <c r="K36" s="18"/>
      <c r="L36" s="18">
        <v>99.838983276169202</v>
      </c>
      <c r="M36" s="18">
        <v>99.920250923410364</v>
      </c>
      <c r="N36" s="18">
        <f t="shared" si="0"/>
        <v>99.879617099789783</v>
      </c>
      <c r="O36" s="14">
        <v>150854</v>
      </c>
      <c r="P36" s="14">
        <v>3747</v>
      </c>
      <c r="Q36" s="24">
        <f t="shared" si="1"/>
        <v>147107</v>
      </c>
      <c r="R36" s="18">
        <f t="shared" si="2"/>
        <v>97.516141434764734</v>
      </c>
      <c r="S36" s="18">
        <f t="shared" si="3"/>
        <v>23.718653163115235</v>
      </c>
      <c r="T36" s="18">
        <f t="shared" si="24"/>
        <v>23.101671383563836</v>
      </c>
      <c r="U36" s="18">
        <f t="shared" si="5"/>
        <v>5.6469720330560396</v>
      </c>
      <c r="V36" s="18">
        <f t="shared" si="6"/>
        <v>14.405261181412373</v>
      </c>
      <c r="W36" s="18">
        <f t="shared" si="7"/>
        <v>3.6595668272474819</v>
      </c>
      <c r="X36" s="18">
        <f t="shared" si="25"/>
        <v>5.500080098253858</v>
      </c>
      <c r="Y36" s="18">
        <f t="shared" si="26"/>
        <v>14.030544134137875</v>
      </c>
      <c r="Z36" s="18">
        <f t="shared" si="27"/>
        <v>3.5643722966839317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143611</v>
      </c>
      <c r="C37" s="14">
        <v>2588</v>
      </c>
      <c r="D37" s="15">
        <v>18.02</v>
      </c>
      <c r="E37" s="14">
        <v>637</v>
      </c>
      <c r="F37" s="15">
        <v>4.43</v>
      </c>
      <c r="G37" s="14">
        <v>1528</v>
      </c>
      <c r="H37" s="15">
        <v>10.64</v>
      </c>
      <c r="I37" s="14">
        <v>423</v>
      </c>
      <c r="J37" s="15">
        <v>2.95</v>
      </c>
      <c r="K37" s="18"/>
      <c r="L37" s="18">
        <v>99.843516050502032</v>
      </c>
      <c r="M37" s="18">
        <v>99.921772639337888</v>
      </c>
      <c r="N37" s="18">
        <f t="shared" si="0"/>
        <v>99.882644344919953</v>
      </c>
      <c r="O37" s="14">
        <v>148121</v>
      </c>
      <c r="P37" s="14">
        <v>3215</v>
      </c>
      <c r="Q37" s="24">
        <f t="shared" si="1"/>
        <v>144906</v>
      </c>
      <c r="R37" s="18">
        <f t="shared" si="2"/>
        <v>97.829477251706379</v>
      </c>
      <c r="S37" s="18">
        <f t="shared" si="3"/>
        <v>18.442372990053514</v>
      </c>
      <c r="T37" s="18">
        <f t="shared" si="24"/>
        <v>18.020903691221427</v>
      </c>
      <c r="U37" s="18">
        <f t="shared" si="5"/>
        <v>4.5393321463153358</v>
      </c>
      <c r="V37" s="18">
        <f t="shared" si="6"/>
        <v>10.888696263060963</v>
      </c>
      <c r="W37" s="18">
        <f t="shared" si="7"/>
        <v>3.0143445806772164</v>
      </c>
      <c r="X37" s="18">
        <f t="shared" si="25"/>
        <v>4.4355933737666335</v>
      </c>
      <c r="Y37" s="18">
        <f t="shared" si="26"/>
        <v>10.639853493116824</v>
      </c>
      <c r="Z37" s="18">
        <f t="shared" si="27"/>
        <v>2.9454568243379686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148234</v>
      </c>
      <c r="C38" s="14">
        <v>2028</v>
      </c>
      <c r="D38" s="15">
        <v>13.68</v>
      </c>
      <c r="E38" s="14">
        <v>526</v>
      </c>
      <c r="F38" s="15">
        <v>3.55</v>
      </c>
      <c r="G38" s="14">
        <v>1140</v>
      </c>
      <c r="H38" s="15">
        <v>7.69</v>
      </c>
      <c r="I38" s="14">
        <v>361</v>
      </c>
      <c r="J38" s="15">
        <v>2.44</v>
      </c>
      <c r="K38" s="18"/>
      <c r="L38" s="18">
        <v>99.865770917603342</v>
      </c>
      <c r="M38" s="18">
        <v>99.935508436468297</v>
      </c>
      <c r="N38" s="18">
        <f t="shared" si="0"/>
        <v>99.900639677035826</v>
      </c>
      <c r="O38" s="14">
        <v>138444</v>
      </c>
      <c r="P38" s="14">
        <v>2456</v>
      </c>
      <c r="Q38" s="24">
        <f t="shared" si="1"/>
        <v>135988</v>
      </c>
      <c r="R38" s="18">
        <f t="shared" si="2"/>
        <v>98.22599751524082</v>
      </c>
      <c r="S38" s="18">
        <f t="shared" si="3"/>
        <v>13.942010508914521</v>
      </c>
      <c r="T38" s="18">
        <f t="shared" si="24"/>
        <v>13.681071818880959</v>
      </c>
      <c r="U38" s="18">
        <f t="shared" si="5"/>
        <v>3.6161230412667846</v>
      </c>
      <c r="V38" s="18">
        <f t="shared" si="6"/>
        <v>7.8372248422892286</v>
      </c>
      <c r="W38" s="18">
        <f t="shared" si="7"/>
        <v>2.4817878667249227</v>
      </c>
      <c r="X38" s="18">
        <f t="shared" si="25"/>
        <v>3.5484436768892431</v>
      </c>
      <c r="Y38" s="18">
        <f t="shared" si="26"/>
        <v>7.6905433301401844</v>
      </c>
      <c r="Z38" s="18">
        <f t="shared" si="27"/>
        <v>2.4353387212110587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159068</v>
      </c>
      <c r="C39" s="14">
        <v>1730</v>
      </c>
      <c r="D39" s="15">
        <v>10.88</v>
      </c>
      <c r="E39" s="14">
        <v>457</v>
      </c>
      <c r="F39" s="15">
        <v>2.88</v>
      </c>
      <c r="G39" s="14">
        <v>930</v>
      </c>
      <c r="H39" s="15">
        <v>5.85</v>
      </c>
      <c r="I39" s="14">
        <v>342</v>
      </c>
      <c r="J39" s="15">
        <v>2.15</v>
      </c>
      <c r="K39" s="18"/>
      <c r="L39" s="18">
        <v>99.871747193651927</v>
      </c>
      <c r="M39" s="18">
        <v>99.936828365111111</v>
      </c>
      <c r="N39" s="18">
        <f t="shared" si="0"/>
        <v>99.904287779381519</v>
      </c>
      <c r="O39" s="14">
        <v>157377</v>
      </c>
      <c r="P39" s="14">
        <v>2428</v>
      </c>
      <c r="Q39" s="24">
        <f t="shared" si="1"/>
        <v>154949</v>
      </c>
      <c r="R39" s="18">
        <f t="shared" si="2"/>
        <v>98.457207851210782</v>
      </c>
      <c r="S39" s="18">
        <f t="shared" si="3"/>
        <v>11.056855629537216</v>
      </c>
      <c r="T39" s="18">
        <f t="shared" si="24"/>
        <v>10.875851836950236</v>
      </c>
      <c r="U39" s="18">
        <f t="shared" si="5"/>
        <v>2.9207994350858422</v>
      </c>
      <c r="V39" s="18">
        <f t="shared" si="6"/>
        <v>5.9438588066298328</v>
      </c>
      <c r="W39" s="18">
        <f t="shared" si="7"/>
        <v>2.1858061417929062</v>
      </c>
      <c r="X39" s="18">
        <f t="shared" si="25"/>
        <v>2.8729851384313623</v>
      </c>
      <c r="Y39" s="18">
        <f t="shared" si="26"/>
        <v>5.8465561898056189</v>
      </c>
      <c r="Z39" s="18">
        <f t="shared" si="27"/>
        <v>2.1500238891543244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18"/>
      <c r="L40" s="18"/>
      <c r="M40" s="18"/>
      <c r="N40" s="17"/>
      <c r="O40" s="11"/>
      <c r="P40" s="11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914765</v>
      </c>
      <c r="C41" s="8">
        <v>4908</v>
      </c>
      <c r="D41" s="9">
        <v>5.37</v>
      </c>
      <c r="E41" s="8">
        <v>1688</v>
      </c>
      <c r="F41" s="9">
        <v>1.85</v>
      </c>
      <c r="G41" s="8">
        <v>2241</v>
      </c>
      <c r="H41" s="9">
        <v>2.4500000000000002</v>
      </c>
      <c r="I41" s="8">
        <v>979</v>
      </c>
      <c r="J41" s="9">
        <v>1.07</v>
      </c>
      <c r="K41" s="17"/>
      <c r="L41" s="17">
        <v>99.911706575129202</v>
      </c>
      <c r="M41" s="17">
        <v>99.95745178364713</v>
      </c>
      <c r="N41" s="17">
        <f t="shared" si="0"/>
        <v>99.934579179388166</v>
      </c>
      <c r="O41" s="8">
        <v>890677</v>
      </c>
      <c r="P41" s="8">
        <v>8927</v>
      </c>
      <c r="Q41" s="16">
        <f t="shared" si="1"/>
        <v>881750</v>
      </c>
      <c r="R41" s="17">
        <f t="shared" si="2"/>
        <v>98.99772869401589</v>
      </c>
      <c r="S41" s="17">
        <f t="shared" si="3"/>
        <v>5.4231797058998943</v>
      </c>
      <c r="T41" s="17">
        <f t="shared" ref="T41:T46" si="28">N41*R41*S41/10000</f>
        <v>5.3653124026389278</v>
      </c>
      <c r="U41" s="17">
        <f t="shared" si="5"/>
        <v>1.8651848703257989</v>
      </c>
      <c r="V41" s="17">
        <f t="shared" si="6"/>
        <v>2.4762318094787417</v>
      </c>
      <c r="W41" s="17">
        <f t="shared" si="7"/>
        <v>1.0817630260953539</v>
      </c>
      <c r="X41" s="17">
        <f t="shared" ref="X41:X46" si="29">N41*R41*U41/10000</f>
        <v>1.8452826682262653</v>
      </c>
      <c r="Y41" s="17">
        <f t="shared" ref="Y41:Y46" si="30">N41*R41*V41/10000</f>
        <v>2.4498095139188751</v>
      </c>
      <c r="Z41" s="17">
        <f t="shared" ref="Z41:Z46" si="31">N41*R41*W41/10000</f>
        <v>1.0702202204937878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166299</v>
      </c>
      <c r="C42" s="14">
        <v>1379</v>
      </c>
      <c r="D42" s="15">
        <v>8.2899999999999991</v>
      </c>
      <c r="E42" s="14">
        <v>407</v>
      </c>
      <c r="F42" s="15">
        <v>2.4500000000000002</v>
      </c>
      <c r="G42" s="14">
        <v>698</v>
      </c>
      <c r="H42" s="15">
        <v>4.2</v>
      </c>
      <c r="I42" s="14">
        <v>273</v>
      </c>
      <c r="J42" s="15">
        <v>1.64</v>
      </c>
      <c r="K42" s="18"/>
      <c r="L42" s="18">
        <v>99.887846643665128</v>
      </c>
      <c r="M42" s="18">
        <v>99.948211427640956</v>
      </c>
      <c r="N42" s="18">
        <f t="shared" si="0"/>
        <v>99.918029035653035</v>
      </c>
      <c r="O42" s="14">
        <v>160067</v>
      </c>
      <c r="P42" s="14">
        <v>2044</v>
      </c>
      <c r="Q42" s="24">
        <f t="shared" si="1"/>
        <v>158023</v>
      </c>
      <c r="R42" s="18">
        <f t="shared" si="2"/>
        <v>98.723034729207143</v>
      </c>
      <c r="S42" s="18">
        <f t="shared" si="3"/>
        <v>8.4064430043199891</v>
      </c>
      <c r="T42" s="18">
        <f t="shared" si="28"/>
        <v>8.2922927979121948</v>
      </c>
      <c r="U42" s="18">
        <f t="shared" si="5"/>
        <v>2.4810894146180096</v>
      </c>
      <c r="V42" s="18">
        <f t="shared" si="6"/>
        <v>4.2550378658559476</v>
      </c>
      <c r="W42" s="18">
        <f t="shared" si="7"/>
        <v>1.6642196810582719</v>
      </c>
      <c r="X42" s="18">
        <f t="shared" si="29"/>
        <v>2.4473989621104151</v>
      </c>
      <c r="Y42" s="18">
        <f t="shared" si="30"/>
        <v>4.1972591536930466</v>
      </c>
      <c r="Z42" s="18">
        <f t="shared" si="31"/>
        <v>1.6416214168455612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176392</v>
      </c>
      <c r="C43" s="14">
        <v>1104</v>
      </c>
      <c r="D43" s="15">
        <v>6.26</v>
      </c>
      <c r="E43" s="14">
        <v>358</v>
      </c>
      <c r="F43" s="15">
        <v>2.0299999999999998</v>
      </c>
      <c r="G43" s="14">
        <v>520</v>
      </c>
      <c r="H43" s="15">
        <v>2.95</v>
      </c>
      <c r="I43" s="14">
        <v>225</v>
      </c>
      <c r="J43" s="15">
        <v>1.28</v>
      </c>
      <c r="K43" s="18"/>
      <c r="L43" s="18">
        <v>99.901581729931181</v>
      </c>
      <c r="M43" s="18">
        <v>99.955292836313816</v>
      </c>
      <c r="N43" s="18">
        <f t="shared" si="0"/>
        <v>99.928437283122491</v>
      </c>
      <c r="O43" s="14">
        <v>171774</v>
      </c>
      <c r="P43" s="14">
        <v>1825</v>
      </c>
      <c r="Q43" s="24">
        <f t="shared" si="1"/>
        <v>169949</v>
      </c>
      <c r="R43" s="18">
        <f t="shared" si="2"/>
        <v>98.937557488327684</v>
      </c>
      <c r="S43" s="18">
        <f t="shared" si="3"/>
        <v>6.3305276290885777</v>
      </c>
      <c r="T43" s="18">
        <f t="shared" si="28"/>
        <v>6.258787246587147</v>
      </c>
      <c r="U43" s="18">
        <f t="shared" si="5"/>
        <v>2.0528341405921293</v>
      </c>
      <c r="V43" s="18">
        <f t="shared" si="6"/>
        <v>2.981770260077953</v>
      </c>
      <c r="W43" s="18">
        <f t="shared" si="7"/>
        <v>1.2901890548414219</v>
      </c>
      <c r="X43" s="18">
        <f t="shared" si="29"/>
        <v>2.0295705020635859</v>
      </c>
      <c r="Y43" s="18">
        <f t="shared" si="30"/>
        <v>2.9479795002040907</v>
      </c>
      <c r="Z43" s="18">
        <f t="shared" si="31"/>
        <v>1.2755680529729239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184168</v>
      </c>
      <c r="C44" s="14">
        <v>932</v>
      </c>
      <c r="D44" s="15">
        <v>5.0599999999999996</v>
      </c>
      <c r="E44" s="14">
        <v>340</v>
      </c>
      <c r="F44" s="15">
        <v>1.85</v>
      </c>
      <c r="G44" s="14">
        <v>403</v>
      </c>
      <c r="H44" s="15">
        <v>2.19</v>
      </c>
      <c r="I44" s="14">
        <v>189</v>
      </c>
      <c r="J44" s="15">
        <v>1.02</v>
      </c>
      <c r="K44" s="18"/>
      <c r="L44" s="18">
        <v>99.912578823066994</v>
      </c>
      <c r="M44" s="18">
        <v>99.959183343571183</v>
      </c>
      <c r="N44" s="18">
        <f t="shared" si="0"/>
        <v>99.935881083319089</v>
      </c>
      <c r="O44" s="14">
        <v>180191</v>
      </c>
      <c r="P44" s="14">
        <v>1776</v>
      </c>
      <c r="Q44" s="24">
        <f t="shared" si="1"/>
        <v>178415</v>
      </c>
      <c r="R44" s="18">
        <f t="shared" si="2"/>
        <v>99.014379186529851</v>
      </c>
      <c r="S44" s="18">
        <f t="shared" si="3"/>
        <v>5.1142508489185596</v>
      </c>
      <c r="T44" s="18">
        <f t="shared" si="28"/>
        <v>5.0605968463576732</v>
      </c>
      <c r="U44" s="18">
        <f t="shared" si="5"/>
        <v>1.8657138290046249</v>
      </c>
      <c r="V44" s="18">
        <f t="shared" si="6"/>
        <v>2.2114196267319524</v>
      </c>
      <c r="W44" s="18">
        <f t="shared" si="7"/>
        <v>1.0371173931819826</v>
      </c>
      <c r="X44" s="18">
        <f t="shared" si="29"/>
        <v>1.8461404804309109</v>
      </c>
      <c r="Y44" s="18">
        <f t="shared" si="30"/>
        <v>2.1882194518048736</v>
      </c>
      <c r="Z44" s="18">
        <f t="shared" si="31"/>
        <v>1.0262369141218886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189768</v>
      </c>
      <c r="C45" s="14">
        <v>785</v>
      </c>
      <c r="D45" s="15">
        <v>4.13</v>
      </c>
      <c r="E45" s="14">
        <v>303</v>
      </c>
      <c r="F45" s="15">
        <v>1.6</v>
      </c>
      <c r="G45" s="14">
        <v>332</v>
      </c>
      <c r="H45" s="15">
        <v>1.75</v>
      </c>
      <c r="I45" s="14">
        <v>149</v>
      </c>
      <c r="J45" s="15">
        <v>0.79</v>
      </c>
      <c r="K45" s="18"/>
      <c r="L45" s="18">
        <v>99.924323082407312</v>
      </c>
      <c r="M45" s="18">
        <v>99.964061335321048</v>
      </c>
      <c r="N45" s="18">
        <f t="shared" si="0"/>
        <v>99.94419220886418</v>
      </c>
      <c r="O45" s="14">
        <v>187276</v>
      </c>
      <c r="P45" s="14">
        <v>1707</v>
      </c>
      <c r="Q45" s="24">
        <f t="shared" si="1"/>
        <v>185569</v>
      </c>
      <c r="R45" s="18">
        <f t="shared" si="2"/>
        <v>99.088511074563741</v>
      </c>
      <c r="S45" s="18">
        <f t="shared" si="3"/>
        <v>4.1770128507544442</v>
      </c>
      <c r="T45" s="18">
        <f t="shared" si="28"/>
        <v>4.136629990303951</v>
      </c>
      <c r="U45" s="18">
        <f t="shared" si="5"/>
        <v>1.6122737500364288</v>
      </c>
      <c r="V45" s="18">
        <f t="shared" si="6"/>
        <v>1.7665837789178032</v>
      </c>
      <c r="W45" s="18">
        <f t="shared" si="7"/>
        <v>0.79283428632154418</v>
      </c>
      <c r="X45" s="18">
        <f t="shared" si="29"/>
        <v>1.5966864803338816</v>
      </c>
      <c r="Y45" s="18">
        <f t="shared" si="30"/>
        <v>1.7495046583196328</v>
      </c>
      <c r="Z45" s="18">
        <f t="shared" si="31"/>
        <v>0.78516925930610026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198138</v>
      </c>
      <c r="C46" s="14">
        <v>710</v>
      </c>
      <c r="D46" s="15">
        <v>3.58</v>
      </c>
      <c r="E46" s="14">
        <v>279</v>
      </c>
      <c r="F46" s="15">
        <v>1.41</v>
      </c>
      <c r="G46" s="14">
        <v>288</v>
      </c>
      <c r="H46" s="15">
        <v>1.45</v>
      </c>
      <c r="I46" s="14">
        <v>143</v>
      </c>
      <c r="J46" s="15">
        <v>0.72</v>
      </c>
      <c r="K46" s="18"/>
      <c r="L46" s="18">
        <v>99.930913785315923</v>
      </c>
      <c r="M46" s="18">
        <v>99.962436339121837</v>
      </c>
      <c r="N46" s="18">
        <f t="shared" si="0"/>
        <v>99.946675062218873</v>
      </c>
      <c r="O46" s="14">
        <v>191369</v>
      </c>
      <c r="P46" s="14">
        <v>1575</v>
      </c>
      <c r="Q46" s="24">
        <f t="shared" si="1"/>
        <v>189794</v>
      </c>
      <c r="R46" s="18">
        <f t="shared" si="2"/>
        <v>99.176982687896157</v>
      </c>
      <c r="S46" s="18">
        <f t="shared" si="3"/>
        <v>3.6150252197221389</v>
      </c>
      <c r="T46" s="18">
        <f t="shared" si="28"/>
        <v>3.583361091764325</v>
      </c>
      <c r="U46" s="18">
        <f t="shared" si="5"/>
        <v>1.4205521638063054</v>
      </c>
      <c r="V46" s="18">
        <f t="shared" si="6"/>
        <v>1.4663764271548956</v>
      </c>
      <c r="W46" s="18">
        <f t="shared" si="7"/>
        <v>0.72809662876093784</v>
      </c>
      <c r="X46" s="18">
        <f t="shared" si="29"/>
        <v>1.4081094994397843</v>
      </c>
      <c r="Y46" s="18">
        <f t="shared" si="30"/>
        <v>1.4535323865184868</v>
      </c>
      <c r="Z46" s="18">
        <f t="shared" si="31"/>
        <v>0.72171920580605431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18"/>
      <c r="L47" s="18"/>
      <c r="M47" s="18"/>
      <c r="N47" s="17"/>
      <c r="O47" s="11"/>
      <c r="P47" s="11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931864</v>
      </c>
      <c r="C48" s="8">
        <v>2896</v>
      </c>
      <c r="D48" s="9">
        <v>3.11</v>
      </c>
      <c r="E48" s="8">
        <v>1167</v>
      </c>
      <c r="F48" s="9">
        <v>1.25</v>
      </c>
      <c r="G48" s="8">
        <v>1146</v>
      </c>
      <c r="H48" s="9">
        <v>1.23</v>
      </c>
      <c r="I48" s="8">
        <v>583</v>
      </c>
      <c r="J48" s="9">
        <v>0.63</v>
      </c>
      <c r="K48" s="17"/>
      <c r="L48" s="17">
        <v>99.947431727905595</v>
      </c>
      <c r="M48" s="17">
        <v>99.970307775620242</v>
      </c>
      <c r="N48" s="17">
        <f t="shared" si="0"/>
        <v>99.958869751762919</v>
      </c>
      <c r="O48" s="8">
        <v>942861</v>
      </c>
      <c r="P48" s="8">
        <v>4678</v>
      </c>
      <c r="Q48" s="16">
        <f t="shared" si="1"/>
        <v>938183</v>
      </c>
      <c r="R48" s="17">
        <f t="shared" si="2"/>
        <v>99.503850514550933</v>
      </c>
      <c r="S48" s="17">
        <f t="shared" si="3"/>
        <v>3.1245307228958992</v>
      </c>
      <c r="T48" s="17">
        <f t="shared" ref="T48:T53" si="32">N48*R48*S48/10000</f>
        <v>3.1077496287011837</v>
      </c>
      <c r="U48" s="17">
        <f t="shared" si="5"/>
        <v>1.259090937023313</v>
      </c>
      <c r="V48" s="17">
        <f t="shared" si="6"/>
        <v>1.236433773632148</v>
      </c>
      <c r="W48" s="17">
        <f t="shared" si="7"/>
        <v>0.62900601224043828</v>
      </c>
      <c r="X48" s="17">
        <f t="shared" ref="X48:X53" si="33">N48*R48*U48/10000</f>
        <v>1.2523286659855946</v>
      </c>
      <c r="Y48" s="17">
        <f t="shared" ref="Y48:Y53" si="34">N48*R48*V48/10000</f>
        <v>1.2297931887056481</v>
      </c>
      <c r="Z48" s="17">
        <f t="shared" ref="Z48:Z53" si="35">N48*R48*W48/10000</f>
        <v>0.62562777400994141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196830</v>
      </c>
      <c r="C49" s="14">
        <v>651</v>
      </c>
      <c r="D49" s="15">
        <v>3.31</v>
      </c>
      <c r="E49" s="14">
        <v>267</v>
      </c>
      <c r="F49" s="15">
        <v>1.36</v>
      </c>
      <c r="G49" s="14">
        <v>252</v>
      </c>
      <c r="H49" s="15">
        <v>1.28</v>
      </c>
      <c r="I49" s="14">
        <v>132</v>
      </c>
      <c r="J49" s="15">
        <v>0.67</v>
      </c>
      <c r="K49" s="18"/>
      <c r="L49" s="18">
        <v>99.935357749575289</v>
      </c>
      <c r="M49" s="18">
        <v>99.96794649347423</v>
      </c>
      <c r="N49" s="18">
        <f t="shared" si="0"/>
        <v>99.951652121524759</v>
      </c>
      <c r="O49" s="14">
        <v>203939</v>
      </c>
      <c r="P49" s="14">
        <v>1350</v>
      </c>
      <c r="Q49" s="24">
        <f t="shared" si="1"/>
        <v>202589</v>
      </c>
      <c r="R49" s="18">
        <f t="shared" si="2"/>
        <v>99.338037354306934</v>
      </c>
      <c r="S49" s="18">
        <f t="shared" si="3"/>
        <v>3.3310729497875586</v>
      </c>
      <c r="T49" s="18">
        <f t="shared" si="32"/>
        <v>3.3074226489864347</v>
      </c>
      <c r="U49" s="18">
        <f t="shared" si="5"/>
        <v>1.3662004264105654</v>
      </c>
      <c r="V49" s="18">
        <f t="shared" si="6"/>
        <v>1.2894475934661516</v>
      </c>
      <c r="W49" s="18">
        <f t="shared" si="7"/>
        <v>0.67542492991084124</v>
      </c>
      <c r="X49" s="18">
        <f t="shared" si="33"/>
        <v>1.3565005334552658</v>
      </c>
      <c r="Y49" s="18">
        <f t="shared" si="34"/>
        <v>1.2802926383173294</v>
      </c>
      <c r="Z49" s="18">
        <f t="shared" si="35"/>
        <v>0.67062947721383914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196909</v>
      </c>
      <c r="C50" s="14">
        <v>595</v>
      </c>
      <c r="D50" s="15">
        <v>3.02</v>
      </c>
      <c r="E50" s="14">
        <v>246</v>
      </c>
      <c r="F50" s="15">
        <v>1.25</v>
      </c>
      <c r="G50" s="14">
        <v>240</v>
      </c>
      <c r="H50" s="15">
        <v>1.22</v>
      </c>
      <c r="I50" s="14">
        <v>109</v>
      </c>
      <c r="J50" s="15">
        <v>0.55000000000000004</v>
      </c>
      <c r="K50" s="18"/>
      <c r="L50" s="18">
        <v>99.945351043643257</v>
      </c>
      <c r="M50" s="18">
        <v>99.965837393439656</v>
      </c>
      <c r="N50" s="18">
        <f t="shared" si="0"/>
        <v>99.955594218541449</v>
      </c>
      <c r="O50" s="14">
        <v>188747</v>
      </c>
      <c r="P50" s="14">
        <v>1011</v>
      </c>
      <c r="Q50" s="24">
        <f t="shared" si="1"/>
        <v>187736</v>
      </c>
      <c r="R50" s="18">
        <f t="shared" si="2"/>
        <v>99.464362347481014</v>
      </c>
      <c r="S50" s="18">
        <f t="shared" si="3"/>
        <v>3.0393225410469666</v>
      </c>
      <c r="T50" s="18">
        <f t="shared" si="32"/>
        <v>3.0217003793630566</v>
      </c>
      <c r="U50" s="18">
        <f t="shared" si="5"/>
        <v>1.2565938573068129</v>
      </c>
      <c r="V50" s="18">
        <f t="shared" si="6"/>
        <v>1.2259452266407931</v>
      </c>
      <c r="W50" s="18">
        <f t="shared" si="7"/>
        <v>0.55678345709936028</v>
      </c>
      <c r="X50" s="18">
        <f t="shared" si="33"/>
        <v>1.249308056005566</v>
      </c>
      <c r="Y50" s="18">
        <f t="shared" si="34"/>
        <v>1.2188371278103085</v>
      </c>
      <c r="Z50" s="18">
        <f t="shared" si="35"/>
        <v>0.5535551955471818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183555</v>
      </c>
      <c r="C51" s="14">
        <v>562</v>
      </c>
      <c r="D51" s="15">
        <v>3.06</v>
      </c>
      <c r="E51" s="14">
        <v>234</v>
      </c>
      <c r="F51" s="15">
        <v>1.27</v>
      </c>
      <c r="G51" s="14">
        <v>213</v>
      </c>
      <c r="H51" s="15">
        <v>1.1599999999999999</v>
      </c>
      <c r="I51" s="14">
        <v>115</v>
      </c>
      <c r="J51" s="15">
        <v>0.63</v>
      </c>
      <c r="K51" s="18"/>
      <c r="L51" s="18">
        <v>99.946675887673578</v>
      </c>
      <c r="M51" s="18">
        <v>99.971317392954148</v>
      </c>
      <c r="N51" s="18">
        <f t="shared" si="0"/>
        <v>99.95899664031387</v>
      </c>
      <c r="O51" s="14">
        <v>204116</v>
      </c>
      <c r="P51" s="14">
        <v>964</v>
      </c>
      <c r="Q51" s="24">
        <f t="shared" si="1"/>
        <v>203152</v>
      </c>
      <c r="R51" s="18">
        <f t="shared" si="2"/>
        <v>99.527719532030801</v>
      </c>
      <c r="S51" s="18">
        <f t="shared" si="3"/>
        <v>3.0775431799530772</v>
      </c>
      <c r="T51" s="18">
        <f t="shared" si="32"/>
        <v>3.0617526082100728</v>
      </c>
      <c r="U51" s="18">
        <f t="shared" si="5"/>
        <v>1.2813969824003919</v>
      </c>
      <c r="V51" s="18">
        <f t="shared" si="6"/>
        <v>1.1663998173131771</v>
      </c>
      <c r="W51" s="18">
        <f t="shared" si="7"/>
        <v>0.6297463802395088</v>
      </c>
      <c r="X51" s="18">
        <f t="shared" si="33"/>
        <v>1.2748222603579311</v>
      </c>
      <c r="Y51" s="18">
        <f t="shared" si="34"/>
        <v>1.1604151344283729</v>
      </c>
      <c r="Z51" s="18">
        <f t="shared" si="35"/>
        <v>0.62651521342376948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173400</v>
      </c>
      <c r="C52" s="14">
        <v>531</v>
      </c>
      <c r="D52" s="15">
        <v>3.06</v>
      </c>
      <c r="E52" s="14">
        <v>208</v>
      </c>
      <c r="F52" s="15">
        <v>1.2</v>
      </c>
      <c r="G52" s="14">
        <v>210</v>
      </c>
      <c r="H52" s="15">
        <v>1.21</v>
      </c>
      <c r="I52" s="14">
        <v>112</v>
      </c>
      <c r="J52" s="15">
        <v>0.65</v>
      </c>
      <c r="K52" s="18"/>
      <c r="L52" s="18">
        <v>99.952265270233582</v>
      </c>
      <c r="M52" s="18">
        <v>99.974317258040827</v>
      </c>
      <c r="N52" s="18">
        <f t="shared" si="0"/>
        <v>99.963291264137212</v>
      </c>
      <c r="O52" s="14">
        <v>162147</v>
      </c>
      <c r="P52" s="14">
        <v>662</v>
      </c>
      <c r="Q52" s="24">
        <f t="shared" si="1"/>
        <v>161485</v>
      </c>
      <c r="R52" s="18">
        <f t="shared" si="2"/>
        <v>99.591728493280783</v>
      </c>
      <c r="S52" s="18">
        <f t="shared" si="3"/>
        <v>3.0759665705401886</v>
      </c>
      <c r="T52" s="18">
        <f t="shared" si="32"/>
        <v>3.0622837370242215</v>
      </c>
      <c r="U52" s="18">
        <f t="shared" si="5"/>
        <v>1.204898392979961</v>
      </c>
      <c r="V52" s="18">
        <f t="shared" si="6"/>
        <v>1.2164839544509221</v>
      </c>
      <c r="W52" s="18">
        <f t="shared" si="7"/>
        <v>0.64879144237382524</v>
      </c>
      <c r="X52" s="18">
        <f t="shared" si="33"/>
        <v>1.1995386389850058</v>
      </c>
      <c r="Y52" s="18">
        <f t="shared" si="34"/>
        <v>1.2110726643598615</v>
      </c>
      <c r="Z52" s="18">
        <f t="shared" si="35"/>
        <v>0.64590542099192627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181170</v>
      </c>
      <c r="C53" s="20">
        <v>558</v>
      </c>
      <c r="D53" s="21">
        <v>3.08</v>
      </c>
      <c r="E53" s="20">
        <v>212</v>
      </c>
      <c r="F53" s="21">
        <v>1.17</v>
      </c>
      <c r="G53" s="20">
        <v>231</v>
      </c>
      <c r="H53" s="21">
        <v>1.28</v>
      </c>
      <c r="I53" s="20">
        <v>114</v>
      </c>
      <c r="J53" s="21">
        <v>0.63</v>
      </c>
      <c r="K53" s="22"/>
      <c r="L53" s="22">
        <v>99.955341824708896</v>
      </c>
      <c r="M53" s="22">
        <v>99.975065188103201</v>
      </c>
      <c r="N53" s="22">
        <f t="shared" si="0"/>
        <v>99.965203506406056</v>
      </c>
      <c r="O53" s="20">
        <v>183911</v>
      </c>
      <c r="P53" s="20">
        <v>691</v>
      </c>
      <c r="Q53" s="25">
        <f t="shared" si="1"/>
        <v>183220</v>
      </c>
      <c r="R53" s="22">
        <f t="shared" si="2"/>
        <v>99.624274785086271</v>
      </c>
      <c r="S53" s="22">
        <f t="shared" si="3"/>
        <v>3.0926721764830236</v>
      </c>
      <c r="T53" s="22">
        <f t="shared" si="32"/>
        <v>3.0799801291604565</v>
      </c>
      <c r="U53" s="22">
        <f t="shared" si="5"/>
        <v>1.1749937301333351</v>
      </c>
      <c r="V53" s="22">
        <f t="shared" si="6"/>
        <v>1.2802997719849079</v>
      </c>
      <c r="W53" s="22">
        <f t="shared" si="7"/>
        <v>0.63183625110943498</v>
      </c>
      <c r="X53" s="22">
        <f t="shared" si="33"/>
        <v>1.1701716619749405</v>
      </c>
      <c r="Y53" s="22">
        <f t="shared" si="34"/>
        <v>1.2750455373406193</v>
      </c>
      <c r="Z53" s="26">
        <f t="shared" si="35"/>
        <v>0.62924325219407184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P1:P2"/>
    <mergeCell ref="A1:A2"/>
    <mergeCell ref="C1:C2"/>
    <mergeCell ref="D1:D2"/>
    <mergeCell ref="E1:F1"/>
    <mergeCell ref="G1:H1"/>
    <mergeCell ref="I1:J1"/>
    <mergeCell ref="K1:K2"/>
    <mergeCell ref="L1:L2"/>
    <mergeCell ref="M1:M2"/>
    <mergeCell ref="N1:N2"/>
    <mergeCell ref="O1:O2"/>
    <mergeCell ref="B1:B2"/>
  </mergeCells>
  <phoneticPr fontId="1" type="noConversion"/>
  <pageMargins left="0.7" right="0.7" top="0.75" bottom="0.75" header="0.3" footer="0.3"/>
  <ignoredErrors>
    <ignoredError sqref="AA11:AD11" formulaRange="1"/>
    <ignoredError sqref="AF25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02983-1B6C-4F9D-8C04-22717C4B3564}">
  <dimension ref="A1:AH53"/>
  <sheetViews>
    <sheetView workbookViewId="0">
      <selection activeCell="AE20" sqref="AE20:AH23"/>
    </sheetView>
  </sheetViews>
  <sheetFormatPr defaultRowHeight="14" x14ac:dyDescent="0.3"/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49"/>
      <c r="L1" s="62" t="s">
        <v>81</v>
      </c>
      <c r="M1" s="62" t="s">
        <v>82</v>
      </c>
      <c r="N1" s="54" t="s">
        <v>26</v>
      </c>
      <c r="O1" s="44" t="s">
        <v>22</v>
      </c>
      <c r="P1" s="44" t="s">
        <v>28</v>
      </c>
      <c r="Q1" s="44" t="s">
        <v>30</v>
      </c>
      <c r="R1" s="56" t="s">
        <v>32</v>
      </c>
      <c r="S1" s="54" t="s">
        <v>36</v>
      </c>
      <c r="T1" s="54" t="s">
        <v>34</v>
      </c>
      <c r="U1" s="40" t="s">
        <v>38</v>
      </c>
      <c r="V1" s="40" t="s">
        <v>40</v>
      </c>
      <c r="W1" s="40" t="s">
        <v>42</v>
      </c>
      <c r="X1" s="40" t="s">
        <v>44</v>
      </c>
      <c r="Y1" s="40" t="s">
        <v>46</v>
      </c>
      <c r="Z1" s="40" t="s">
        <v>48</v>
      </c>
      <c r="AA1" s="40" t="s">
        <v>50</v>
      </c>
      <c r="AB1" s="40" t="s">
        <v>52</v>
      </c>
      <c r="AC1" s="40" t="s">
        <v>54</v>
      </c>
      <c r="AD1" s="40" t="s">
        <v>56</v>
      </c>
      <c r="AE1" s="40" t="s">
        <v>58</v>
      </c>
      <c r="AF1" s="40" t="s">
        <v>60</v>
      </c>
      <c r="AG1" s="40" t="s">
        <v>62</v>
      </c>
      <c r="AH1" s="40" t="s">
        <v>64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50"/>
      <c r="L2" s="63"/>
      <c r="M2" s="63"/>
      <c r="N2" s="55"/>
      <c r="O2" s="45"/>
      <c r="P2" s="4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8"/>
      <c r="L3" s="17"/>
      <c r="M3" s="17"/>
      <c r="N3" s="17"/>
      <c r="O3" s="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2072364</v>
      </c>
      <c r="C4" s="8">
        <v>53757</v>
      </c>
      <c r="D4" s="9">
        <v>25.94</v>
      </c>
      <c r="E4" s="8">
        <v>33770</v>
      </c>
      <c r="F4" s="9">
        <v>16.3</v>
      </c>
      <c r="G4" s="8">
        <v>18380</v>
      </c>
      <c r="H4" s="9">
        <v>8.8699999999999992</v>
      </c>
      <c r="I4" s="8">
        <v>1607</v>
      </c>
      <c r="J4" s="9">
        <v>0.78</v>
      </c>
      <c r="K4" s="16"/>
      <c r="L4" s="17">
        <v>85.198077869514719</v>
      </c>
      <c r="M4" s="17">
        <v>85.283860517887675</v>
      </c>
      <c r="N4" s="17">
        <f>(L4+M4)/2</f>
        <v>85.240969193701204</v>
      </c>
      <c r="O4" s="16">
        <f>O6+O13+O20+O27+O34+O41+O48</f>
        <v>2051048</v>
      </c>
      <c r="P4" s="16">
        <f>P6+P13+P20+P27+P34+P41+P48</f>
        <v>615813</v>
      </c>
      <c r="Q4" s="16">
        <f>O4-P4</f>
        <v>1435235</v>
      </c>
      <c r="R4" s="17">
        <f>Q4/O4*100</f>
        <v>69.975690476283347</v>
      </c>
      <c r="S4" s="17">
        <f>C4/(R4*B4*N4)*10000000</f>
        <v>43.48839836432748</v>
      </c>
      <c r="T4" s="17">
        <f>N4*R4*S4/10000</f>
        <v>25.939941052826629</v>
      </c>
      <c r="U4" s="17">
        <f>E4/(R4*B4*N4)*10000000</f>
        <v>27.319292608652628</v>
      </c>
      <c r="V4" s="17">
        <f>G4/(R4*B4*N4)*10000000</f>
        <v>14.869073086971728</v>
      </c>
      <c r="W4" s="17">
        <f>I4/(R4*B4*N4)*10000000</f>
        <v>1.3000326687031321</v>
      </c>
      <c r="X4" s="17">
        <f>N4*R4*U4/10000</f>
        <v>16.295399842884745</v>
      </c>
      <c r="Y4" s="17">
        <f>N4*R4*V4/10000</f>
        <v>8.8690982858223748</v>
      </c>
      <c r="Z4" s="17">
        <f>N4*R4*W4/10000</f>
        <v>0.7754429241195081</v>
      </c>
      <c r="AA4" s="19">
        <f>SUM(T6:T53)-T6-T13-T20-T27-T34-T41-T48</f>
        <v>818.47677196008692</v>
      </c>
      <c r="AB4" s="19">
        <f>SUM(X6:X53)-X6-X13-X20-X27-X34-X41-X48</f>
        <v>506.1372748547991</v>
      </c>
      <c r="AC4" s="19">
        <f>SUM(Y6:Y53)-Y6-Y13-Y20-Y27-Y34-Y41-Y48</f>
        <v>286.84643515753265</v>
      </c>
      <c r="AD4" s="19">
        <f>SUM(Z6:Z53)-Z6-Z13-Z20-Z27-Z34-Z41-Z48</f>
        <v>25.421137164034189</v>
      </c>
      <c r="AE4" s="19">
        <f>SUM(S14:S53)-S20-S27-S34-S41-S48</f>
        <v>2996.5204435126589</v>
      </c>
      <c r="AF4" s="19">
        <f>SUM(U14:U53)-U20-U27-U34-U41-U48</f>
        <v>2342.4695400545929</v>
      </c>
      <c r="AG4" s="19">
        <f>SUM(V14:V53)-V20-V27-V34-V41-V48</f>
        <v>610.12635746566252</v>
      </c>
      <c r="AH4" s="19">
        <f>SUM(W14:W53)-W20-W27-W34-W41-W48</f>
        <v>42.882057017796235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11"/>
      <c r="L5" s="18"/>
      <c r="M5" s="18"/>
      <c r="N5" s="17"/>
      <c r="O5" s="11"/>
      <c r="P5" s="18"/>
      <c r="Q5" s="16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195037</v>
      </c>
      <c r="C6" s="8">
        <v>497</v>
      </c>
      <c r="D6" s="9">
        <v>2.5499999999999998</v>
      </c>
      <c r="E6" s="8">
        <v>454</v>
      </c>
      <c r="F6" s="9">
        <v>2.33</v>
      </c>
      <c r="G6" s="8">
        <v>42</v>
      </c>
      <c r="H6" s="9">
        <v>0.21</v>
      </c>
      <c r="I6" s="8">
        <v>1</v>
      </c>
      <c r="J6" s="9">
        <v>0.01</v>
      </c>
      <c r="K6" s="8"/>
      <c r="L6" s="17">
        <v>8.973532459519534</v>
      </c>
      <c r="M6" s="17">
        <v>23.938523903046558</v>
      </c>
      <c r="N6" s="17">
        <f t="shared" ref="N6:N53" si="0">(L6+M6)/2</f>
        <v>16.456028181283045</v>
      </c>
      <c r="O6" s="8">
        <v>164202</v>
      </c>
      <c r="P6" s="8">
        <v>162846</v>
      </c>
      <c r="Q6" s="16">
        <f t="shared" ref="Q6:Q53" si="1">O6-P6</f>
        <v>1356</v>
      </c>
      <c r="R6" s="17">
        <f t="shared" ref="R6:R53" si="2">Q6/O6*100</f>
        <v>0.82581210947491501</v>
      </c>
      <c r="S6" s="17">
        <f t="shared" ref="S6:S53" si="3">C6/(R6*B6*N6)*10000000</f>
        <v>1875.1374656899065</v>
      </c>
      <c r="T6" s="17">
        <f t="shared" ref="T6:T11" si="4">N6*R6*S6/10000</f>
        <v>2.5482344375682557</v>
      </c>
      <c r="U6" s="17">
        <f t="shared" ref="U6:U53" si="5">E6/(R6*B6*N6)*10000000</f>
        <v>1712.9022322398744</v>
      </c>
      <c r="V6" s="17">
        <f t="shared" ref="V6:V53" si="6">G6/(R6*B6*N6)*10000000</f>
        <v>158.46232104421745</v>
      </c>
      <c r="W6" s="17">
        <f t="shared" ref="W6:W53" si="7">I6/(R6*B6*N6)*10000000</f>
        <v>3.7729124058147012</v>
      </c>
      <c r="X6" s="17">
        <f t="shared" ref="X6:X11" si="8">N6*R6*U6/10000</f>
        <v>2.3277634500120485</v>
      </c>
      <c r="Y6" s="17">
        <f t="shared" ref="Y6:Y11" si="9">N6*R6*V6/10000</f>
        <v>0.21534375528745822</v>
      </c>
      <c r="Z6" s="17">
        <f t="shared" ref="Z6:Z11" si="10">N6*R6*W6/10000</f>
        <v>5.1272322687490064E-3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22732</v>
      </c>
      <c r="C7" s="14">
        <v>7</v>
      </c>
      <c r="D7" s="15">
        <v>0.32</v>
      </c>
      <c r="E7" s="14">
        <v>6</v>
      </c>
      <c r="F7" s="15">
        <v>0.28000000000000003</v>
      </c>
      <c r="G7" s="14">
        <v>1</v>
      </c>
      <c r="H7" s="15">
        <v>0.04</v>
      </c>
      <c r="I7" s="14">
        <v>0</v>
      </c>
      <c r="J7" s="15">
        <v>0</v>
      </c>
      <c r="K7" s="14"/>
      <c r="L7" s="18">
        <v>2.0367021092769018</v>
      </c>
      <c r="M7" s="18">
        <v>4.3669611033627769</v>
      </c>
      <c r="N7" s="18">
        <f t="shared" si="0"/>
        <v>3.2018316063198391</v>
      </c>
      <c r="O7" s="14">
        <v>18784</v>
      </c>
      <c r="P7" s="14">
        <v>18761</v>
      </c>
      <c r="Q7" s="24">
        <f t="shared" si="1"/>
        <v>23</v>
      </c>
      <c r="R7" s="18">
        <f t="shared" si="2"/>
        <v>0.12244463373083476</v>
      </c>
      <c r="S7" s="18">
        <f t="shared" si="3"/>
        <v>7854.5651952266853</v>
      </c>
      <c r="T7" s="18">
        <f t="shared" si="4"/>
        <v>0.30793594932254098</v>
      </c>
      <c r="U7" s="18">
        <f t="shared" si="5"/>
        <v>6732.4844530514438</v>
      </c>
      <c r="V7" s="18">
        <f t="shared" si="6"/>
        <v>1122.0807421752406</v>
      </c>
      <c r="W7" s="18">
        <f t="shared" si="7"/>
        <v>0</v>
      </c>
      <c r="X7" s="18">
        <f t="shared" si="8"/>
        <v>0.26394509941932076</v>
      </c>
      <c r="Y7" s="18">
        <f t="shared" si="9"/>
        <v>4.3990849903220129E-2</v>
      </c>
      <c r="Z7" s="18">
        <f t="shared" si="10"/>
        <v>0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31100</v>
      </c>
      <c r="C8" s="14">
        <v>21</v>
      </c>
      <c r="D8" s="15">
        <v>0.68</v>
      </c>
      <c r="E8" s="14">
        <v>19</v>
      </c>
      <c r="F8" s="15">
        <v>0.62</v>
      </c>
      <c r="G8" s="14">
        <v>2</v>
      </c>
      <c r="H8" s="15">
        <v>0.06</v>
      </c>
      <c r="I8" s="14">
        <v>0</v>
      </c>
      <c r="J8" s="15">
        <v>0</v>
      </c>
      <c r="K8" s="14"/>
      <c r="L8" s="18">
        <v>3.7091710890201059</v>
      </c>
      <c r="M8" s="18">
        <v>10.30529461998292</v>
      </c>
      <c r="N8" s="18">
        <f t="shared" si="0"/>
        <v>7.0072328545015132</v>
      </c>
      <c r="O8" s="14">
        <v>26608</v>
      </c>
      <c r="P8" s="14">
        <v>26527</v>
      </c>
      <c r="Q8" s="24">
        <f t="shared" si="1"/>
        <v>81</v>
      </c>
      <c r="R8" s="18">
        <f t="shared" si="2"/>
        <v>0.30441972339146123</v>
      </c>
      <c r="S8" s="18">
        <f t="shared" si="3"/>
        <v>3165.4799648829517</v>
      </c>
      <c r="T8" s="18">
        <f t="shared" si="4"/>
        <v>0.67524115755627012</v>
      </c>
      <c r="U8" s="18">
        <f t="shared" si="5"/>
        <v>2864.0056825131469</v>
      </c>
      <c r="V8" s="18">
        <f t="shared" si="6"/>
        <v>301.47428236980494</v>
      </c>
      <c r="W8" s="18">
        <f t="shared" si="7"/>
        <v>0</v>
      </c>
      <c r="X8" s="18">
        <f t="shared" si="8"/>
        <v>0.61093247588424437</v>
      </c>
      <c r="Y8" s="18">
        <f t="shared" si="9"/>
        <v>6.4308681672025733E-2</v>
      </c>
      <c r="Z8" s="18">
        <f t="shared" si="10"/>
        <v>0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36157</v>
      </c>
      <c r="C9" s="14">
        <v>49</v>
      </c>
      <c r="D9" s="15">
        <v>1.35</v>
      </c>
      <c r="E9" s="14">
        <v>46</v>
      </c>
      <c r="F9" s="15">
        <v>1.27</v>
      </c>
      <c r="G9" s="14">
        <v>3</v>
      </c>
      <c r="H9" s="15">
        <v>0.08</v>
      </c>
      <c r="I9" s="14">
        <v>0</v>
      </c>
      <c r="J9" s="15">
        <v>0</v>
      </c>
      <c r="K9" s="14"/>
      <c r="L9" s="18">
        <v>7.7184194161281123</v>
      </c>
      <c r="M9" s="18">
        <v>20.351670995608615</v>
      </c>
      <c r="N9" s="18">
        <f t="shared" si="0"/>
        <v>14.035045205868364</v>
      </c>
      <c r="O9" s="14">
        <v>35517</v>
      </c>
      <c r="P9" s="14">
        <v>35344</v>
      </c>
      <c r="Q9" s="24">
        <f t="shared" si="1"/>
        <v>173</v>
      </c>
      <c r="R9" s="18">
        <f t="shared" si="2"/>
        <v>0.48709068896584728</v>
      </c>
      <c r="S9" s="18">
        <f t="shared" si="3"/>
        <v>1982.34868540446</v>
      </c>
      <c r="T9" s="18">
        <f t="shared" si="4"/>
        <v>1.3552009292806375</v>
      </c>
      <c r="U9" s="18">
        <f t="shared" si="5"/>
        <v>1860.9803985429623</v>
      </c>
      <c r="V9" s="18">
        <f t="shared" si="6"/>
        <v>121.36828686149754</v>
      </c>
      <c r="W9" s="18">
        <f t="shared" si="7"/>
        <v>0</v>
      </c>
      <c r="X9" s="18">
        <f t="shared" si="8"/>
        <v>1.2722294438144759</v>
      </c>
      <c r="Y9" s="18">
        <f t="shared" si="9"/>
        <v>8.2971485466161468E-2</v>
      </c>
      <c r="Z9" s="18">
        <f t="shared" si="10"/>
        <v>0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41684</v>
      </c>
      <c r="C10" s="14">
        <v>111</v>
      </c>
      <c r="D10" s="15">
        <v>2.66</v>
      </c>
      <c r="E10" s="14">
        <v>103</v>
      </c>
      <c r="F10" s="15">
        <v>2.46</v>
      </c>
      <c r="G10" s="14">
        <v>8</v>
      </c>
      <c r="H10" s="15">
        <v>0.19</v>
      </c>
      <c r="I10" s="14">
        <v>0</v>
      </c>
      <c r="J10" s="15">
        <v>0.01</v>
      </c>
      <c r="K10" s="14"/>
      <c r="L10" s="18">
        <v>13.232565696376348</v>
      </c>
      <c r="M10" s="18">
        <v>32.712921325417419</v>
      </c>
      <c r="N10" s="18">
        <f t="shared" si="0"/>
        <v>22.972743510896883</v>
      </c>
      <c r="O10" s="14">
        <v>36724</v>
      </c>
      <c r="P10" s="14">
        <v>36382</v>
      </c>
      <c r="Q10" s="24">
        <f t="shared" si="1"/>
        <v>342</v>
      </c>
      <c r="R10" s="18">
        <f t="shared" si="2"/>
        <v>0.93127110336564645</v>
      </c>
      <c r="S10" s="18">
        <f t="shared" si="3"/>
        <v>1244.6997447409815</v>
      </c>
      <c r="T10" s="18">
        <f t="shared" si="4"/>
        <v>2.6628922368294794</v>
      </c>
      <c r="U10" s="18">
        <f t="shared" si="5"/>
        <v>1154.9916550299199</v>
      </c>
      <c r="V10" s="18">
        <f t="shared" si="6"/>
        <v>89.708089711061731</v>
      </c>
      <c r="W10" s="18">
        <f t="shared" si="7"/>
        <v>0</v>
      </c>
      <c r="X10" s="18">
        <f t="shared" si="8"/>
        <v>2.4709720756165443</v>
      </c>
      <c r="Y10" s="18">
        <f t="shared" si="9"/>
        <v>0.19192016121293545</v>
      </c>
      <c r="Z10" s="18">
        <f t="shared" si="10"/>
        <v>0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63364</v>
      </c>
      <c r="C11" s="14">
        <v>309</v>
      </c>
      <c r="D11" s="15">
        <v>4.87</v>
      </c>
      <c r="E11" s="14">
        <v>280</v>
      </c>
      <c r="F11" s="15">
        <v>4.41</v>
      </c>
      <c r="G11" s="14">
        <v>28</v>
      </c>
      <c r="H11" s="15">
        <v>0.44</v>
      </c>
      <c r="I11" s="14">
        <v>1</v>
      </c>
      <c r="J11" s="15">
        <v>0.02</v>
      </c>
      <c r="K11" s="14"/>
      <c r="L11" s="18">
        <v>16.351664056764669</v>
      </c>
      <c r="M11" s="18">
        <v>39.979836850980057</v>
      </c>
      <c r="N11" s="18">
        <f t="shared" si="0"/>
        <v>28.165750453872363</v>
      </c>
      <c r="O11" s="14">
        <v>46569</v>
      </c>
      <c r="P11" s="14">
        <v>45832</v>
      </c>
      <c r="Q11" s="24">
        <f t="shared" si="1"/>
        <v>737</v>
      </c>
      <c r="R11" s="18">
        <f t="shared" si="2"/>
        <v>1.5825978655328654</v>
      </c>
      <c r="S11" s="18">
        <f t="shared" si="3"/>
        <v>1094.0168003385002</v>
      </c>
      <c r="T11" s="18">
        <f t="shared" si="4"/>
        <v>4.8765860741114828</v>
      </c>
      <c r="U11" s="18">
        <f t="shared" si="5"/>
        <v>991.34208444912645</v>
      </c>
      <c r="V11" s="18">
        <f t="shared" si="6"/>
        <v>99.134208444912645</v>
      </c>
      <c r="W11" s="18">
        <f t="shared" si="7"/>
        <v>3.5405074444611659</v>
      </c>
      <c r="X11" s="18">
        <f t="shared" si="8"/>
        <v>4.4189129474149365</v>
      </c>
      <c r="Y11" s="18">
        <f t="shared" si="9"/>
        <v>0.44189129474149369</v>
      </c>
      <c r="Z11" s="18">
        <f t="shared" si="10"/>
        <v>1.5781831955053342E-2</v>
      </c>
      <c r="AA11" s="34">
        <f>SUM(D7:D11)+SUM(D14:D18)+SUM(D21:D25)+SUM(D28:D32)+SUM(D35:D39)+SUM(D42:D46)+SUM(D49:D53)</f>
        <v>818.45</v>
      </c>
      <c r="AB11" s="34">
        <f>SUM(F7:F11)+SUM(F14:F18)+SUM(F21:F25)+SUM(F28:F32)+SUM(F35:F39)+SUM(F42:F46)+SUM(F49:F53)</f>
        <v>506.19999999999993</v>
      </c>
      <c r="AC11" s="34">
        <f>SUM(H7:H11)+SUM(H14:H18)+SUM(H21:H25)+SUM(H28:H32)+SUM(H35:H39)+SUM(H42:H46)+SUM(H49:H53)</f>
        <v>286.78999999999996</v>
      </c>
      <c r="AD11" s="34">
        <f>SUM(J7:J11)+SUM(J14:J18)+SUM(J21:J25)+SUM(J28:J32)+SUM(J35:J39)+SUM(J42:J46)+SUM(J49:J53)</f>
        <v>25.439999999999998</v>
      </c>
      <c r="AE11" s="19">
        <f>SUM(S7:S53)-S13-S20-S27-S34-S41-S48</f>
        <v>18337.630834106229</v>
      </c>
      <c r="AF11" s="19">
        <f>SUM(U7:U53)-U13-U20-U27-U34-U41-U48</f>
        <v>15946.273813641192</v>
      </c>
      <c r="AG11" s="19">
        <f t="shared" ref="AG11:AH11" si="11">SUM(V7:V53)-V13-V20-V27-V34-V41-V48</f>
        <v>2343.8919670281803</v>
      </c>
      <c r="AH11" s="19">
        <f t="shared" si="11"/>
        <v>46.422564462257398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8"/>
      <c r="M12" s="18"/>
      <c r="N12" s="17"/>
      <c r="O12" s="11"/>
      <c r="P12" s="11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310627</v>
      </c>
      <c r="C13" s="8">
        <v>8438</v>
      </c>
      <c r="D13" s="9">
        <v>27.17</v>
      </c>
      <c r="E13" s="8">
        <v>6962</v>
      </c>
      <c r="F13" s="9">
        <v>22.41</v>
      </c>
      <c r="G13" s="8">
        <v>1398</v>
      </c>
      <c r="H13" s="9">
        <v>4.5</v>
      </c>
      <c r="I13" s="8">
        <v>78</v>
      </c>
      <c r="J13" s="9">
        <v>0.25</v>
      </c>
      <c r="K13" s="8"/>
      <c r="L13" s="17">
        <v>58.303309542021921</v>
      </c>
      <c r="M13" s="17">
        <v>68.056511280942672</v>
      </c>
      <c r="N13" s="17">
        <f t="shared" si="0"/>
        <v>63.179910411482297</v>
      </c>
      <c r="O13" s="8">
        <v>310463</v>
      </c>
      <c r="P13" s="8">
        <v>268297</v>
      </c>
      <c r="Q13" s="16">
        <f t="shared" si="1"/>
        <v>42166</v>
      </c>
      <c r="R13" s="17">
        <f t="shared" si="2"/>
        <v>13.581650631476213</v>
      </c>
      <c r="S13" s="17">
        <f t="shared" si="3"/>
        <v>316.56927258443829</v>
      </c>
      <c r="T13" s="17">
        <f t="shared" ref="T13:T18" si="12">N13*R13*S13/10000</f>
        <v>27.164412623500212</v>
      </c>
      <c r="U13" s="17">
        <f t="shared" si="5"/>
        <v>261.19403599583546</v>
      </c>
      <c r="V13" s="17">
        <f t="shared" si="6"/>
        <v>52.448902947741729</v>
      </c>
      <c r="W13" s="17">
        <f t="shared" si="7"/>
        <v>2.9263336408611269</v>
      </c>
      <c r="X13" s="17">
        <f t="shared" ref="X13:X18" si="13">N13*R13*U13/10000</f>
        <v>22.412732956246561</v>
      </c>
      <c r="Y13" s="17">
        <f t="shared" ref="Y13:Y18" si="14">N13*R13*V13/10000</f>
        <v>4.5005746441874015</v>
      </c>
      <c r="Z13" s="17">
        <f t="shared" ref="Z13:Z18" si="15">N13*R13*W13/10000</f>
        <v>0.25110502306624988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73513</v>
      </c>
      <c r="C14" s="14">
        <v>624</v>
      </c>
      <c r="D14" s="15">
        <v>8.48</v>
      </c>
      <c r="E14" s="14">
        <v>554</v>
      </c>
      <c r="F14" s="15">
        <v>7.54</v>
      </c>
      <c r="G14" s="14">
        <v>66</v>
      </c>
      <c r="H14" s="15">
        <v>0.9</v>
      </c>
      <c r="I14" s="14">
        <v>3</v>
      </c>
      <c r="J14" s="15">
        <v>0.05</v>
      </c>
      <c r="K14" s="14"/>
      <c r="L14" s="18">
        <v>23.251673477380358</v>
      </c>
      <c r="M14" s="18">
        <v>45.118035081765541</v>
      </c>
      <c r="N14" s="18">
        <f t="shared" si="0"/>
        <v>34.184854279572946</v>
      </c>
      <c r="O14" s="14">
        <v>80058</v>
      </c>
      <c r="P14" s="14">
        <v>77654</v>
      </c>
      <c r="Q14" s="24">
        <f t="shared" si="1"/>
        <v>2404</v>
      </c>
      <c r="R14" s="18">
        <f t="shared" si="2"/>
        <v>3.0028229533588151</v>
      </c>
      <c r="S14" s="18">
        <f t="shared" si="3"/>
        <v>826.90760004107779</v>
      </c>
      <c r="T14" s="18">
        <f t="shared" si="12"/>
        <v>8.4882945873518985</v>
      </c>
      <c r="U14" s="18">
        <f t="shared" si="5"/>
        <v>734.14552952364909</v>
      </c>
      <c r="V14" s="18">
        <f t="shared" si="6"/>
        <v>87.461380773575542</v>
      </c>
      <c r="W14" s="18">
        <f t="shared" si="7"/>
        <v>3.9755173078897967</v>
      </c>
      <c r="X14" s="18">
        <f t="shared" si="13"/>
        <v>7.5360820535143445</v>
      </c>
      <c r="Y14" s="18">
        <f t="shared" si="14"/>
        <v>0.89780038904683535</v>
      </c>
      <c r="Z14" s="18">
        <f t="shared" si="15"/>
        <v>4.080910859303797E-2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62534</v>
      </c>
      <c r="C15" s="14">
        <v>1022</v>
      </c>
      <c r="D15" s="15">
        <v>16.350000000000001</v>
      </c>
      <c r="E15" s="14">
        <v>874</v>
      </c>
      <c r="F15" s="15">
        <v>13.97</v>
      </c>
      <c r="G15" s="14">
        <v>142</v>
      </c>
      <c r="H15" s="15">
        <v>2.2599999999999998</v>
      </c>
      <c r="I15" s="14">
        <v>7</v>
      </c>
      <c r="J15" s="15">
        <v>0.11</v>
      </c>
      <c r="K15" s="14"/>
      <c r="L15" s="18">
        <v>38.740255037961511</v>
      </c>
      <c r="M15" s="18">
        <v>54.317961891406021</v>
      </c>
      <c r="N15" s="18">
        <f t="shared" si="0"/>
        <v>46.529108464683766</v>
      </c>
      <c r="O15" s="14">
        <v>66847</v>
      </c>
      <c r="P15" s="14">
        <v>62665</v>
      </c>
      <c r="Q15" s="24">
        <f t="shared" si="1"/>
        <v>4182</v>
      </c>
      <c r="R15" s="18">
        <f t="shared" si="2"/>
        <v>6.256077310874085</v>
      </c>
      <c r="S15" s="18">
        <f t="shared" si="3"/>
        <v>561.44581419153371</v>
      </c>
      <c r="T15" s="18">
        <f t="shared" si="12"/>
        <v>16.343109348514407</v>
      </c>
      <c r="U15" s="18">
        <f t="shared" si="5"/>
        <v>480.14054951409048</v>
      </c>
      <c r="V15" s="18">
        <f t="shared" si="6"/>
        <v>78.009105298627972</v>
      </c>
      <c r="W15" s="18">
        <f t="shared" si="7"/>
        <v>3.8455192752844773</v>
      </c>
      <c r="X15" s="18">
        <f t="shared" si="13"/>
        <v>13.976396840118975</v>
      </c>
      <c r="Y15" s="18">
        <f t="shared" si="14"/>
        <v>2.2707647040010235</v>
      </c>
      <c r="Z15" s="18">
        <f t="shared" si="15"/>
        <v>0.111939105126811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55751</v>
      </c>
      <c r="C16" s="14">
        <v>1468</v>
      </c>
      <c r="D16" s="15">
        <v>26.33</v>
      </c>
      <c r="E16" s="14">
        <v>1229</v>
      </c>
      <c r="F16" s="15">
        <v>22.05</v>
      </c>
      <c r="G16" s="14">
        <v>227</v>
      </c>
      <c r="H16" s="15">
        <v>4.08</v>
      </c>
      <c r="I16" s="14">
        <v>11</v>
      </c>
      <c r="J16" s="15">
        <v>0.2</v>
      </c>
      <c r="K16" s="14"/>
      <c r="L16" s="18">
        <v>64.47413902363148</v>
      </c>
      <c r="M16" s="18">
        <v>70.322724930233463</v>
      </c>
      <c r="N16" s="18">
        <f t="shared" si="0"/>
        <v>67.398431976932471</v>
      </c>
      <c r="O16" s="14">
        <v>58103</v>
      </c>
      <c r="P16" s="14">
        <v>50866</v>
      </c>
      <c r="Q16" s="24">
        <f t="shared" si="1"/>
        <v>7237</v>
      </c>
      <c r="R16" s="18">
        <f t="shared" si="2"/>
        <v>12.455467015472523</v>
      </c>
      <c r="S16" s="18">
        <f t="shared" si="3"/>
        <v>313.66321176920786</v>
      </c>
      <c r="T16" s="18">
        <f t="shared" si="12"/>
        <v>26.331366253520116</v>
      </c>
      <c r="U16" s="18">
        <f t="shared" si="5"/>
        <v>262.59678968961612</v>
      </c>
      <c r="V16" s="18">
        <f t="shared" si="6"/>
        <v>48.50241762371266</v>
      </c>
      <c r="W16" s="18">
        <f t="shared" si="7"/>
        <v>2.3503374178891598</v>
      </c>
      <c r="X16" s="18">
        <f t="shared" si="13"/>
        <v>22.044447633226309</v>
      </c>
      <c r="Y16" s="18">
        <f t="shared" si="14"/>
        <v>4.0716758443794729</v>
      </c>
      <c r="Z16" s="18">
        <f t="shared" si="15"/>
        <v>0.19730587792147225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52802</v>
      </c>
      <c r="C17" s="14">
        <v>2034</v>
      </c>
      <c r="D17" s="15">
        <v>38.520000000000003</v>
      </c>
      <c r="E17" s="14">
        <v>1680</v>
      </c>
      <c r="F17" s="15">
        <v>31.82</v>
      </c>
      <c r="G17" s="14">
        <v>338</v>
      </c>
      <c r="H17" s="15">
        <v>6.39</v>
      </c>
      <c r="I17" s="14">
        <v>16</v>
      </c>
      <c r="J17" s="15">
        <v>0.3</v>
      </c>
      <c r="K17" s="14"/>
      <c r="L17" s="18">
        <v>80.666860197460053</v>
      </c>
      <c r="M17" s="18">
        <v>85.105020308846846</v>
      </c>
      <c r="N17" s="18">
        <f t="shared" si="0"/>
        <v>82.88594025315345</v>
      </c>
      <c r="O17" s="14">
        <v>53269</v>
      </c>
      <c r="P17" s="14">
        <v>41701</v>
      </c>
      <c r="Q17" s="24">
        <f t="shared" si="1"/>
        <v>11568</v>
      </c>
      <c r="R17" s="18">
        <f t="shared" si="2"/>
        <v>21.716195160412248</v>
      </c>
      <c r="S17" s="18">
        <f t="shared" si="3"/>
        <v>214.01093845187654</v>
      </c>
      <c r="T17" s="18">
        <f t="shared" si="12"/>
        <v>38.521268133782812</v>
      </c>
      <c r="U17" s="18">
        <f t="shared" si="5"/>
        <v>176.76419695140245</v>
      </c>
      <c r="V17" s="18">
        <f t="shared" si="6"/>
        <v>35.563272958079779</v>
      </c>
      <c r="W17" s="18">
        <f t="shared" si="7"/>
        <v>1.683468542394309</v>
      </c>
      <c r="X17" s="18">
        <f t="shared" si="13"/>
        <v>31.816976629673118</v>
      </c>
      <c r="Y17" s="18">
        <f t="shared" si="14"/>
        <v>6.4012726790651868</v>
      </c>
      <c r="Z17" s="18">
        <f t="shared" si="15"/>
        <v>0.30301882504450589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66028</v>
      </c>
      <c r="C18" s="14">
        <v>3291</v>
      </c>
      <c r="D18" s="15">
        <v>49.84</v>
      </c>
      <c r="E18" s="14">
        <v>2625</v>
      </c>
      <c r="F18" s="15">
        <v>39.76</v>
      </c>
      <c r="G18" s="14">
        <v>626</v>
      </c>
      <c r="H18" s="15">
        <v>9.4700000000000006</v>
      </c>
      <c r="I18" s="14">
        <v>40</v>
      </c>
      <c r="J18" s="15">
        <v>0.61</v>
      </c>
      <c r="K18" s="14"/>
      <c r="L18" s="18">
        <v>88.504161738969216</v>
      </c>
      <c r="M18" s="18">
        <v>92.14202094391969</v>
      </c>
      <c r="N18" s="18">
        <f t="shared" si="0"/>
        <v>90.323091341444453</v>
      </c>
      <c r="O18" s="14">
        <v>52185</v>
      </c>
      <c r="P18" s="14">
        <v>35411</v>
      </c>
      <c r="Q18" s="24">
        <f t="shared" si="1"/>
        <v>16774</v>
      </c>
      <c r="R18" s="18">
        <f t="shared" si="2"/>
        <v>32.143336207722527</v>
      </c>
      <c r="S18" s="18">
        <f t="shared" si="3"/>
        <v>171.67616204618906</v>
      </c>
      <c r="T18" s="18">
        <f t="shared" si="12"/>
        <v>49.842491064396917</v>
      </c>
      <c r="U18" s="18">
        <f t="shared" si="5"/>
        <v>136.93403991833679</v>
      </c>
      <c r="V18" s="18">
        <f t="shared" si="6"/>
        <v>32.655508186239551</v>
      </c>
      <c r="W18" s="18">
        <f t="shared" si="7"/>
        <v>2.0866139416127507</v>
      </c>
      <c r="X18" s="18">
        <f t="shared" si="13"/>
        <v>39.755861149815239</v>
      </c>
      <c r="Y18" s="18">
        <f t="shared" si="14"/>
        <v>9.4808263161083168</v>
      </c>
      <c r="Z18" s="18">
        <f t="shared" si="15"/>
        <v>0.60580359847337495</v>
      </c>
      <c r="AA18" s="1"/>
      <c r="AB18" s="1"/>
      <c r="AC18" s="1"/>
      <c r="AD18" s="1"/>
      <c r="AE18" s="19">
        <f>SUM(S16:S53)-S20-S27-S34-S41-S48</f>
        <v>1608.1670292800466</v>
      </c>
      <c r="AF18" s="19">
        <f>SUM(U16:U53)-U20-U27-U34-U41-U48</f>
        <v>1128.1834610168537</v>
      </c>
      <c r="AG18" s="19">
        <f>SUM(V16:V53)-V20-V27-V34-V41-V48</f>
        <v>444.65587139345945</v>
      </c>
      <c r="AH18" s="19">
        <f>SUM(W16:W53)-W20-W27-W34-W41-W48</f>
        <v>35.061020434621959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8"/>
      <c r="M19" s="18"/>
      <c r="N19" s="17"/>
      <c r="O19" s="11"/>
      <c r="P19" s="11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372973</v>
      </c>
      <c r="C20" s="8">
        <v>23801</v>
      </c>
      <c r="D20" s="9">
        <v>63.82</v>
      </c>
      <c r="E20" s="8">
        <v>17143</v>
      </c>
      <c r="F20" s="9">
        <v>45.96</v>
      </c>
      <c r="G20" s="8">
        <v>6198</v>
      </c>
      <c r="H20" s="9">
        <v>16.62</v>
      </c>
      <c r="I20" s="8">
        <v>460</v>
      </c>
      <c r="J20" s="9">
        <v>1.23</v>
      </c>
      <c r="K20" s="8"/>
      <c r="L20" s="17">
        <v>97.105761467253842</v>
      </c>
      <c r="M20" s="17">
        <v>97.922151034650952</v>
      </c>
      <c r="N20" s="17">
        <f t="shared" si="0"/>
        <v>97.51395625095239</v>
      </c>
      <c r="O20" s="8">
        <v>382238</v>
      </c>
      <c r="P20" s="8">
        <v>136233</v>
      </c>
      <c r="Q20" s="16">
        <f t="shared" si="1"/>
        <v>246005</v>
      </c>
      <c r="R20" s="17">
        <f t="shared" si="2"/>
        <v>64.359116571350839</v>
      </c>
      <c r="S20" s="17">
        <f t="shared" si="3"/>
        <v>101.68126950815795</v>
      </c>
      <c r="T20" s="17">
        <f t="shared" ref="T20:T25" si="16">N20*R20*S20/10000</f>
        <v>63.814270738096312</v>
      </c>
      <c r="U20" s="17">
        <f t="shared" si="5"/>
        <v>73.237343102321418</v>
      </c>
      <c r="V20" s="17">
        <f t="shared" si="6"/>
        <v>26.478740742471455</v>
      </c>
      <c r="W20" s="17">
        <f t="shared" si="7"/>
        <v>1.9651856633650964</v>
      </c>
      <c r="X20" s="17">
        <f t="shared" ref="X20:X25" si="17">N20*R20*U20/10000</f>
        <v>45.963112611368651</v>
      </c>
      <c r="Y20" s="17">
        <f t="shared" ref="Y20:Y25" si="18">N20*R20*V20/10000</f>
        <v>16.617824882766314</v>
      </c>
      <c r="Z20" s="17">
        <f t="shared" ref="Z20:Z25" si="19">N20*R20*W20/10000</f>
        <v>1.2333332439613591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78483</v>
      </c>
      <c r="C21" s="14">
        <v>4450</v>
      </c>
      <c r="D21" s="15">
        <v>56.71</v>
      </c>
      <c r="E21" s="14">
        <v>3460</v>
      </c>
      <c r="F21" s="15">
        <v>44.09</v>
      </c>
      <c r="G21" s="14">
        <v>931</v>
      </c>
      <c r="H21" s="15">
        <v>11.86</v>
      </c>
      <c r="I21" s="14">
        <v>59</v>
      </c>
      <c r="J21" s="15">
        <v>0.76</v>
      </c>
      <c r="K21" s="14"/>
      <c r="L21" s="18">
        <v>93.402082238536494</v>
      </c>
      <c r="M21" s="18">
        <v>95.386946415314782</v>
      </c>
      <c r="N21" s="18">
        <f t="shared" si="0"/>
        <v>94.394514326925645</v>
      </c>
      <c r="O21" s="14">
        <v>79643</v>
      </c>
      <c r="P21" s="14">
        <v>44855</v>
      </c>
      <c r="Q21" s="24">
        <f t="shared" si="1"/>
        <v>34788</v>
      </c>
      <c r="R21" s="18">
        <f t="shared" si="2"/>
        <v>43.679921650364747</v>
      </c>
      <c r="S21" s="18">
        <f t="shared" si="3"/>
        <v>137.5168160363034</v>
      </c>
      <c r="T21" s="18">
        <f t="shared" si="16"/>
        <v>56.70017710841838</v>
      </c>
      <c r="U21" s="18">
        <f t="shared" si="5"/>
        <v>106.923187300137</v>
      </c>
      <c r="V21" s="18">
        <f t="shared" si="6"/>
        <v>28.770372074112011</v>
      </c>
      <c r="W21" s="18">
        <f t="shared" si="7"/>
        <v>1.8232566620543595</v>
      </c>
      <c r="X21" s="18">
        <f t="shared" si="17"/>
        <v>44.085980403399454</v>
      </c>
      <c r="Y21" s="18">
        <f t="shared" si="18"/>
        <v>11.862441547851127</v>
      </c>
      <c r="Z21" s="18">
        <f t="shared" si="19"/>
        <v>0.75175515716779429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75647</v>
      </c>
      <c r="C22" s="14">
        <v>4818</v>
      </c>
      <c r="D22" s="15">
        <v>63.69</v>
      </c>
      <c r="E22" s="14">
        <v>3658</v>
      </c>
      <c r="F22" s="15">
        <v>48.36</v>
      </c>
      <c r="G22" s="14">
        <v>1085</v>
      </c>
      <c r="H22" s="15">
        <v>14.34</v>
      </c>
      <c r="I22" s="14">
        <v>75</v>
      </c>
      <c r="J22" s="15">
        <v>0.99</v>
      </c>
      <c r="K22" s="14"/>
      <c r="L22" s="18">
        <v>96.227171912604405</v>
      </c>
      <c r="M22" s="18">
        <v>97.375368240425757</v>
      </c>
      <c r="N22" s="18">
        <f t="shared" si="0"/>
        <v>96.801270076515081</v>
      </c>
      <c r="O22" s="14">
        <v>76996</v>
      </c>
      <c r="P22" s="14">
        <v>33539</v>
      </c>
      <c r="Q22" s="24">
        <f t="shared" si="1"/>
        <v>43457</v>
      </c>
      <c r="R22" s="18">
        <f t="shared" si="2"/>
        <v>56.440594316587877</v>
      </c>
      <c r="S22" s="18">
        <f t="shared" si="3"/>
        <v>116.57420233942625</v>
      </c>
      <c r="T22" s="18">
        <f t="shared" si="16"/>
        <v>63.690562745383176</v>
      </c>
      <c r="U22" s="18">
        <f t="shared" si="5"/>
        <v>88.507354121548616</v>
      </c>
      <c r="V22" s="18">
        <f t="shared" si="6"/>
        <v>26.252181307238995</v>
      </c>
      <c r="W22" s="18">
        <f t="shared" si="7"/>
        <v>1.8146669106386402</v>
      </c>
      <c r="X22" s="18">
        <f t="shared" si="17"/>
        <v>48.356180681322471</v>
      </c>
      <c r="Y22" s="18">
        <f t="shared" si="18"/>
        <v>14.342934947849884</v>
      </c>
      <c r="Z22" s="18">
        <f t="shared" si="19"/>
        <v>0.99144711621082138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77045</v>
      </c>
      <c r="C23" s="14">
        <v>5192</v>
      </c>
      <c r="D23" s="15">
        <v>67.39</v>
      </c>
      <c r="E23" s="14">
        <v>3808</v>
      </c>
      <c r="F23" s="15">
        <v>49.43</v>
      </c>
      <c r="G23" s="14">
        <v>1284</v>
      </c>
      <c r="H23" s="15">
        <v>16.66</v>
      </c>
      <c r="I23" s="14">
        <v>100</v>
      </c>
      <c r="J23" s="15">
        <v>1.3</v>
      </c>
      <c r="K23" s="14"/>
      <c r="L23" s="18">
        <v>97.772376797839826</v>
      </c>
      <c r="M23" s="18">
        <v>98.396055742120453</v>
      </c>
      <c r="N23" s="18">
        <f t="shared" si="0"/>
        <v>98.084216269980146</v>
      </c>
      <c r="O23" s="14">
        <v>73985</v>
      </c>
      <c r="P23" s="14">
        <v>24638</v>
      </c>
      <c r="Q23" s="24">
        <f t="shared" si="1"/>
        <v>49347</v>
      </c>
      <c r="R23" s="18">
        <f t="shared" si="2"/>
        <v>66.698655132797185</v>
      </c>
      <c r="S23" s="18">
        <f t="shared" si="3"/>
        <v>103.00872717553906</v>
      </c>
      <c r="T23" s="18">
        <f t="shared" si="16"/>
        <v>67.389188136803156</v>
      </c>
      <c r="U23" s="18">
        <f t="shared" si="5"/>
        <v>75.550314538608006</v>
      </c>
      <c r="V23" s="18">
        <f t="shared" si="6"/>
        <v>25.474423284551651</v>
      </c>
      <c r="W23" s="18">
        <f t="shared" si="7"/>
        <v>1.9839893523794119</v>
      </c>
      <c r="X23" s="18">
        <f t="shared" si="17"/>
        <v>49.425660328379514</v>
      </c>
      <c r="Y23" s="18">
        <f t="shared" si="18"/>
        <v>16.665585047699398</v>
      </c>
      <c r="Z23" s="18">
        <f t="shared" si="19"/>
        <v>1.2979427607242517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75951</v>
      </c>
      <c r="C24" s="14">
        <v>5166</v>
      </c>
      <c r="D24" s="15">
        <v>68.02</v>
      </c>
      <c r="E24" s="14">
        <v>3563</v>
      </c>
      <c r="F24" s="15">
        <v>46.92</v>
      </c>
      <c r="G24" s="14">
        <v>1489</v>
      </c>
      <c r="H24" s="15">
        <v>19.600000000000001</v>
      </c>
      <c r="I24" s="14">
        <v>114</v>
      </c>
      <c r="J24" s="15">
        <v>1.5</v>
      </c>
      <c r="K24" s="14"/>
      <c r="L24" s="18">
        <v>98.526895389196454</v>
      </c>
      <c r="M24" s="18">
        <v>98.953260662357252</v>
      </c>
      <c r="N24" s="18">
        <f t="shared" si="0"/>
        <v>98.740078025776853</v>
      </c>
      <c r="O24" s="14">
        <v>79823</v>
      </c>
      <c r="P24" s="14">
        <v>19492</v>
      </c>
      <c r="Q24" s="24">
        <f t="shared" si="1"/>
        <v>60331</v>
      </c>
      <c r="R24" s="18">
        <f t="shared" si="2"/>
        <v>75.58097290254689</v>
      </c>
      <c r="S24" s="18">
        <f t="shared" si="3"/>
        <v>91.14124597562666</v>
      </c>
      <c r="T24" s="18">
        <f t="shared" si="16"/>
        <v>68.017537622941106</v>
      </c>
      <c r="U24" s="18">
        <f t="shared" si="5"/>
        <v>62.860290246062291</v>
      </c>
      <c r="V24" s="18">
        <f t="shared" si="6"/>
        <v>26.269708721972144</v>
      </c>
      <c r="W24" s="18">
        <f t="shared" si="7"/>
        <v>2.011247007592226</v>
      </c>
      <c r="X24" s="18">
        <f t="shared" si="17"/>
        <v>46.91182472910166</v>
      </c>
      <c r="Y24" s="18">
        <f t="shared" si="18"/>
        <v>19.604745164645625</v>
      </c>
      <c r="Z24" s="18">
        <f t="shared" si="19"/>
        <v>1.5009677291938224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65846</v>
      </c>
      <c r="C25" s="14">
        <v>4174</v>
      </c>
      <c r="D25" s="15">
        <v>63.39</v>
      </c>
      <c r="E25" s="14">
        <v>2653</v>
      </c>
      <c r="F25" s="15">
        <v>40.29</v>
      </c>
      <c r="G25" s="14">
        <v>1410</v>
      </c>
      <c r="H25" s="15">
        <v>21.41</v>
      </c>
      <c r="I25" s="14">
        <v>112</v>
      </c>
      <c r="J25" s="15">
        <v>1.7</v>
      </c>
      <c r="K25" s="14"/>
      <c r="L25" s="18">
        <v>98.976437156774665</v>
      </c>
      <c r="M25" s="18">
        <v>99.190442734828451</v>
      </c>
      <c r="N25" s="18">
        <f t="shared" si="0"/>
        <v>99.083439945801558</v>
      </c>
      <c r="O25" s="14">
        <v>71791</v>
      </c>
      <c r="P25" s="14">
        <v>13709</v>
      </c>
      <c r="Q25" s="24">
        <f t="shared" si="1"/>
        <v>58082</v>
      </c>
      <c r="R25" s="18">
        <f t="shared" si="2"/>
        <v>80.90429162429831</v>
      </c>
      <c r="S25" s="18">
        <f t="shared" si="3"/>
        <v>79.077041279245421</v>
      </c>
      <c r="T25" s="18">
        <f t="shared" si="16"/>
        <v>63.390335024147262</v>
      </c>
      <c r="U25" s="18">
        <f t="shared" si="5"/>
        <v>50.2614735299085</v>
      </c>
      <c r="V25" s="18">
        <f t="shared" si="6"/>
        <v>26.712656493468142</v>
      </c>
      <c r="W25" s="18">
        <f t="shared" si="7"/>
        <v>2.1218564023180368</v>
      </c>
      <c r="X25" s="18">
        <f t="shared" si="17"/>
        <v>40.290981988275668</v>
      </c>
      <c r="Y25" s="18">
        <f t="shared" si="18"/>
        <v>21.413601433648207</v>
      </c>
      <c r="Z25" s="18">
        <f t="shared" si="19"/>
        <v>1.7009385535947512</v>
      </c>
      <c r="AA25" s="1"/>
      <c r="AB25" s="1"/>
      <c r="AC25" s="1"/>
      <c r="AD25" s="1"/>
      <c r="AE25" s="19">
        <f>SUM(S15:S53)-S20-S27-S34-S41-S48</f>
        <v>2169.6128434715815</v>
      </c>
      <c r="AF25" s="19">
        <f>SUM(U15:U53)-U20-U27-U34-U41-U48</f>
        <v>1608.3240105309442</v>
      </c>
      <c r="AG25" s="19">
        <f>SUM(V15:V53)-V20-V27-V34-V41-V48</f>
        <v>522.66497669208707</v>
      </c>
      <c r="AH25" s="19">
        <f>SUM(W15:W53)-W20-W27-W34-W41-W48</f>
        <v>38.906539709906433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8"/>
      <c r="M26" s="18"/>
      <c r="N26" s="17"/>
      <c r="O26" s="11"/>
      <c r="P26" s="11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306169</v>
      </c>
      <c r="C27" s="8">
        <v>13424</v>
      </c>
      <c r="D27" s="9">
        <v>43.85</v>
      </c>
      <c r="E27" s="8">
        <v>6250</v>
      </c>
      <c r="F27" s="9">
        <v>20.41</v>
      </c>
      <c r="G27" s="8">
        <v>6660</v>
      </c>
      <c r="H27" s="9">
        <v>21.75</v>
      </c>
      <c r="I27" s="8">
        <v>514</v>
      </c>
      <c r="J27" s="9">
        <v>1.68</v>
      </c>
      <c r="K27" s="8"/>
      <c r="L27" s="17">
        <v>99.537538111649354</v>
      </c>
      <c r="M27" s="17">
        <v>99.677424667862695</v>
      </c>
      <c r="N27" s="17">
        <f t="shared" si="0"/>
        <v>99.607481389756032</v>
      </c>
      <c r="O27" s="8">
        <v>307419</v>
      </c>
      <c r="P27" s="8">
        <v>30642</v>
      </c>
      <c r="Q27" s="16">
        <f t="shared" si="1"/>
        <v>276777</v>
      </c>
      <c r="R27" s="17">
        <f t="shared" si="2"/>
        <v>90.032496364896119</v>
      </c>
      <c r="S27" s="17">
        <f t="shared" si="3"/>
        <v>48.891062636070423</v>
      </c>
      <c r="T27" s="17">
        <f t="shared" ref="T27:T32" si="20">N27*R27*S27/10000</f>
        <v>43.845065960302975</v>
      </c>
      <c r="U27" s="17">
        <f t="shared" si="5"/>
        <v>22.762897904904658</v>
      </c>
      <c r="V27" s="17">
        <f t="shared" si="6"/>
        <v>24.256144007466403</v>
      </c>
      <c r="W27" s="17">
        <f t="shared" si="7"/>
        <v>1.8720207236993591</v>
      </c>
      <c r="X27" s="17">
        <f t="shared" ref="X27:X32" si="21">N27*R27*U27/10000</f>
        <v>20.413562444270976</v>
      </c>
      <c r="Y27" s="17">
        <f t="shared" ref="Y27:Y32" si="22">N27*R27*V27/10000</f>
        <v>21.752692140615149</v>
      </c>
      <c r="Z27" s="17">
        <f t="shared" ref="Z27:Z32" si="23">N27*R27*W27/10000</f>
        <v>1.6788113754168452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59311</v>
      </c>
      <c r="C28" s="14">
        <v>3223</v>
      </c>
      <c r="D28" s="15">
        <v>54.35</v>
      </c>
      <c r="E28" s="14">
        <v>1826</v>
      </c>
      <c r="F28" s="15">
        <v>30.79</v>
      </c>
      <c r="G28" s="14">
        <v>1295</v>
      </c>
      <c r="H28" s="15">
        <v>21.84</v>
      </c>
      <c r="I28" s="14">
        <v>102</v>
      </c>
      <c r="J28" s="15">
        <v>1.71</v>
      </c>
      <c r="K28" s="14"/>
      <c r="L28" s="18">
        <v>99.249156723043569</v>
      </c>
      <c r="M28" s="18">
        <v>99.428777974123548</v>
      </c>
      <c r="N28" s="18">
        <f t="shared" si="0"/>
        <v>99.338967348583566</v>
      </c>
      <c r="O28" s="14">
        <v>59633</v>
      </c>
      <c r="P28" s="14">
        <v>8753</v>
      </c>
      <c r="Q28" s="24">
        <f t="shared" si="1"/>
        <v>50880</v>
      </c>
      <c r="R28" s="18">
        <f t="shared" si="2"/>
        <v>85.321885533177948</v>
      </c>
      <c r="S28" s="18">
        <f t="shared" si="3"/>
        <v>64.112833860138068</v>
      </c>
      <c r="T28" s="18">
        <f t="shared" si="20"/>
        <v>54.340678794827276</v>
      </c>
      <c r="U28" s="18">
        <f t="shared" si="5"/>
        <v>36.323312016323953</v>
      </c>
      <c r="V28" s="18">
        <f t="shared" si="6"/>
        <v>25.760508795804775</v>
      </c>
      <c r="W28" s="18">
        <f t="shared" si="7"/>
        <v>2.0290130480093334</v>
      </c>
      <c r="X28" s="18">
        <f t="shared" si="21"/>
        <v>30.786869214816818</v>
      </c>
      <c r="Y28" s="18">
        <f t="shared" si="22"/>
        <v>21.834061135371179</v>
      </c>
      <c r="Z28" s="18">
        <f t="shared" si="23"/>
        <v>1.7197484446392741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59582</v>
      </c>
      <c r="C29" s="14">
        <v>2894</v>
      </c>
      <c r="D29" s="15">
        <v>48.56</v>
      </c>
      <c r="E29" s="14">
        <v>1445</v>
      </c>
      <c r="F29" s="15">
        <v>24.25</v>
      </c>
      <c r="G29" s="14">
        <v>1353</v>
      </c>
      <c r="H29" s="15">
        <v>22.7</v>
      </c>
      <c r="I29" s="14">
        <v>96</v>
      </c>
      <c r="J29" s="15">
        <v>1.61</v>
      </c>
      <c r="K29" s="14"/>
      <c r="L29" s="18">
        <v>99.495206740921134</v>
      </c>
      <c r="M29" s="18">
        <v>99.651867901755196</v>
      </c>
      <c r="N29" s="18">
        <f t="shared" si="0"/>
        <v>99.573537321338165</v>
      </c>
      <c r="O29" s="14">
        <v>58747</v>
      </c>
      <c r="P29" s="14">
        <v>6962</v>
      </c>
      <c r="Q29" s="24">
        <f t="shared" si="1"/>
        <v>51785</v>
      </c>
      <c r="R29" s="18">
        <f t="shared" si="2"/>
        <v>88.149182085893756</v>
      </c>
      <c r="S29" s="18">
        <f t="shared" si="3"/>
        <v>55.337715606045329</v>
      </c>
      <c r="T29" s="18">
        <f t="shared" si="20"/>
        <v>48.571716290154747</v>
      </c>
      <c r="U29" s="18">
        <f t="shared" si="5"/>
        <v>27.630614737641846</v>
      </c>
      <c r="V29" s="18">
        <f t="shared" si="6"/>
        <v>25.871433730124163</v>
      </c>
      <c r="W29" s="18">
        <f t="shared" si="7"/>
        <v>1.8356671382793199</v>
      </c>
      <c r="X29" s="18">
        <f t="shared" si="21"/>
        <v>24.252290960357154</v>
      </c>
      <c r="Y29" s="18">
        <f t="shared" si="22"/>
        <v>22.708200463227147</v>
      </c>
      <c r="Z29" s="18">
        <f t="shared" si="23"/>
        <v>1.6112248665704407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65294</v>
      </c>
      <c r="C30" s="14">
        <v>2862</v>
      </c>
      <c r="D30" s="15">
        <v>43.83</v>
      </c>
      <c r="E30" s="14">
        <v>1299</v>
      </c>
      <c r="F30" s="15">
        <v>19.89</v>
      </c>
      <c r="G30" s="14">
        <v>1459</v>
      </c>
      <c r="H30" s="15">
        <v>22.35</v>
      </c>
      <c r="I30" s="14">
        <v>104</v>
      </c>
      <c r="J30" s="15">
        <v>1.59</v>
      </c>
      <c r="K30" s="14"/>
      <c r="L30" s="18">
        <v>99.587793784631899</v>
      </c>
      <c r="M30" s="18">
        <v>99.725207676106635</v>
      </c>
      <c r="N30" s="18">
        <f t="shared" si="0"/>
        <v>99.65650073036926</v>
      </c>
      <c r="O30" s="14">
        <v>60152</v>
      </c>
      <c r="P30" s="14">
        <v>5875</v>
      </c>
      <c r="Q30" s="24">
        <f t="shared" si="1"/>
        <v>54277</v>
      </c>
      <c r="R30" s="18">
        <f t="shared" si="2"/>
        <v>90.233076206942414</v>
      </c>
      <c r="S30" s="18">
        <f t="shared" si="3"/>
        <v>48.744425642471917</v>
      </c>
      <c r="T30" s="18">
        <f t="shared" si="20"/>
        <v>43.832511409930468</v>
      </c>
      <c r="U30" s="18">
        <f t="shared" si="5"/>
        <v>22.124042246530752</v>
      </c>
      <c r="V30" s="18">
        <f t="shared" si="6"/>
        <v>24.849097488597668</v>
      </c>
      <c r="W30" s="18">
        <f t="shared" si="7"/>
        <v>1.7712859073434937</v>
      </c>
      <c r="X30" s="18">
        <f t="shared" si="21"/>
        <v>19.894630440775568</v>
      </c>
      <c r="Y30" s="18">
        <f t="shared" si="22"/>
        <v>22.34508530646001</v>
      </c>
      <c r="Z30" s="18">
        <f t="shared" si="23"/>
        <v>1.5927956626948876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64588</v>
      </c>
      <c r="C31" s="14">
        <v>2524</v>
      </c>
      <c r="D31" s="15">
        <v>39.08</v>
      </c>
      <c r="E31" s="14">
        <v>1010</v>
      </c>
      <c r="F31" s="15">
        <v>15.64</v>
      </c>
      <c r="G31" s="14">
        <v>1403</v>
      </c>
      <c r="H31" s="15">
        <v>21.72</v>
      </c>
      <c r="I31" s="14">
        <v>111</v>
      </c>
      <c r="J31" s="15">
        <v>1.72</v>
      </c>
      <c r="K31" s="14"/>
      <c r="L31" s="18">
        <v>99.663625657887323</v>
      </c>
      <c r="M31" s="18">
        <v>99.766623946611958</v>
      </c>
      <c r="N31" s="18">
        <f t="shared" si="0"/>
        <v>99.715124802249647</v>
      </c>
      <c r="O31" s="14">
        <v>70122</v>
      </c>
      <c r="P31" s="14">
        <v>5594</v>
      </c>
      <c r="Q31" s="24">
        <f t="shared" si="1"/>
        <v>64528</v>
      </c>
      <c r="R31" s="18">
        <f t="shared" si="2"/>
        <v>92.022475114799917</v>
      </c>
      <c r="S31" s="18">
        <f t="shared" si="3"/>
        <v>42.587541186257859</v>
      </c>
      <c r="T31" s="18">
        <f t="shared" si="20"/>
        <v>39.078466588220714</v>
      </c>
      <c r="U31" s="18">
        <f t="shared" si="5"/>
        <v>17.041765688637255</v>
      </c>
      <c r="V31" s="18">
        <f t="shared" si="6"/>
        <v>23.672868575404031</v>
      </c>
      <c r="W31" s="18">
        <f t="shared" si="7"/>
        <v>1.8729069222165697</v>
      </c>
      <c r="X31" s="18">
        <f t="shared" si="21"/>
        <v>15.637579736173898</v>
      </c>
      <c r="Y31" s="18">
        <f t="shared" si="22"/>
        <v>21.722301356289091</v>
      </c>
      <c r="Z31" s="18">
        <f t="shared" si="23"/>
        <v>1.7185854957577256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57392</v>
      </c>
      <c r="C32" s="14">
        <v>1921</v>
      </c>
      <c r="D32" s="15">
        <v>33.479999999999997</v>
      </c>
      <c r="E32" s="14">
        <v>670</v>
      </c>
      <c r="F32" s="15">
        <v>11.68</v>
      </c>
      <c r="G32" s="14">
        <v>1150</v>
      </c>
      <c r="H32" s="15">
        <v>20.03</v>
      </c>
      <c r="I32" s="14">
        <v>102</v>
      </c>
      <c r="J32" s="15">
        <v>1.77</v>
      </c>
      <c r="K32" s="14"/>
      <c r="L32" s="18">
        <v>99.698845942480304</v>
      </c>
      <c r="M32" s="18">
        <v>99.815415494345984</v>
      </c>
      <c r="N32" s="18">
        <f t="shared" si="0"/>
        <v>99.757130718413151</v>
      </c>
      <c r="O32" s="14">
        <v>58765</v>
      </c>
      <c r="P32" s="14">
        <v>3458</v>
      </c>
      <c r="Q32" s="24">
        <f t="shared" si="1"/>
        <v>55307</v>
      </c>
      <c r="R32" s="18">
        <f t="shared" si="2"/>
        <v>94.1155449672424</v>
      </c>
      <c r="S32" s="18">
        <f t="shared" si="3"/>
        <v>35.650916173331552</v>
      </c>
      <c r="T32" s="18">
        <f t="shared" si="20"/>
        <v>33.471563981042657</v>
      </c>
      <c r="U32" s="18">
        <f t="shared" si="5"/>
        <v>12.434208139579457</v>
      </c>
      <c r="V32" s="18">
        <f t="shared" si="6"/>
        <v>21.342297553009519</v>
      </c>
      <c r="W32" s="18">
        <f t="shared" si="7"/>
        <v>1.8929690003538879</v>
      </c>
      <c r="X32" s="18">
        <f t="shared" si="21"/>
        <v>11.674100919988847</v>
      </c>
      <c r="Y32" s="18">
        <f t="shared" si="22"/>
        <v>20.037635907443548</v>
      </c>
      <c r="Z32" s="18">
        <f t="shared" si="23"/>
        <v>1.7772511848341233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8"/>
      <c r="M33" s="18"/>
      <c r="N33" s="17"/>
      <c r="O33" s="11"/>
      <c r="P33" s="11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285874</v>
      </c>
      <c r="C34" s="8">
        <v>5416</v>
      </c>
      <c r="D34" s="9">
        <v>18.95</v>
      </c>
      <c r="E34" s="8">
        <v>1810</v>
      </c>
      <c r="F34" s="9">
        <v>6.33</v>
      </c>
      <c r="G34" s="8">
        <v>3249</v>
      </c>
      <c r="H34" s="9">
        <v>11.37</v>
      </c>
      <c r="I34" s="8">
        <v>357</v>
      </c>
      <c r="J34" s="9">
        <v>1.25</v>
      </c>
      <c r="K34" s="8"/>
      <c r="L34" s="17">
        <v>99.782179533822458</v>
      </c>
      <c r="M34" s="17">
        <v>99.860009384107371</v>
      </c>
      <c r="N34" s="17">
        <f t="shared" si="0"/>
        <v>99.821094458964922</v>
      </c>
      <c r="O34" s="8">
        <v>283844</v>
      </c>
      <c r="P34" s="8">
        <v>9791</v>
      </c>
      <c r="Q34" s="16">
        <f t="shared" si="1"/>
        <v>274053</v>
      </c>
      <c r="R34" s="17">
        <f t="shared" si="2"/>
        <v>96.550570031425707</v>
      </c>
      <c r="S34" s="17">
        <f t="shared" si="3"/>
        <v>19.657434073063563</v>
      </c>
      <c r="T34" s="17">
        <f t="shared" ref="T34:T39" si="24">N34*R34*S34/10000</f>
        <v>18.945409516080513</v>
      </c>
      <c r="U34" s="17">
        <f t="shared" si="5"/>
        <v>6.5694157445061023</v>
      </c>
      <c r="V34" s="17">
        <f t="shared" si="6"/>
        <v>11.792282736961505</v>
      </c>
      <c r="W34" s="17">
        <f t="shared" si="7"/>
        <v>1.295735591595955</v>
      </c>
      <c r="X34" s="17">
        <f t="shared" ref="X34:X39" si="25">N34*R34*U34/10000</f>
        <v>6.3314607134611762</v>
      </c>
      <c r="Y34" s="17">
        <f t="shared" ref="Y34:Y39" si="26">N34*R34*V34/10000</f>
        <v>11.365146882892464</v>
      </c>
      <c r="Z34" s="17">
        <f t="shared" ref="Z34:Z39" si="27">N34*R34*W34/10000</f>
        <v>1.2488019197268727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57741</v>
      </c>
      <c r="C35" s="14">
        <v>1618</v>
      </c>
      <c r="D35" s="15">
        <v>28.02</v>
      </c>
      <c r="E35" s="14">
        <v>521</v>
      </c>
      <c r="F35" s="15">
        <v>9.0299999999999994</v>
      </c>
      <c r="G35" s="14">
        <v>1004</v>
      </c>
      <c r="H35" s="15">
        <v>17.39</v>
      </c>
      <c r="I35" s="14">
        <v>93</v>
      </c>
      <c r="J35" s="15">
        <v>1.61</v>
      </c>
      <c r="K35" s="14"/>
      <c r="L35" s="18">
        <v>99.739772452190749</v>
      </c>
      <c r="M35" s="18">
        <v>99.839009361088713</v>
      </c>
      <c r="N35" s="18">
        <f t="shared" si="0"/>
        <v>99.789390906639738</v>
      </c>
      <c r="O35" s="14">
        <v>55766</v>
      </c>
      <c r="P35" s="14">
        <v>2894</v>
      </c>
      <c r="Q35" s="24">
        <f t="shared" si="1"/>
        <v>52872</v>
      </c>
      <c r="R35" s="18">
        <f t="shared" si="2"/>
        <v>94.81045798515224</v>
      </c>
      <c r="S35" s="18">
        <f t="shared" si="3"/>
        <v>29.617854821107539</v>
      </c>
      <c r="T35" s="18">
        <f t="shared" si="24"/>
        <v>28.021683032853598</v>
      </c>
      <c r="U35" s="18">
        <f t="shared" si="5"/>
        <v>9.5370224732985331</v>
      </c>
      <c r="V35" s="18">
        <f t="shared" si="6"/>
        <v>18.378446378487002</v>
      </c>
      <c r="W35" s="18">
        <f t="shared" si="7"/>
        <v>1.7023859693220031</v>
      </c>
      <c r="X35" s="18">
        <f t="shared" si="25"/>
        <v>9.023051211444205</v>
      </c>
      <c r="Y35" s="18">
        <f t="shared" si="26"/>
        <v>17.387991202092099</v>
      </c>
      <c r="Z35" s="18">
        <f t="shared" si="27"/>
        <v>1.610640619317296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58516</v>
      </c>
      <c r="C36" s="14">
        <v>1369</v>
      </c>
      <c r="D36" s="15">
        <v>23.39</v>
      </c>
      <c r="E36" s="14">
        <v>423</v>
      </c>
      <c r="F36" s="15">
        <v>7.22</v>
      </c>
      <c r="G36" s="14">
        <v>861</v>
      </c>
      <c r="H36" s="15">
        <v>14.71</v>
      </c>
      <c r="I36" s="14">
        <v>85</v>
      </c>
      <c r="J36" s="15">
        <v>1.46</v>
      </c>
      <c r="K36" s="14"/>
      <c r="L36" s="18">
        <v>99.769997499972831</v>
      </c>
      <c r="M36" s="18">
        <v>99.846394490457328</v>
      </c>
      <c r="N36" s="18">
        <f t="shared" si="0"/>
        <v>99.808195995215073</v>
      </c>
      <c r="O36" s="14">
        <v>59451</v>
      </c>
      <c r="P36" s="14">
        <v>2195</v>
      </c>
      <c r="Q36" s="24">
        <f t="shared" si="1"/>
        <v>57256</v>
      </c>
      <c r="R36" s="18">
        <f t="shared" si="2"/>
        <v>96.3078838034684</v>
      </c>
      <c r="S36" s="18">
        <f t="shared" si="3"/>
        <v>24.338890166873817</v>
      </c>
      <c r="T36" s="18">
        <f t="shared" si="24"/>
        <v>23.395310684257293</v>
      </c>
      <c r="U36" s="18">
        <f t="shared" si="5"/>
        <v>7.5203437111670022</v>
      </c>
      <c r="V36" s="18">
        <f t="shared" si="6"/>
        <v>15.307366277339925</v>
      </c>
      <c r="W36" s="18">
        <f t="shared" si="7"/>
        <v>1.5111801783668917</v>
      </c>
      <c r="X36" s="18">
        <f t="shared" si="25"/>
        <v>7.2287921252307061</v>
      </c>
      <c r="Y36" s="18">
        <f t="shared" si="26"/>
        <v>14.713924396746187</v>
      </c>
      <c r="Z36" s="18">
        <f t="shared" si="27"/>
        <v>1.4525941622804019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55355</v>
      </c>
      <c r="C37" s="14">
        <v>1026</v>
      </c>
      <c r="D37" s="15">
        <v>18.53</v>
      </c>
      <c r="E37" s="14">
        <v>353</v>
      </c>
      <c r="F37" s="15">
        <v>6.38</v>
      </c>
      <c r="G37" s="14">
        <v>607</v>
      </c>
      <c r="H37" s="15">
        <v>10.97</v>
      </c>
      <c r="I37" s="14">
        <v>65</v>
      </c>
      <c r="J37" s="15">
        <v>1.18</v>
      </c>
      <c r="K37" s="14"/>
      <c r="L37" s="18">
        <v>99.771800392074496</v>
      </c>
      <c r="M37" s="18">
        <v>99.85846444729556</v>
      </c>
      <c r="N37" s="18">
        <f t="shared" si="0"/>
        <v>99.815132419685028</v>
      </c>
      <c r="O37" s="14">
        <v>57294</v>
      </c>
      <c r="P37" s="14">
        <v>1886</v>
      </c>
      <c r="Q37" s="24">
        <f t="shared" si="1"/>
        <v>55408</v>
      </c>
      <c r="R37" s="18">
        <f t="shared" si="2"/>
        <v>96.708206793032431</v>
      </c>
      <c r="S37" s="18">
        <f t="shared" si="3"/>
        <v>19.201306847061435</v>
      </c>
      <c r="T37" s="18">
        <f t="shared" si="24"/>
        <v>18.534911028814019</v>
      </c>
      <c r="U37" s="18">
        <f t="shared" si="5"/>
        <v>6.6062975799343926</v>
      </c>
      <c r="V37" s="18">
        <f t="shared" si="6"/>
        <v>11.359837481643559</v>
      </c>
      <c r="W37" s="18">
        <f t="shared" si="7"/>
        <v>1.2164570614610071</v>
      </c>
      <c r="X37" s="18">
        <f t="shared" si="25"/>
        <v>6.3770210459759733</v>
      </c>
      <c r="Y37" s="18">
        <f t="shared" si="26"/>
        <v>10.965585764610244</v>
      </c>
      <c r="Z37" s="18">
        <f t="shared" si="27"/>
        <v>1.1742390028001084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55774</v>
      </c>
      <c r="C38" s="14">
        <v>768</v>
      </c>
      <c r="D38" s="15">
        <v>13.77</v>
      </c>
      <c r="E38" s="14">
        <v>287</v>
      </c>
      <c r="F38" s="15">
        <v>5.15</v>
      </c>
      <c r="G38" s="14">
        <v>427</v>
      </c>
      <c r="H38" s="15">
        <v>7.66</v>
      </c>
      <c r="I38" s="14">
        <v>54</v>
      </c>
      <c r="J38" s="15">
        <v>0.97</v>
      </c>
      <c r="K38" s="14"/>
      <c r="L38" s="18">
        <v>99.811954792864199</v>
      </c>
      <c r="M38" s="18">
        <v>99.878656959223406</v>
      </c>
      <c r="N38" s="18">
        <f t="shared" si="0"/>
        <v>99.845305876043795</v>
      </c>
      <c r="O38" s="14">
        <v>53168</v>
      </c>
      <c r="P38" s="14">
        <v>1429</v>
      </c>
      <c r="Q38" s="24">
        <f t="shared" si="1"/>
        <v>51739</v>
      </c>
      <c r="R38" s="18">
        <f t="shared" si="2"/>
        <v>97.312293108636766</v>
      </c>
      <c r="S38" s="18">
        <f t="shared" si="3"/>
        <v>14.172095471448896</v>
      </c>
      <c r="T38" s="18">
        <f t="shared" si="24"/>
        <v>13.769856922580413</v>
      </c>
      <c r="U38" s="18">
        <f t="shared" si="5"/>
        <v>5.296082552481554</v>
      </c>
      <c r="V38" s="18">
        <f t="shared" si="6"/>
        <v>7.8795374561310929</v>
      </c>
      <c r="W38" s="18">
        <f t="shared" si="7"/>
        <v>0.99647546283625055</v>
      </c>
      <c r="X38" s="18">
        <f t="shared" si="25"/>
        <v>5.1457668447663778</v>
      </c>
      <c r="Y38" s="18">
        <f t="shared" si="26"/>
        <v>7.6558970129450987</v>
      </c>
      <c r="Z38" s="18">
        <f t="shared" si="27"/>
        <v>0.96819306486893508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58488</v>
      </c>
      <c r="C39" s="14">
        <v>636</v>
      </c>
      <c r="D39" s="15">
        <v>10.87</v>
      </c>
      <c r="E39" s="14">
        <v>226</v>
      </c>
      <c r="F39" s="15">
        <v>3.87</v>
      </c>
      <c r="G39" s="14">
        <v>350</v>
      </c>
      <c r="H39" s="15">
        <v>5.98</v>
      </c>
      <c r="I39" s="14">
        <v>60</v>
      </c>
      <c r="J39" s="15">
        <v>1.02</v>
      </c>
      <c r="K39" s="14"/>
      <c r="L39" s="18">
        <v>99.814564576419926</v>
      </c>
      <c r="M39" s="18">
        <v>99.874686716791985</v>
      </c>
      <c r="N39" s="18">
        <f t="shared" si="0"/>
        <v>99.844625646605948</v>
      </c>
      <c r="O39" s="14">
        <v>58165</v>
      </c>
      <c r="P39" s="14">
        <v>1387</v>
      </c>
      <c r="Q39" s="24">
        <f t="shared" si="1"/>
        <v>56778</v>
      </c>
      <c r="R39" s="18">
        <f t="shared" si="2"/>
        <v>97.615404452849646</v>
      </c>
      <c r="S39" s="18">
        <f t="shared" si="3"/>
        <v>11.156996419695119</v>
      </c>
      <c r="T39" s="18">
        <f t="shared" si="24"/>
        <v>10.874025441116125</v>
      </c>
      <c r="U39" s="18">
        <f t="shared" si="5"/>
        <v>3.964593067375938</v>
      </c>
      <c r="V39" s="18">
        <f t="shared" si="6"/>
        <v>6.1398565202724704</v>
      </c>
      <c r="W39" s="18">
        <f t="shared" si="7"/>
        <v>1.0525468320467093</v>
      </c>
      <c r="X39" s="18">
        <f t="shared" si="25"/>
        <v>3.8640404869374905</v>
      </c>
      <c r="Y39" s="18">
        <f t="shared" si="26"/>
        <v>5.984133497469565</v>
      </c>
      <c r="Z39" s="18">
        <f t="shared" si="27"/>
        <v>1.0258514567090684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8"/>
      <c r="M40" s="18"/>
      <c r="N40" s="17"/>
      <c r="O40" s="11"/>
      <c r="P40" s="11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316558</v>
      </c>
      <c r="C41" s="8">
        <v>1518</v>
      </c>
      <c r="D41" s="9">
        <v>4.8</v>
      </c>
      <c r="E41" s="8">
        <v>712</v>
      </c>
      <c r="F41" s="9">
        <v>2.25</v>
      </c>
      <c r="G41" s="8">
        <v>668</v>
      </c>
      <c r="H41" s="9">
        <v>2.11</v>
      </c>
      <c r="I41" s="8">
        <v>138</v>
      </c>
      <c r="J41" s="9">
        <v>0.44</v>
      </c>
      <c r="K41" s="8"/>
      <c r="L41" s="17">
        <v>99.873574960881285</v>
      </c>
      <c r="M41" s="17">
        <v>99.912620956601941</v>
      </c>
      <c r="N41" s="17">
        <f t="shared" si="0"/>
        <v>99.893097958741606</v>
      </c>
      <c r="O41" s="8">
        <v>311438</v>
      </c>
      <c r="P41" s="8">
        <v>5289</v>
      </c>
      <c r="Q41" s="16">
        <f t="shared" si="1"/>
        <v>306149</v>
      </c>
      <c r="R41" s="17">
        <f t="shared" si="2"/>
        <v>98.301748662655157</v>
      </c>
      <c r="S41" s="17">
        <f t="shared" si="3"/>
        <v>4.8833938587009778</v>
      </c>
      <c r="T41" s="17">
        <f t="shared" ref="T41:T46" si="28">N41*R41*S41/10000</f>
        <v>4.7953297657933147</v>
      </c>
      <c r="U41" s="17">
        <f t="shared" si="5"/>
        <v>2.2904983052668615</v>
      </c>
      <c r="V41" s="17">
        <f t="shared" si="6"/>
        <v>2.1489506571885726</v>
      </c>
      <c r="W41" s="17">
        <f t="shared" si="7"/>
        <v>0.44394489624554345</v>
      </c>
      <c r="X41" s="17">
        <f t="shared" ref="X41:X46" si="29">N41*R41*U41/10000</f>
        <v>2.2491928809254542</v>
      </c>
      <c r="Y41" s="17">
        <f t="shared" ref="Y41:Y46" si="30">N41*R41*V41/10000</f>
        <v>2.1101978152502858</v>
      </c>
      <c r="Z41" s="17">
        <f t="shared" ref="Z41:Z46" si="31">N41*R41*W41/10000</f>
        <v>0.43593906961757412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59706</v>
      </c>
      <c r="C42" s="14">
        <v>498</v>
      </c>
      <c r="D42" s="15">
        <v>8.34</v>
      </c>
      <c r="E42" s="14">
        <v>195</v>
      </c>
      <c r="F42" s="15">
        <v>3.27</v>
      </c>
      <c r="G42" s="14">
        <v>255</v>
      </c>
      <c r="H42" s="15">
        <v>4.28</v>
      </c>
      <c r="I42" s="14">
        <v>47</v>
      </c>
      <c r="J42" s="15">
        <v>0.79</v>
      </c>
      <c r="K42" s="14"/>
      <c r="L42" s="18">
        <v>99.835538723840841</v>
      </c>
      <c r="M42" s="18">
        <v>99.897912459934389</v>
      </c>
      <c r="N42" s="18">
        <f t="shared" si="0"/>
        <v>99.866725591887615</v>
      </c>
      <c r="O42" s="14">
        <v>58569</v>
      </c>
      <c r="P42" s="14">
        <v>1166</v>
      </c>
      <c r="Q42" s="24">
        <f t="shared" si="1"/>
        <v>57403</v>
      </c>
      <c r="R42" s="18">
        <f t="shared" si="2"/>
        <v>98.009185746726075</v>
      </c>
      <c r="S42" s="18">
        <f t="shared" si="3"/>
        <v>8.5216515993059989</v>
      </c>
      <c r="T42" s="18">
        <f t="shared" si="28"/>
        <v>8.3408702642950452</v>
      </c>
      <c r="U42" s="18">
        <f t="shared" si="5"/>
        <v>3.3367912888848794</v>
      </c>
      <c r="V42" s="18">
        <f t="shared" si="6"/>
        <v>4.3634963008494578</v>
      </c>
      <c r="W42" s="18">
        <f t="shared" si="7"/>
        <v>0.80425225937225298</v>
      </c>
      <c r="X42" s="18">
        <f t="shared" si="29"/>
        <v>3.2660034167420364</v>
      </c>
      <c r="Y42" s="18">
        <f t="shared" si="30"/>
        <v>4.2709275449703545</v>
      </c>
      <c r="Z42" s="18">
        <f t="shared" si="31"/>
        <v>0.78719056711218305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62119</v>
      </c>
      <c r="C43" s="14">
        <v>361</v>
      </c>
      <c r="D43" s="15">
        <v>5.81</v>
      </c>
      <c r="E43" s="14">
        <v>166</v>
      </c>
      <c r="F43" s="15">
        <v>2.67</v>
      </c>
      <c r="G43" s="14">
        <v>163</v>
      </c>
      <c r="H43" s="15">
        <v>2.63</v>
      </c>
      <c r="I43" s="14">
        <v>32</v>
      </c>
      <c r="J43" s="15">
        <v>0.51</v>
      </c>
      <c r="K43" s="14"/>
      <c r="L43" s="18">
        <v>99.863787085915035</v>
      </c>
      <c r="M43" s="18">
        <v>99.908748620700308</v>
      </c>
      <c r="N43" s="18">
        <f t="shared" si="0"/>
        <v>99.886267853307672</v>
      </c>
      <c r="O43" s="14">
        <v>60578</v>
      </c>
      <c r="P43" s="14">
        <v>1097</v>
      </c>
      <c r="Q43" s="24">
        <f t="shared" si="1"/>
        <v>59481</v>
      </c>
      <c r="R43" s="18">
        <f t="shared" si="2"/>
        <v>98.189111558651661</v>
      </c>
      <c r="S43" s="18">
        <f t="shared" si="3"/>
        <v>5.925344825938101</v>
      </c>
      <c r="T43" s="18">
        <f t="shared" si="28"/>
        <v>5.8114264556737876</v>
      </c>
      <c r="U43" s="18">
        <f t="shared" si="5"/>
        <v>2.7246737980768003</v>
      </c>
      <c r="V43" s="18">
        <f t="shared" si="6"/>
        <v>2.6754327053404725</v>
      </c>
      <c r="W43" s="18">
        <f t="shared" si="7"/>
        <v>0.52523832252082892</v>
      </c>
      <c r="X43" s="18">
        <f t="shared" si="29"/>
        <v>2.6722902815563683</v>
      </c>
      <c r="Y43" s="18">
        <f t="shared" si="30"/>
        <v>2.6239958788776385</v>
      </c>
      <c r="Z43" s="18">
        <f t="shared" si="31"/>
        <v>0.51514029523978166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63968</v>
      </c>
      <c r="C44" s="14">
        <v>270</v>
      </c>
      <c r="D44" s="15">
        <v>4.22</v>
      </c>
      <c r="E44" s="14">
        <v>137</v>
      </c>
      <c r="F44" s="15">
        <v>2.14</v>
      </c>
      <c r="G44" s="14">
        <v>110</v>
      </c>
      <c r="H44" s="15">
        <v>1.72</v>
      </c>
      <c r="I44" s="14">
        <v>23</v>
      </c>
      <c r="J44" s="15">
        <v>0.36</v>
      </c>
      <c r="K44" s="14"/>
      <c r="L44" s="18">
        <v>99.877866175525838</v>
      </c>
      <c r="M44" s="18">
        <v>99.91160398585663</v>
      </c>
      <c r="N44" s="18">
        <f t="shared" si="0"/>
        <v>99.894735080691234</v>
      </c>
      <c r="O44" s="14">
        <v>63381</v>
      </c>
      <c r="P44" s="14">
        <v>1093</v>
      </c>
      <c r="Q44" s="24">
        <f t="shared" si="1"/>
        <v>62288</v>
      </c>
      <c r="R44" s="18">
        <f t="shared" si="2"/>
        <v>98.275508433126646</v>
      </c>
      <c r="S44" s="18">
        <f t="shared" si="3"/>
        <v>4.2994518826172428</v>
      </c>
      <c r="T44" s="18">
        <f t="shared" si="28"/>
        <v>4.2208604302151063</v>
      </c>
      <c r="U44" s="18">
        <f t="shared" si="5"/>
        <v>2.1815737330317124</v>
      </c>
      <c r="V44" s="18">
        <f t="shared" si="6"/>
        <v>1.751628544769988</v>
      </c>
      <c r="W44" s="18">
        <f t="shared" si="7"/>
        <v>0.36624960481554297</v>
      </c>
      <c r="X44" s="18">
        <f t="shared" si="29"/>
        <v>2.1416958479239621</v>
      </c>
      <c r="Y44" s="18">
        <f t="shared" si="30"/>
        <v>1.7196098049024509</v>
      </c>
      <c r="Z44" s="18">
        <f t="shared" si="31"/>
        <v>0.35955477738869435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64618</v>
      </c>
      <c r="C45" s="14">
        <v>209</v>
      </c>
      <c r="D45" s="15">
        <v>3.23</v>
      </c>
      <c r="E45" s="14">
        <v>107</v>
      </c>
      <c r="F45" s="15">
        <v>1.65</v>
      </c>
      <c r="G45" s="14">
        <v>82</v>
      </c>
      <c r="H45" s="15">
        <v>1.26</v>
      </c>
      <c r="I45" s="14">
        <v>20</v>
      </c>
      <c r="J45" s="15">
        <v>0.31</v>
      </c>
      <c r="K45" s="14"/>
      <c r="L45" s="18">
        <v>99.892297166166742</v>
      </c>
      <c r="M45" s="18">
        <v>99.926983848827362</v>
      </c>
      <c r="N45" s="18">
        <f t="shared" si="0"/>
        <v>99.909640507497045</v>
      </c>
      <c r="O45" s="14">
        <v>64255</v>
      </c>
      <c r="P45" s="14">
        <v>1023</v>
      </c>
      <c r="Q45" s="24">
        <f t="shared" si="1"/>
        <v>63232</v>
      </c>
      <c r="R45" s="18">
        <f t="shared" si="2"/>
        <v>98.407905999533114</v>
      </c>
      <c r="S45" s="18">
        <f t="shared" si="3"/>
        <v>3.2896931247153267</v>
      </c>
      <c r="T45" s="18">
        <f t="shared" si="28"/>
        <v>3.2343928936209729</v>
      </c>
      <c r="U45" s="18">
        <f t="shared" si="5"/>
        <v>1.6841969585863155</v>
      </c>
      <c r="V45" s="18">
        <f t="shared" si="6"/>
        <v>1.2906929962997933</v>
      </c>
      <c r="W45" s="18">
        <f t="shared" si="7"/>
        <v>0.31480316982921785</v>
      </c>
      <c r="X45" s="18">
        <f t="shared" si="29"/>
        <v>1.6558853570212635</v>
      </c>
      <c r="Y45" s="18">
        <f t="shared" si="30"/>
        <v>1.2689962549134919</v>
      </c>
      <c r="Z45" s="18">
        <f t="shared" si="31"/>
        <v>0.3095112816862175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66145</v>
      </c>
      <c r="C46" s="14">
        <v>181</v>
      </c>
      <c r="D46" s="15">
        <v>2.74</v>
      </c>
      <c r="E46" s="14">
        <v>107</v>
      </c>
      <c r="F46" s="15">
        <v>1.61</v>
      </c>
      <c r="G46" s="14">
        <v>58</v>
      </c>
      <c r="H46" s="15">
        <v>0.88</v>
      </c>
      <c r="I46" s="14">
        <v>16</v>
      </c>
      <c r="J46" s="15">
        <v>0.24</v>
      </c>
      <c r="K46" s="14"/>
      <c r="L46" s="18">
        <v>99.89888997192196</v>
      </c>
      <c r="M46" s="18">
        <v>99.924603521306793</v>
      </c>
      <c r="N46" s="18">
        <f t="shared" si="0"/>
        <v>99.911746746614369</v>
      </c>
      <c r="O46" s="14">
        <v>64656</v>
      </c>
      <c r="P46" s="14">
        <v>910</v>
      </c>
      <c r="Q46" s="24">
        <f t="shared" si="1"/>
        <v>63746</v>
      </c>
      <c r="R46" s="18">
        <f t="shared" si="2"/>
        <v>98.592551348676068</v>
      </c>
      <c r="S46" s="18">
        <f t="shared" si="3"/>
        <v>2.7779274356387549</v>
      </c>
      <c r="T46" s="18">
        <f t="shared" si="28"/>
        <v>2.7364124272431782</v>
      </c>
      <c r="U46" s="18">
        <f t="shared" si="5"/>
        <v>1.642200196758822</v>
      </c>
      <c r="V46" s="18">
        <f t="shared" si="6"/>
        <v>0.89016459263562298</v>
      </c>
      <c r="W46" s="18">
        <f t="shared" si="7"/>
        <v>0.24556264624430982</v>
      </c>
      <c r="X46" s="18">
        <f t="shared" si="29"/>
        <v>1.6176581752211054</v>
      </c>
      <c r="Y46" s="18">
        <f t="shared" si="30"/>
        <v>0.87686144077405692</v>
      </c>
      <c r="Z46" s="18">
        <f t="shared" si="31"/>
        <v>0.24189281124801573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8"/>
      <c r="M47" s="18"/>
      <c r="N47" s="17"/>
      <c r="O47" s="11"/>
      <c r="P47" s="11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285126</v>
      </c>
      <c r="C48" s="8">
        <v>661</v>
      </c>
      <c r="D48" s="9">
        <v>2.3199999999999998</v>
      </c>
      <c r="E48" s="8">
        <v>438</v>
      </c>
      <c r="F48" s="9">
        <v>1.54</v>
      </c>
      <c r="G48" s="8">
        <v>164</v>
      </c>
      <c r="H48" s="9">
        <v>0.57999999999999996</v>
      </c>
      <c r="I48" s="8">
        <v>59</v>
      </c>
      <c r="J48" s="9">
        <v>0.21</v>
      </c>
      <c r="K48" s="8"/>
      <c r="L48" s="17">
        <v>99.925216328887032</v>
      </c>
      <c r="M48" s="17">
        <v>99.942456663101524</v>
      </c>
      <c r="N48" s="17">
        <f t="shared" si="0"/>
        <v>99.933836495994285</v>
      </c>
      <c r="O48" s="8">
        <v>291444</v>
      </c>
      <c r="P48" s="8">
        <v>2715</v>
      </c>
      <c r="Q48" s="16">
        <f t="shared" si="1"/>
        <v>288729</v>
      </c>
      <c r="R48" s="17">
        <f t="shared" si="2"/>
        <v>99.068431671264463</v>
      </c>
      <c r="S48" s="17">
        <f t="shared" si="3"/>
        <v>2.341622000092765</v>
      </c>
      <c r="T48" s="17">
        <f t="shared" ref="T48:T53" si="32">N48*R48*S48/10000</f>
        <v>2.3182733247757135</v>
      </c>
      <c r="U48" s="17">
        <f t="shared" si="5"/>
        <v>1.551634547716537</v>
      </c>
      <c r="V48" s="17">
        <f t="shared" si="6"/>
        <v>0.580977319236329</v>
      </c>
      <c r="W48" s="17">
        <f t="shared" si="7"/>
        <v>0.20901013313989883</v>
      </c>
      <c r="X48" s="17">
        <f t="shared" ref="X48:X53" si="33">N48*R48*U48/10000</f>
        <v>1.5361629595336799</v>
      </c>
      <c r="Y48" s="17">
        <f t="shared" ref="Y48:Y53" si="34">N48*R48*V48/10000</f>
        <v>0.57518430448293045</v>
      </c>
      <c r="Z48" s="17">
        <f t="shared" ref="Z48:Z53" si="35">N48*R48*W48/10000</f>
        <v>0.206926060759103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64324</v>
      </c>
      <c r="C49" s="14">
        <v>151</v>
      </c>
      <c r="D49" s="15">
        <v>2.35</v>
      </c>
      <c r="E49" s="14">
        <v>106</v>
      </c>
      <c r="F49" s="15">
        <v>1.65</v>
      </c>
      <c r="G49" s="14">
        <v>36</v>
      </c>
      <c r="H49" s="15">
        <v>0.55000000000000004</v>
      </c>
      <c r="I49" s="14">
        <v>9</v>
      </c>
      <c r="J49" s="15">
        <v>0.14000000000000001</v>
      </c>
      <c r="K49" s="14"/>
      <c r="L49" s="18">
        <v>99.909131227041783</v>
      </c>
      <c r="M49" s="18">
        <v>99.935383495815614</v>
      </c>
      <c r="N49" s="18">
        <f t="shared" si="0"/>
        <v>99.922257361428706</v>
      </c>
      <c r="O49" s="14">
        <v>67293</v>
      </c>
      <c r="P49" s="14">
        <v>828</v>
      </c>
      <c r="Q49" s="24">
        <f t="shared" si="1"/>
        <v>66465</v>
      </c>
      <c r="R49" s="18">
        <f t="shared" si="2"/>
        <v>98.769559983950785</v>
      </c>
      <c r="S49" s="18">
        <f t="shared" si="3"/>
        <v>2.3785843019694499</v>
      </c>
      <c r="T49" s="18">
        <f t="shared" si="32"/>
        <v>2.3474908276848461</v>
      </c>
      <c r="U49" s="18">
        <f t="shared" si="5"/>
        <v>1.6697346755547131</v>
      </c>
      <c r="V49" s="18">
        <f t="shared" si="6"/>
        <v>0.5670797011317894</v>
      </c>
      <c r="W49" s="18">
        <f t="shared" si="7"/>
        <v>0.14176992528294735</v>
      </c>
      <c r="X49" s="18">
        <f t="shared" si="33"/>
        <v>1.6479074684410173</v>
      </c>
      <c r="Y49" s="18">
        <f t="shared" si="34"/>
        <v>0.55966668739506253</v>
      </c>
      <c r="Z49" s="18">
        <f t="shared" si="35"/>
        <v>0.13991667184876563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62254</v>
      </c>
      <c r="C50" s="14">
        <v>131</v>
      </c>
      <c r="D50" s="15">
        <v>2.1</v>
      </c>
      <c r="E50" s="14">
        <v>89</v>
      </c>
      <c r="F50" s="15">
        <v>1.44</v>
      </c>
      <c r="G50" s="14">
        <v>31</v>
      </c>
      <c r="H50" s="15">
        <v>0.5</v>
      </c>
      <c r="I50" s="14">
        <v>10</v>
      </c>
      <c r="J50" s="15">
        <v>0.16</v>
      </c>
      <c r="K50" s="14"/>
      <c r="L50" s="18">
        <v>99.924147050565608</v>
      </c>
      <c r="M50" s="18">
        <v>99.938586821345993</v>
      </c>
      <c r="N50" s="18">
        <f t="shared" si="0"/>
        <v>99.931366935955793</v>
      </c>
      <c r="O50" s="14">
        <v>61046</v>
      </c>
      <c r="P50" s="14">
        <v>595</v>
      </c>
      <c r="Q50" s="24">
        <f t="shared" si="1"/>
        <v>60451</v>
      </c>
      <c r="R50" s="18">
        <f t="shared" si="2"/>
        <v>99.025325164629947</v>
      </c>
      <c r="S50" s="18">
        <f t="shared" si="3"/>
        <v>2.1264536901777928</v>
      </c>
      <c r="T50" s="18">
        <f t="shared" si="32"/>
        <v>2.1042824557458157</v>
      </c>
      <c r="U50" s="18">
        <f t="shared" si="5"/>
        <v>1.444689911647508</v>
      </c>
      <c r="V50" s="18">
        <f t="shared" si="6"/>
        <v>0.50320659843901971</v>
      </c>
      <c r="W50" s="18">
        <f t="shared" si="7"/>
        <v>0.16232470917387731</v>
      </c>
      <c r="X50" s="18">
        <f t="shared" si="33"/>
        <v>1.4296270119189127</v>
      </c>
      <c r="Y50" s="18">
        <f t="shared" si="34"/>
        <v>0.4979599704436663</v>
      </c>
      <c r="Z50" s="18">
        <f t="shared" si="35"/>
        <v>0.16063224853021491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55121</v>
      </c>
      <c r="C51" s="14">
        <v>119</v>
      </c>
      <c r="D51" s="15">
        <v>2.15</v>
      </c>
      <c r="E51" s="14">
        <v>80</v>
      </c>
      <c r="F51" s="15">
        <v>1.46</v>
      </c>
      <c r="G51" s="14">
        <v>30</v>
      </c>
      <c r="H51" s="15">
        <v>0.54</v>
      </c>
      <c r="I51" s="14">
        <v>8</v>
      </c>
      <c r="J51" s="15">
        <v>0.15</v>
      </c>
      <c r="K51" s="14"/>
      <c r="L51" s="18">
        <v>99.923674138873693</v>
      </c>
      <c r="M51" s="18">
        <v>99.943708523768947</v>
      </c>
      <c r="N51" s="18">
        <f t="shared" si="0"/>
        <v>99.933691331321313</v>
      </c>
      <c r="O51" s="14">
        <v>63178</v>
      </c>
      <c r="P51" s="14">
        <v>566</v>
      </c>
      <c r="Q51" s="24">
        <f t="shared" si="1"/>
        <v>62612</v>
      </c>
      <c r="R51" s="18">
        <f t="shared" si="2"/>
        <v>99.104118522270412</v>
      </c>
      <c r="S51" s="18">
        <f t="shared" si="3"/>
        <v>2.1798481474052473</v>
      </c>
      <c r="T51" s="18">
        <f t="shared" si="32"/>
        <v>2.1588868126485368</v>
      </c>
      <c r="U51" s="18">
        <f t="shared" si="5"/>
        <v>1.4654441327094099</v>
      </c>
      <c r="V51" s="18">
        <f t="shared" si="6"/>
        <v>0.54954154976602876</v>
      </c>
      <c r="W51" s="18">
        <f t="shared" si="7"/>
        <v>0.146544413270941</v>
      </c>
      <c r="X51" s="18">
        <f t="shared" si="33"/>
        <v>1.4513524790914532</v>
      </c>
      <c r="Y51" s="18">
        <f t="shared" si="34"/>
        <v>0.54425717965929499</v>
      </c>
      <c r="Z51" s="18">
        <f t="shared" si="35"/>
        <v>0.14513524790914531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50080</v>
      </c>
      <c r="C52" s="14">
        <v>120</v>
      </c>
      <c r="D52" s="15">
        <v>2.39</v>
      </c>
      <c r="E52" s="14">
        <v>79</v>
      </c>
      <c r="F52" s="15">
        <v>1.59</v>
      </c>
      <c r="G52" s="14">
        <v>30</v>
      </c>
      <c r="H52" s="15">
        <v>0.6</v>
      </c>
      <c r="I52" s="14">
        <v>10</v>
      </c>
      <c r="J52" s="15">
        <v>0.2</v>
      </c>
      <c r="K52" s="14"/>
      <c r="L52" s="18">
        <v>99.933158010081087</v>
      </c>
      <c r="M52" s="18">
        <v>99.947972217163965</v>
      </c>
      <c r="N52" s="18">
        <f t="shared" si="0"/>
        <v>99.940565113622526</v>
      </c>
      <c r="O52" s="14">
        <v>46813</v>
      </c>
      <c r="P52" s="14">
        <v>363</v>
      </c>
      <c r="Q52" s="24">
        <f t="shared" si="1"/>
        <v>46450</v>
      </c>
      <c r="R52" s="18">
        <f t="shared" si="2"/>
        <v>99.224574370367208</v>
      </c>
      <c r="S52" s="18">
        <f t="shared" si="3"/>
        <v>2.416327966100138</v>
      </c>
      <c r="T52" s="18">
        <f t="shared" si="32"/>
        <v>2.3961661341853029</v>
      </c>
      <c r="U52" s="18">
        <f t="shared" si="5"/>
        <v>1.5907492443492577</v>
      </c>
      <c r="V52" s="18">
        <f t="shared" si="6"/>
        <v>0.6040819915250345</v>
      </c>
      <c r="W52" s="18">
        <f t="shared" si="7"/>
        <v>0.20136066384167819</v>
      </c>
      <c r="X52" s="18">
        <f t="shared" si="33"/>
        <v>1.5774760383386577</v>
      </c>
      <c r="Y52" s="18">
        <f t="shared" si="34"/>
        <v>0.59904153354632572</v>
      </c>
      <c r="Z52" s="18">
        <f t="shared" si="35"/>
        <v>0.19968051118210861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53347</v>
      </c>
      <c r="C53" s="20">
        <v>141</v>
      </c>
      <c r="D53" s="21">
        <v>2.64</v>
      </c>
      <c r="E53" s="20">
        <v>83</v>
      </c>
      <c r="F53" s="21">
        <v>1.55</v>
      </c>
      <c r="G53" s="20">
        <v>37</v>
      </c>
      <c r="H53" s="21">
        <v>0.7</v>
      </c>
      <c r="I53" s="20">
        <v>21</v>
      </c>
      <c r="J53" s="21">
        <v>0.39</v>
      </c>
      <c r="K53" s="20"/>
      <c r="L53" s="22">
        <v>99.934319191501558</v>
      </c>
      <c r="M53" s="22">
        <v>99.951976653265291</v>
      </c>
      <c r="N53" s="22">
        <f t="shared" si="0"/>
        <v>99.943147922383417</v>
      </c>
      <c r="O53" s="20">
        <v>53114</v>
      </c>
      <c r="P53" s="20">
        <v>364</v>
      </c>
      <c r="Q53" s="25">
        <f t="shared" si="1"/>
        <v>52750</v>
      </c>
      <c r="R53" s="22">
        <f t="shared" si="2"/>
        <v>99.314681628195956</v>
      </c>
      <c r="S53" s="22">
        <f t="shared" si="3"/>
        <v>2.6628250383331351</v>
      </c>
      <c r="T53" s="22">
        <f t="shared" si="32"/>
        <v>2.6430727126173919</v>
      </c>
      <c r="U53" s="22">
        <f t="shared" si="5"/>
        <v>1.5674785686641857</v>
      </c>
      <c r="V53" s="22">
        <f t="shared" si="6"/>
        <v>0.69875550651295038</v>
      </c>
      <c r="W53" s="22">
        <f t="shared" si="7"/>
        <v>0.39659096315599879</v>
      </c>
      <c r="X53" s="22">
        <f t="shared" si="33"/>
        <v>1.5558513131010177</v>
      </c>
      <c r="Y53" s="22">
        <f t="shared" si="34"/>
        <v>0.69357227210527306</v>
      </c>
      <c r="Z53" s="26">
        <f t="shared" si="35"/>
        <v>0.39364912741110086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P1:P2"/>
    <mergeCell ref="A1:A2"/>
    <mergeCell ref="C1:C2"/>
    <mergeCell ref="D1:D2"/>
    <mergeCell ref="E1:F1"/>
    <mergeCell ref="G1:H1"/>
    <mergeCell ref="I1:J1"/>
    <mergeCell ref="K1:K2"/>
    <mergeCell ref="L1:L2"/>
    <mergeCell ref="M1:M2"/>
    <mergeCell ref="N1:N2"/>
    <mergeCell ref="O1:O2"/>
    <mergeCell ref="B1:B2"/>
  </mergeCells>
  <phoneticPr fontId="1" type="noConversion"/>
  <pageMargins left="0.7" right="0.7" top="0.75" bottom="0.75" header="0.3" footer="0.3"/>
  <ignoredErrors>
    <ignoredError sqref="AA11:AD11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06128-3FA8-4591-91BE-1F38E638A95A}">
  <dimension ref="A1:AH53"/>
  <sheetViews>
    <sheetView workbookViewId="0">
      <selection activeCell="AA21" sqref="AA21"/>
    </sheetView>
  </sheetViews>
  <sheetFormatPr defaultRowHeight="14" x14ac:dyDescent="0.3"/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49"/>
      <c r="L1" s="62" t="s">
        <v>81</v>
      </c>
      <c r="M1" s="62" t="s">
        <v>82</v>
      </c>
      <c r="N1" s="54" t="s">
        <v>26</v>
      </c>
      <c r="O1" s="44" t="s">
        <v>22</v>
      </c>
      <c r="P1" s="44" t="s">
        <v>28</v>
      </c>
      <c r="Q1" s="44" t="s">
        <v>30</v>
      </c>
      <c r="R1" s="56" t="s">
        <v>32</v>
      </c>
      <c r="S1" s="54" t="s">
        <v>36</v>
      </c>
      <c r="T1" s="54" t="s">
        <v>34</v>
      </c>
      <c r="U1" s="40" t="s">
        <v>38</v>
      </c>
      <c r="V1" s="40" t="s">
        <v>40</v>
      </c>
      <c r="W1" s="40" t="s">
        <v>42</v>
      </c>
      <c r="X1" s="40" t="s">
        <v>44</v>
      </c>
      <c r="Y1" s="40" t="s">
        <v>46</v>
      </c>
      <c r="Z1" s="40" t="s">
        <v>48</v>
      </c>
      <c r="AA1" s="40" t="s">
        <v>50</v>
      </c>
      <c r="AB1" s="40" t="s">
        <v>52</v>
      </c>
      <c r="AC1" s="40" t="s">
        <v>54</v>
      </c>
      <c r="AD1" s="40" t="s">
        <v>56</v>
      </c>
      <c r="AE1" s="40" t="s">
        <v>58</v>
      </c>
      <c r="AF1" s="40" t="s">
        <v>60</v>
      </c>
      <c r="AG1" s="40" t="s">
        <v>62</v>
      </c>
      <c r="AH1" s="40" t="s">
        <v>64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50"/>
      <c r="L2" s="63"/>
      <c r="M2" s="63"/>
      <c r="N2" s="55"/>
      <c r="O2" s="45"/>
      <c r="P2" s="4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8"/>
      <c r="L3" s="17"/>
      <c r="M3" s="17"/>
      <c r="N3" s="17"/>
      <c r="O3" s="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1357390</v>
      </c>
      <c r="C4" s="8">
        <v>43256</v>
      </c>
      <c r="D4" s="9">
        <v>31.87</v>
      </c>
      <c r="E4" s="8">
        <v>22203</v>
      </c>
      <c r="F4" s="9">
        <v>16.36</v>
      </c>
      <c r="G4" s="8">
        <v>18136</v>
      </c>
      <c r="H4" s="9">
        <v>13.36</v>
      </c>
      <c r="I4" s="8">
        <v>2917</v>
      </c>
      <c r="J4" s="9">
        <v>2.15</v>
      </c>
      <c r="K4" s="16"/>
      <c r="L4" s="17">
        <v>84.227741986832214</v>
      </c>
      <c r="M4" s="17">
        <v>86.745931272805421</v>
      </c>
      <c r="N4" s="17">
        <f>(L4+M4)/2</f>
        <v>85.486836629818811</v>
      </c>
      <c r="O4" s="16">
        <f>O6+O13+O20+O27+O34+O41+O48</f>
        <v>1343832</v>
      </c>
      <c r="P4" s="16">
        <f>P6+P13+P20+P27+P34+P41+P48</f>
        <v>297460</v>
      </c>
      <c r="Q4" s="16">
        <f>O4-P4</f>
        <v>1046372</v>
      </c>
      <c r="R4" s="17">
        <f>Q4/O4*100</f>
        <v>77.864792622887379</v>
      </c>
      <c r="S4" s="17">
        <f>C4/(R4*B4*N4)*10000000</f>
        <v>47.874178334293084</v>
      </c>
      <c r="T4" s="17">
        <f>N4*R4*S4/10000</f>
        <v>31.867038949749155</v>
      </c>
      <c r="U4" s="17">
        <f>E4/(R4*B4*N4)*10000000</f>
        <v>24.573478397362429</v>
      </c>
      <c r="V4" s="17">
        <f>G4/(R4*B4*N4)*10000000</f>
        <v>20.072269702948478</v>
      </c>
      <c r="W4" s="17">
        <f>I4/(R4*B4*N4)*10000000</f>
        <v>3.228430233982174</v>
      </c>
      <c r="X4" s="17">
        <f>N4*R4*U4/10000</f>
        <v>16.357126544324036</v>
      </c>
      <c r="Y4" s="17">
        <f>N4*R4*V4/10000</f>
        <v>13.360935324409345</v>
      </c>
      <c r="Z4" s="17">
        <f>N4*R4*W4/10000</f>
        <v>2.1489770810157731</v>
      </c>
      <c r="AA4" s="19">
        <f>SUM(T6:T53)-T6-T13-T20-T27-T34-T41-T48</f>
        <v>1078.2221560544938</v>
      </c>
      <c r="AB4" s="19">
        <f>SUM(X6:X53)-X6-X13-X20-X27-X34-X41-X48</f>
        <v>558.86034326788786</v>
      </c>
      <c r="AC4" s="19">
        <f>SUM(Y6:Y53)-Y6-Y13-Y20-Y27-Y34-Y41-Y48</f>
        <v>446.80275455668794</v>
      </c>
      <c r="AD4" s="19">
        <f>SUM(Z6:Z53)-Z6-Z13-Z20-Z27-Z34-Z41-Z48</f>
        <v>72.634411425413916</v>
      </c>
      <c r="AE4" s="19">
        <f>SUM(S14:S53)-S20-S27-S34-S41-S48</f>
        <v>2808.0597856212466</v>
      </c>
      <c r="AF4" s="19">
        <f>SUM(U14:U53)-U20-U27-U34-U41-U48</f>
        <v>1922.0696472646318</v>
      </c>
      <c r="AG4" s="19">
        <f>SUM(V14:V53)-V20-V27-V34-V41-V48</f>
        <v>780.44008813114738</v>
      </c>
      <c r="AH4" s="19">
        <f>SUM(W14:W53)-W20-W27-W34-W41-W48</f>
        <v>105.87771386915601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11"/>
      <c r="L5" s="18"/>
      <c r="M5" s="18"/>
      <c r="N5" s="17"/>
      <c r="O5" s="11"/>
      <c r="P5" s="18"/>
      <c r="Q5" s="16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121908</v>
      </c>
      <c r="C6" s="8">
        <v>798</v>
      </c>
      <c r="D6" s="9">
        <v>6.54</v>
      </c>
      <c r="E6" s="8">
        <v>705</v>
      </c>
      <c r="F6" s="9">
        <v>5.78</v>
      </c>
      <c r="G6" s="8">
        <v>86</v>
      </c>
      <c r="H6" s="9">
        <v>0.71</v>
      </c>
      <c r="I6" s="8">
        <v>7</v>
      </c>
      <c r="J6" s="9">
        <v>0.05</v>
      </c>
      <c r="K6" s="8"/>
      <c r="L6" s="17">
        <v>8.4383857051849542</v>
      </c>
      <c r="M6" s="17">
        <v>22.348172439806568</v>
      </c>
      <c r="N6" s="17">
        <f t="shared" ref="N6:N53" si="0">(L6+M6)/2</f>
        <v>15.393279072495762</v>
      </c>
      <c r="O6" s="8">
        <v>112639</v>
      </c>
      <c r="P6" s="8">
        <v>110971</v>
      </c>
      <c r="Q6" s="16">
        <f t="shared" ref="Q6:Q53" si="1">O6-P6</f>
        <v>1668</v>
      </c>
      <c r="R6" s="17">
        <f t="shared" ref="R6:R53" si="2">Q6/O6*100</f>
        <v>1.4808370102717532</v>
      </c>
      <c r="S6" s="17">
        <f t="shared" ref="S6:S53" si="3">C6/(R6*B6*N6)*10000000</f>
        <v>2871.6551270247714</v>
      </c>
      <c r="T6" s="17">
        <f t="shared" ref="T6:T11" si="4">N6*R6*S6/10000</f>
        <v>6.5459198740033466</v>
      </c>
      <c r="U6" s="17">
        <f t="shared" ref="U6:U53" si="5">E6/(R6*B6*N6)*10000000</f>
        <v>2536.9885520707562</v>
      </c>
      <c r="V6" s="17">
        <f t="shared" ref="V6:V53" si="6">G6/(R6*B6*N6)*10000000</f>
        <v>309.47661769941141</v>
      </c>
      <c r="W6" s="17">
        <f t="shared" ref="W6:W53" si="7">I6/(R6*B6*N6)*10000000</f>
        <v>25.189957254603257</v>
      </c>
      <c r="X6" s="17">
        <f t="shared" ref="X6:X11" si="8">N6*R6*U6/10000</f>
        <v>5.7830495127473167</v>
      </c>
      <c r="Y6" s="17">
        <f t="shared" ref="Y6:Y11" si="9">N6*R6*V6/10000</f>
        <v>0.70545001148406983</v>
      </c>
      <c r="Z6" s="17">
        <f t="shared" ref="Z6:Z11" si="10">N6*R6*W6/10000</f>
        <v>5.7420349771959187E-2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21879</v>
      </c>
      <c r="C7" s="14">
        <v>12</v>
      </c>
      <c r="D7" s="15">
        <v>0.53</v>
      </c>
      <c r="E7" s="14">
        <v>11</v>
      </c>
      <c r="F7" s="15">
        <v>0.5</v>
      </c>
      <c r="G7" s="14">
        <v>1</v>
      </c>
      <c r="H7" s="15">
        <v>0.03</v>
      </c>
      <c r="I7" s="14">
        <v>0</v>
      </c>
      <c r="J7" s="15">
        <v>0</v>
      </c>
      <c r="K7" s="14"/>
      <c r="L7" s="18">
        <v>2.4032871483432237</v>
      </c>
      <c r="M7" s="18">
        <v>5.308959366610547</v>
      </c>
      <c r="N7" s="18">
        <f t="shared" si="0"/>
        <v>3.8561232574768853</v>
      </c>
      <c r="O7" s="14">
        <v>19564</v>
      </c>
      <c r="P7" s="14">
        <v>19536</v>
      </c>
      <c r="Q7" s="24">
        <f t="shared" si="1"/>
        <v>28</v>
      </c>
      <c r="R7" s="18">
        <f t="shared" si="2"/>
        <v>0.14312001635657329</v>
      </c>
      <c r="S7" s="18">
        <f t="shared" si="3"/>
        <v>9938.0801113055022</v>
      </c>
      <c r="T7" s="18">
        <f t="shared" si="4"/>
        <v>0.54847113670643088</v>
      </c>
      <c r="U7" s="18">
        <f t="shared" si="5"/>
        <v>9109.9067686967101</v>
      </c>
      <c r="V7" s="18">
        <f t="shared" si="6"/>
        <v>828.17334260879181</v>
      </c>
      <c r="W7" s="18">
        <f t="shared" si="7"/>
        <v>0</v>
      </c>
      <c r="X7" s="18">
        <f t="shared" si="8"/>
        <v>0.50276520864756158</v>
      </c>
      <c r="Y7" s="18">
        <f t="shared" si="9"/>
        <v>4.5705928058869236E-2</v>
      </c>
      <c r="Z7" s="18">
        <f t="shared" si="10"/>
        <v>0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24879</v>
      </c>
      <c r="C8" s="14">
        <v>38</v>
      </c>
      <c r="D8" s="15">
        <v>1.53</v>
      </c>
      <c r="E8" s="14">
        <v>36</v>
      </c>
      <c r="F8" s="15">
        <v>1.46</v>
      </c>
      <c r="G8" s="14">
        <v>2</v>
      </c>
      <c r="H8" s="15">
        <v>0.08</v>
      </c>
      <c r="I8" s="14">
        <v>0</v>
      </c>
      <c r="J8" s="15">
        <v>0</v>
      </c>
      <c r="K8" s="14"/>
      <c r="L8" s="18">
        <v>3.6020663378602649</v>
      </c>
      <c r="M8" s="18">
        <v>10.644569665326474</v>
      </c>
      <c r="N8" s="18">
        <f t="shared" si="0"/>
        <v>7.1233180015933693</v>
      </c>
      <c r="O8" s="14">
        <v>24156</v>
      </c>
      <c r="P8" s="14">
        <v>24058</v>
      </c>
      <c r="Q8" s="24">
        <f t="shared" si="1"/>
        <v>98</v>
      </c>
      <c r="R8" s="18">
        <f t="shared" si="2"/>
        <v>0.40569630733565165</v>
      </c>
      <c r="S8" s="18">
        <f t="shared" si="3"/>
        <v>5285.2713478299456</v>
      </c>
      <c r="T8" s="18">
        <f t="shared" si="4"/>
        <v>1.527392580087624</v>
      </c>
      <c r="U8" s="18">
        <f t="shared" si="5"/>
        <v>5007.0991716283688</v>
      </c>
      <c r="V8" s="18">
        <f t="shared" si="6"/>
        <v>278.17217620157606</v>
      </c>
      <c r="W8" s="18">
        <f t="shared" si="7"/>
        <v>0</v>
      </c>
      <c r="X8" s="18">
        <f t="shared" si="8"/>
        <v>1.4470034969251173</v>
      </c>
      <c r="Y8" s="18">
        <f t="shared" si="9"/>
        <v>8.0389083162506522E-2</v>
      </c>
      <c r="Z8" s="18">
        <f t="shared" si="10"/>
        <v>0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23426</v>
      </c>
      <c r="C9" s="14">
        <v>87</v>
      </c>
      <c r="D9" s="15">
        <v>3.7</v>
      </c>
      <c r="E9" s="14">
        <v>82</v>
      </c>
      <c r="F9" s="15">
        <v>3.51</v>
      </c>
      <c r="G9" s="14">
        <v>4</v>
      </c>
      <c r="H9" s="15">
        <v>0.18</v>
      </c>
      <c r="I9" s="14">
        <v>0</v>
      </c>
      <c r="J9" s="15">
        <v>0.01</v>
      </c>
      <c r="K9" s="14"/>
      <c r="L9" s="18">
        <v>6.6423338311843256</v>
      </c>
      <c r="M9" s="18">
        <v>18.315116091768875</v>
      </c>
      <c r="N9" s="18">
        <f t="shared" si="0"/>
        <v>12.478724961476601</v>
      </c>
      <c r="O9" s="14">
        <v>25563</v>
      </c>
      <c r="P9" s="14">
        <v>25331</v>
      </c>
      <c r="Q9" s="24">
        <f t="shared" si="1"/>
        <v>232</v>
      </c>
      <c r="R9" s="18">
        <f t="shared" si="2"/>
        <v>0.90756171028439547</v>
      </c>
      <c r="S9" s="18">
        <f t="shared" si="3"/>
        <v>3279.2515771750718</v>
      </c>
      <c r="T9" s="18">
        <f t="shared" si="4"/>
        <v>3.7138222487834027</v>
      </c>
      <c r="U9" s="18">
        <f t="shared" si="5"/>
        <v>3090.7888428546657</v>
      </c>
      <c r="V9" s="18">
        <f t="shared" si="6"/>
        <v>150.77018745632515</v>
      </c>
      <c r="W9" s="18">
        <f t="shared" si="7"/>
        <v>0</v>
      </c>
      <c r="X9" s="18">
        <f t="shared" si="8"/>
        <v>3.500384188508495</v>
      </c>
      <c r="Y9" s="18">
        <f t="shared" si="9"/>
        <v>0.17075044821992655</v>
      </c>
      <c r="Z9" s="18">
        <f t="shared" si="10"/>
        <v>0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21706</v>
      </c>
      <c r="C10" s="14">
        <v>181</v>
      </c>
      <c r="D10" s="15">
        <v>8.34</v>
      </c>
      <c r="E10" s="14">
        <v>163</v>
      </c>
      <c r="F10" s="15">
        <v>7.52</v>
      </c>
      <c r="G10" s="14">
        <v>17</v>
      </c>
      <c r="H10" s="15">
        <v>0.79</v>
      </c>
      <c r="I10" s="14">
        <v>1</v>
      </c>
      <c r="J10" s="15">
        <v>0.03</v>
      </c>
      <c r="K10" s="14"/>
      <c r="L10" s="18">
        <v>13.426816868397317</v>
      </c>
      <c r="M10" s="18">
        <v>31.266221634231815</v>
      </c>
      <c r="N10" s="18">
        <f t="shared" si="0"/>
        <v>22.346519251314568</v>
      </c>
      <c r="O10" s="14">
        <v>21246</v>
      </c>
      <c r="P10" s="14">
        <v>20841</v>
      </c>
      <c r="Q10" s="24">
        <f t="shared" si="1"/>
        <v>405</v>
      </c>
      <c r="R10" s="18">
        <f t="shared" si="2"/>
        <v>1.9062411748093759</v>
      </c>
      <c r="S10" s="18">
        <f t="shared" si="3"/>
        <v>1957.5417986768457</v>
      </c>
      <c r="T10" s="18">
        <f t="shared" si="4"/>
        <v>8.3387081912835157</v>
      </c>
      <c r="U10" s="18">
        <f t="shared" si="5"/>
        <v>1762.86913361506</v>
      </c>
      <c r="V10" s="18">
        <f t="shared" si="6"/>
        <v>183.85751700279769</v>
      </c>
      <c r="W10" s="18">
        <f t="shared" si="7"/>
        <v>10.815148058988097</v>
      </c>
      <c r="X10" s="18">
        <f t="shared" si="8"/>
        <v>7.5094443932553219</v>
      </c>
      <c r="Y10" s="18">
        <f t="shared" si="9"/>
        <v>0.78319358702662867</v>
      </c>
      <c r="Z10" s="18">
        <f t="shared" si="10"/>
        <v>4.6070211001566386E-2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30017</v>
      </c>
      <c r="C11" s="14">
        <v>480</v>
      </c>
      <c r="D11" s="15">
        <v>15.99</v>
      </c>
      <c r="E11" s="14">
        <v>412</v>
      </c>
      <c r="F11" s="15">
        <v>13.72</v>
      </c>
      <c r="G11" s="14">
        <v>62</v>
      </c>
      <c r="H11" s="15">
        <v>2.08</v>
      </c>
      <c r="I11" s="14">
        <v>6</v>
      </c>
      <c r="J11" s="15">
        <v>0.19</v>
      </c>
      <c r="K11" s="14"/>
      <c r="L11" s="18">
        <v>21.586654122282489</v>
      </c>
      <c r="M11" s="18">
        <v>46.848618919988191</v>
      </c>
      <c r="N11" s="18">
        <f t="shared" si="0"/>
        <v>34.21763652113534</v>
      </c>
      <c r="O11" s="14">
        <v>22110</v>
      </c>
      <c r="P11" s="14">
        <v>21206</v>
      </c>
      <c r="Q11" s="24">
        <f t="shared" si="1"/>
        <v>904</v>
      </c>
      <c r="R11" s="18">
        <f t="shared" si="2"/>
        <v>4.088647670737223</v>
      </c>
      <c r="S11" s="18">
        <f t="shared" si="3"/>
        <v>1142.9948025860103</v>
      </c>
      <c r="T11" s="18">
        <f t="shared" si="4"/>
        <v>15.990938468201353</v>
      </c>
      <c r="U11" s="18">
        <f t="shared" si="5"/>
        <v>981.07053888632549</v>
      </c>
      <c r="V11" s="18">
        <f t="shared" si="6"/>
        <v>147.63682866735968</v>
      </c>
      <c r="W11" s="18">
        <f t="shared" si="7"/>
        <v>14.287435032325128</v>
      </c>
      <c r="X11" s="18">
        <f t="shared" si="8"/>
        <v>13.725555518539494</v>
      </c>
      <c r="Y11" s="18">
        <f t="shared" si="9"/>
        <v>2.0654962188093418</v>
      </c>
      <c r="Z11" s="18">
        <f t="shared" si="10"/>
        <v>0.1998867308525169</v>
      </c>
      <c r="AA11" s="34">
        <f>SUM(D7:D11)+SUM(D14:D18)+SUM(D21:D25)+SUM(D28:D32)+SUM(D35:D39)+SUM(D42:D46)+SUM(D49:D53)</f>
        <v>1078.19</v>
      </c>
      <c r="AB11" s="34">
        <f>SUM(F7:F11)+SUM(F14:F18)+SUM(F21:F25)+SUM(F28:F32)+SUM(F35:F39)+SUM(F42:F46)+SUM(F49:F53)</f>
        <v>558.83999999999992</v>
      </c>
      <c r="AC11" s="34">
        <f>SUM(H7:H11)+SUM(H14:H18)+SUM(H21:H25)+SUM(H28:H32)+SUM(H35:H39)+SUM(H42:H46)+SUM(H49:H53)</f>
        <v>446.78000000000003</v>
      </c>
      <c r="AD11" s="34">
        <f>SUM(J7:J11)+SUM(J14:J18)+SUM(J21:J25)+SUM(J28:J32)+SUM(J35:J39)+SUM(J42:J46)+SUM(J49:J53)</f>
        <v>72.569999999999993</v>
      </c>
      <c r="AE11" s="19">
        <f>SUM(S7:S53)-S13-S20-S27-S34-S41-S48</f>
        <v>24411.199423194623</v>
      </c>
      <c r="AF11" s="19">
        <f>SUM(U7:U53)-U13-U20-U27-U34-U41-U48</f>
        <v>21873.804102945756</v>
      </c>
      <c r="AG11" s="19">
        <f t="shared" ref="AG11:AH11" si="11">SUM(V7:V53)-V13-V20-V27-V34-V41-V48</f>
        <v>2369.0501400679977</v>
      </c>
      <c r="AH11" s="19">
        <f t="shared" si="11"/>
        <v>130.98029696046919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8"/>
      <c r="M12" s="18"/>
      <c r="N12" s="17"/>
      <c r="O12" s="11"/>
      <c r="P12" s="11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169816</v>
      </c>
      <c r="C13" s="8">
        <v>10394</v>
      </c>
      <c r="D13" s="9">
        <v>61.21</v>
      </c>
      <c r="E13" s="8">
        <v>7783</v>
      </c>
      <c r="F13" s="9">
        <v>45.83</v>
      </c>
      <c r="G13" s="8">
        <v>2395</v>
      </c>
      <c r="H13" s="9">
        <v>14.1</v>
      </c>
      <c r="I13" s="8">
        <v>216</v>
      </c>
      <c r="J13" s="9">
        <v>1.27</v>
      </c>
      <c r="K13" s="8"/>
      <c r="L13" s="17">
        <v>66.20427583218769</v>
      </c>
      <c r="M13" s="17">
        <v>82.659647002308901</v>
      </c>
      <c r="N13" s="17">
        <f t="shared" si="0"/>
        <v>74.431961417248289</v>
      </c>
      <c r="O13" s="8">
        <v>162498</v>
      </c>
      <c r="P13" s="8">
        <v>118009</v>
      </c>
      <c r="Q13" s="16">
        <f t="shared" si="1"/>
        <v>44489</v>
      </c>
      <c r="R13" s="17">
        <f t="shared" si="2"/>
        <v>27.378183116099891</v>
      </c>
      <c r="S13" s="17">
        <f t="shared" si="3"/>
        <v>300.35856315524387</v>
      </c>
      <c r="T13" s="17">
        <f t="shared" ref="T13:T18" si="12">N13*R13*S13/10000</f>
        <v>61.207424506524703</v>
      </c>
      <c r="U13" s="17">
        <f t="shared" si="5"/>
        <v>224.90770608401604</v>
      </c>
      <c r="V13" s="17">
        <f t="shared" si="6"/>
        <v>69.209039711064946</v>
      </c>
      <c r="W13" s="17">
        <f t="shared" si="7"/>
        <v>6.2418173601628508</v>
      </c>
      <c r="X13" s="17">
        <f t="shared" ref="X13:X18" si="13">N13*R13*U13/10000</f>
        <v>45.831959297121585</v>
      </c>
      <c r="Y13" s="17">
        <f t="shared" ref="Y13:Y18" si="14">N13*R13*V13/10000</f>
        <v>14.103500259103972</v>
      </c>
      <c r="Z13" s="17">
        <f t="shared" ref="Z13:Z18" si="15">N13*R13*W13/10000</f>
        <v>1.2719649502991472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34597</v>
      </c>
      <c r="C14" s="14">
        <v>943</v>
      </c>
      <c r="D14" s="15">
        <v>27.25</v>
      </c>
      <c r="E14" s="14">
        <v>805</v>
      </c>
      <c r="F14" s="15">
        <v>23.27</v>
      </c>
      <c r="G14" s="14">
        <v>125</v>
      </c>
      <c r="H14" s="15">
        <v>3.61</v>
      </c>
      <c r="I14" s="14">
        <v>13</v>
      </c>
      <c r="J14" s="15">
        <v>0.37</v>
      </c>
      <c r="K14" s="14"/>
      <c r="L14" s="18">
        <v>32.19812618751228</v>
      </c>
      <c r="M14" s="18">
        <v>62.737903207380761</v>
      </c>
      <c r="N14" s="18">
        <f t="shared" si="0"/>
        <v>47.46801469744652</v>
      </c>
      <c r="O14" s="14">
        <v>37843</v>
      </c>
      <c r="P14" s="14">
        <v>34845</v>
      </c>
      <c r="Q14" s="24">
        <f t="shared" si="1"/>
        <v>2998</v>
      </c>
      <c r="R14" s="18">
        <f t="shared" si="2"/>
        <v>7.9222048991887535</v>
      </c>
      <c r="S14" s="18">
        <f t="shared" si="3"/>
        <v>724.81323055021392</v>
      </c>
      <c r="T14" s="18">
        <f t="shared" si="12"/>
        <v>27.256698557678412</v>
      </c>
      <c r="U14" s="18">
        <f t="shared" si="5"/>
        <v>618.74300168920695</v>
      </c>
      <c r="V14" s="18">
        <f t="shared" si="6"/>
        <v>96.078105852361332</v>
      </c>
      <c r="W14" s="18">
        <f t="shared" si="7"/>
        <v>9.9921230086455761</v>
      </c>
      <c r="X14" s="18">
        <f t="shared" si="13"/>
        <v>23.267913402896205</v>
      </c>
      <c r="Y14" s="18">
        <f t="shared" si="14"/>
        <v>3.6130300315056223</v>
      </c>
      <c r="Z14" s="18">
        <f t="shared" si="15"/>
        <v>0.37575512327658461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31028</v>
      </c>
      <c r="C15" s="14">
        <v>1481</v>
      </c>
      <c r="D15" s="15">
        <v>47.74</v>
      </c>
      <c r="E15" s="14">
        <v>1209</v>
      </c>
      <c r="F15" s="15">
        <v>38.96</v>
      </c>
      <c r="G15" s="14">
        <v>249</v>
      </c>
      <c r="H15" s="15">
        <v>8.01</v>
      </c>
      <c r="I15" s="14">
        <v>24</v>
      </c>
      <c r="J15" s="15">
        <v>0.77</v>
      </c>
      <c r="K15" s="14"/>
      <c r="L15" s="18">
        <v>49.69311816581039</v>
      </c>
      <c r="M15" s="18">
        <v>75.273389151801965</v>
      </c>
      <c r="N15" s="18">
        <f t="shared" si="0"/>
        <v>62.483253658806177</v>
      </c>
      <c r="O15" s="14">
        <v>31263</v>
      </c>
      <c r="P15" s="14">
        <v>26387</v>
      </c>
      <c r="Q15" s="24">
        <f t="shared" si="1"/>
        <v>4876</v>
      </c>
      <c r="R15" s="18">
        <f t="shared" si="2"/>
        <v>15.596711767904553</v>
      </c>
      <c r="S15" s="18">
        <f t="shared" si="3"/>
        <v>489.78399937114136</v>
      </c>
      <c r="T15" s="18">
        <f t="shared" si="12"/>
        <v>47.731081603712774</v>
      </c>
      <c r="U15" s="18">
        <f t="shared" si="5"/>
        <v>399.83042217401078</v>
      </c>
      <c r="V15" s="18">
        <f t="shared" si="6"/>
        <v>82.347208537079126</v>
      </c>
      <c r="W15" s="18">
        <f t="shared" si="7"/>
        <v>7.9370803409232895</v>
      </c>
      <c r="X15" s="18">
        <f t="shared" si="13"/>
        <v>38.964805981693956</v>
      </c>
      <c r="Y15" s="18">
        <f t="shared" si="14"/>
        <v>8.0250096686863479</v>
      </c>
      <c r="Z15" s="18">
        <f t="shared" si="15"/>
        <v>0.77349490782519004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30601</v>
      </c>
      <c r="C16" s="14">
        <v>1964</v>
      </c>
      <c r="D16" s="15">
        <v>64.180000000000007</v>
      </c>
      <c r="E16" s="14">
        <v>1514</v>
      </c>
      <c r="F16" s="15">
        <v>49.48</v>
      </c>
      <c r="G16" s="14">
        <v>413</v>
      </c>
      <c r="H16" s="15">
        <v>13.5</v>
      </c>
      <c r="I16" s="14">
        <v>36</v>
      </c>
      <c r="J16" s="15">
        <v>1.19</v>
      </c>
      <c r="K16" s="14"/>
      <c r="L16" s="18">
        <v>71.505612728596745</v>
      </c>
      <c r="M16" s="18">
        <v>86.283858415329888</v>
      </c>
      <c r="N16" s="18">
        <f t="shared" si="0"/>
        <v>78.894735571963309</v>
      </c>
      <c r="O16" s="14">
        <v>30710</v>
      </c>
      <c r="P16" s="14">
        <v>22528</v>
      </c>
      <c r="Q16" s="24">
        <f t="shared" si="1"/>
        <v>8182</v>
      </c>
      <c r="R16" s="18">
        <f t="shared" si="2"/>
        <v>26.642787365678934</v>
      </c>
      <c r="S16" s="18">
        <f t="shared" si="3"/>
        <v>305.33611885383334</v>
      </c>
      <c r="T16" s="18">
        <f t="shared" si="12"/>
        <v>64.180909120616974</v>
      </c>
      <c r="U16" s="18">
        <f t="shared" si="5"/>
        <v>235.37621382113218</v>
      </c>
      <c r="V16" s="18">
        <f t="shared" si="6"/>
        <v>64.207646174456798</v>
      </c>
      <c r="W16" s="18">
        <f t="shared" si="7"/>
        <v>5.5967924026160896</v>
      </c>
      <c r="X16" s="18">
        <f t="shared" si="13"/>
        <v>49.475507336361552</v>
      </c>
      <c r="Y16" s="18">
        <f t="shared" si="14"/>
        <v>13.496290970883303</v>
      </c>
      <c r="Z16" s="18">
        <f t="shared" si="15"/>
        <v>1.1764321427404334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31392</v>
      </c>
      <c r="C17" s="14">
        <v>2412</v>
      </c>
      <c r="D17" s="15">
        <v>76.849999999999994</v>
      </c>
      <c r="E17" s="14">
        <v>1771</v>
      </c>
      <c r="F17" s="15">
        <v>56.42</v>
      </c>
      <c r="G17" s="14">
        <v>595</v>
      </c>
      <c r="H17" s="15">
        <v>18.96</v>
      </c>
      <c r="I17" s="14">
        <v>46</v>
      </c>
      <c r="J17" s="15">
        <v>1.47</v>
      </c>
      <c r="K17" s="14"/>
      <c r="L17" s="18">
        <v>85.226937053905701</v>
      </c>
      <c r="M17" s="18">
        <v>93.646474593832693</v>
      </c>
      <c r="N17" s="18">
        <f t="shared" si="0"/>
        <v>89.436705823869204</v>
      </c>
      <c r="O17" s="14">
        <v>30400</v>
      </c>
      <c r="P17" s="14">
        <v>18418</v>
      </c>
      <c r="Q17" s="24">
        <f t="shared" si="1"/>
        <v>11982</v>
      </c>
      <c r="R17" s="18">
        <f t="shared" si="2"/>
        <v>39.414473684210527</v>
      </c>
      <c r="S17" s="18">
        <f t="shared" si="3"/>
        <v>217.96501485689976</v>
      </c>
      <c r="T17" s="18">
        <f t="shared" si="12"/>
        <v>76.834862385321102</v>
      </c>
      <c r="U17" s="18">
        <f t="shared" si="5"/>
        <v>160.03981812254122</v>
      </c>
      <c r="V17" s="18">
        <f t="shared" si="6"/>
        <v>53.768318341565241</v>
      </c>
      <c r="W17" s="18">
        <f t="shared" si="7"/>
        <v>4.1568783927932786</v>
      </c>
      <c r="X17" s="18">
        <f t="shared" si="13"/>
        <v>56.41564729867482</v>
      </c>
      <c r="Y17" s="18">
        <f t="shared" si="14"/>
        <v>18.953873598369015</v>
      </c>
      <c r="Z17" s="18">
        <f t="shared" si="15"/>
        <v>1.465341488277268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42199</v>
      </c>
      <c r="C18" s="14">
        <v>3593</v>
      </c>
      <c r="D18" s="15">
        <v>85.15</v>
      </c>
      <c r="E18" s="14">
        <v>2484</v>
      </c>
      <c r="F18" s="15">
        <v>58.86</v>
      </c>
      <c r="G18" s="14">
        <v>1013</v>
      </c>
      <c r="H18" s="15">
        <v>24.01</v>
      </c>
      <c r="I18" s="14">
        <v>97</v>
      </c>
      <c r="J18" s="15">
        <v>2.29</v>
      </c>
      <c r="K18" s="14"/>
      <c r="L18" s="18">
        <v>92.017190508421109</v>
      </c>
      <c r="M18" s="18">
        <v>97.004167538091906</v>
      </c>
      <c r="N18" s="18">
        <f t="shared" si="0"/>
        <v>94.5106790232565</v>
      </c>
      <c r="O18" s="14">
        <v>32282</v>
      </c>
      <c r="P18" s="14">
        <v>15832</v>
      </c>
      <c r="Q18" s="24">
        <f t="shared" si="1"/>
        <v>16450</v>
      </c>
      <c r="R18" s="18">
        <f t="shared" si="2"/>
        <v>50.957189765194222</v>
      </c>
      <c r="S18" s="18">
        <f t="shared" si="3"/>
        <v>176.79448168197854</v>
      </c>
      <c r="T18" s="18">
        <f t="shared" si="12"/>
        <v>85.144197729804034</v>
      </c>
      <c r="U18" s="18">
        <f t="shared" si="5"/>
        <v>122.22585374284293</v>
      </c>
      <c r="V18" s="18">
        <f t="shared" si="6"/>
        <v>49.844923446658576</v>
      </c>
      <c r="W18" s="18">
        <f t="shared" si="7"/>
        <v>4.7729097476069908</v>
      </c>
      <c r="X18" s="18">
        <f t="shared" si="13"/>
        <v>58.863954122135603</v>
      </c>
      <c r="Y18" s="18">
        <f t="shared" si="14"/>
        <v>24.005308182658364</v>
      </c>
      <c r="Z18" s="18">
        <f t="shared" si="15"/>
        <v>2.2986326690205932</v>
      </c>
      <c r="AA18" s="1"/>
      <c r="AB18" s="1"/>
      <c r="AC18" s="1"/>
      <c r="AD18" s="1"/>
      <c r="AE18" s="19">
        <f>SUM(S16:S53)-S20-S27-S34-S41-S48</f>
        <v>1593.4625556998901</v>
      </c>
      <c r="AF18" s="19">
        <f>SUM(U16:U53)-U20-U27-U34-U41-U48</f>
        <v>903.496223401414</v>
      </c>
      <c r="AG18" s="19">
        <f>SUM(V16:V53)-V20-V27-V34-V41-V48</f>
        <v>602.0147737417069</v>
      </c>
      <c r="AH18" s="19">
        <f>SUM(W16:W53)-W20-W27-W34-W41-W48</f>
        <v>87.948510519587145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8"/>
      <c r="M19" s="18"/>
      <c r="N19" s="17"/>
      <c r="O19" s="11"/>
      <c r="P19" s="11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237147</v>
      </c>
      <c r="C20" s="8">
        <v>18434</v>
      </c>
      <c r="D20" s="9">
        <v>77.73</v>
      </c>
      <c r="E20" s="8">
        <v>9955</v>
      </c>
      <c r="F20" s="9">
        <v>41.98</v>
      </c>
      <c r="G20" s="8">
        <v>7597</v>
      </c>
      <c r="H20" s="9">
        <v>32.04</v>
      </c>
      <c r="I20" s="8">
        <v>882</v>
      </c>
      <c r="J20" s="9">
        <v>3.72</v>
      </c>
      <c r="K20" s="8"/>
      <c r="L20" s="17">
        <v>98.32222983975511</v>
      </c>
      <c r="M20" s="17">
        <v>99.217729665683791</v>
      </c>
      <c r="N20" s="17">
        <f t="shared" si="0"/>
        <v>98.769979752719451</v>
      </c>
      <c r="O20" s="8">
        <v>244156</v>
      </c>
      <c r="P20" s="8">
        <v>54743</v>
      </c>
      <c r="Q20" s="16">
        <f t="shared" si="1"/>
        <v>189413</v>
      </c>
      <c r="R20" s="17">
        <f t="shared" si="2"/>
        <v>77.578679205098382</v>
      </c>
      <c r="S20" s="17">
        <f t="shared" si="3"/>
        <v>101.4459239612742</v>
      </c>
      <c r="T20" s="17">
        <f t="shared" ref="T20:T25" si="16">N20*R20*S20/10000</f>
        <v>77.732376964498812</v>
      </c>
      <c r="U20" s="17">
        <f t="shared" si="5"/>
        <v>54.784320984836967</v>
      </c>
      <c r="V20" s="17">
        <f t="shared" si="6"/>
        <v>41.80778367873495</v>
      </c>
      <c r="W20" s="17">
        <f t="shared" si="7"/>
        <v>4.8538192977022803</v>
      </c>
      <c r="X20" s="17">
        <f t="shared" ref="X20:X25" si="17">N20*R20*U20/10000</f>
        <v>41.978182308863275</v>
      </c>
      <c r="Y20" s="17">
        <f t="shared" ref="Y20:Y25" si="18">N20*R20*V20/10000</f>
        <v>32.034982521389686</v>
      </c>
      <c r="Z20" s="17">
        <f t="shared" ref="Z20:Z25" si="19">N20*R20*W20/10000</f>
        <v>3.7192121342458471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50949</v>
      </c>
      <c r="C21" s="14">
        <v>4357</v>
      </c>
      <c r="D21" s="15">
        <v>85.52</v>
      </c>
      <c r="E21" s="14">
        <v>2811</v>
      </c>
      <c r="F21" s="15">
        <v>55.17</v>
      </c>
      <c r="G21" s="14">
        <v>1399</v>
      </c>
      <c r="H21" s="15">
        <v>27.46</v>
      </c>
      <c r="I21" s="14">
        <v>147</v>
      </c>
      <c r="J21" s="15">
        <v>2.88</v>
      </c>
      <c r="K21" s="14"/>
      <c r="L21" s="18">
        <v>95.891929501807269</v>
      </c>
      <c r="M21" s="18">
        <v>98.328221123688621</v>
      </c>
      <c r="N21" s="18">
        <f t="shared" si="0"/>
        <v>97.110075312747938</v>
      </c>
      <c r="O21" s="14">
        <v>52000</v>
      </c>
      <c r="P21" s="14">
        <v>19884</v>
      </c>
      <c r="Q21" s="24">
        <f t="shared" si="1"/>
        <v>32116</v>
      </c>
      <c r="R21" s="18">
        <f t="shared" si="2"/>
        <v>61.761538461538457</v>
      </c>
      <c r="S21" s="18">
        <f t="shared" si="3"/>
        <v>142.58357483021223</v>
      </c>
      <c r="T21" s="18">
        <f t="shared" si="16"/>
        <v>85.516889438458051</v>
      </c>
      <c r="U21" s="18">
        <f t="shared" si="5"/>
        <v>91.99045876697879</v>
      </c>
      <c r="V21" s="18">
        <f t="shared" si="6"/>
        <v>45.782515764853542</v>
      </c>
      <c r="W21" s="18">
        <f t="shared" si="7"/>
        <v>4.8106002983798941</v>
      </c>
      <c r="X21" s="18">
        <f t="shared" si="17"/>
        <v>55.172819878702228</v>
      </c>
      <c r="Y21" s="18">
        <f t="shared" si="18"/>
        <v>27.458831380400003</v>
      </c>
      <c r="Z21" s="18">
        <f t="shared" si="19"/>
        <v>2.8852381793558264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48755</v>
      </c>
      <c r="C22" s="14">
        <v>4107</v>
      </c>
      <c r="D22" s="15">
        <v>84.24</v>
      </c>
      <c r="E22" s="14">
        <v>2413</v>
      </c>
      <c r="F22" s="15">
        <v>49.49</v>
      </c>
      <c r="G22" s="14">
        <v>1536</v>
      </c>
      <c r="H22" s="15">
        <v>31.5</v>
      </c>
      <c r="I22" s="14">
        <v>159</v>
      </c>
      <c r="J22" s="15">
        <v>3.26</v>
      </c>
      <c r="K22" s="14"/>
      <c r="L22" s="18">
        <v>97.781488549618317</v>
      </c>
      <c r="M22" s="18">
        <v>99.046106764442641</v>
      </c>
      <c r="N22" s="18">
        <f t="shared" si="0"/>
        <v>98.413797657030472</v>
      </c>
      <c r="O22" s="14">
        <v>49768</v>
      </c>
      <c r="P22" s="14">
        <v>13562</v>
      </c>
      <c r="Q22" s="24">
        <f t="shared" si="1"/>
        <v>36206</v>
      </c>
      <c r="R22" s="18">
        <f t="shared" si="2"/>
        <v>72.74955794888281</v>
      </c>
      <c r="S22" s="18">
        <f t="shared" si="3"/>
        <v>117.6573851720605</v>
      </c>
      <c r="T22" s="18">
        <f t="shared" si="16"/>
        <v>84.237514101117839</v>
      </c>
      <c r="U22" s="18">
        <f t="shared" si="5"/>
        <v>69.127652890231786</v>
      </c>
      <c r="V22" s="18">
        <f t="shared" si="6"/>
        <v>44.003346390135121</v>
      </c>
      <c r="W22" s="18">
        <f t="shared" si="7"/>
        <v>4.5550339036663301</v>
      </c>
      <c r="X22" s="18">
        <f t="shared" si="17"/>
        <v>49.492359757973539</v>
      </c>
      <c r="Y22" s="18">
        <f t="shared" si="18"/>
        <v>31.504461080914783</v>
      </c>
      <c r="Z22" s="18">
        <f t="shared" si="19"/>
        <v>3.261203979079069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49080</v>
      </c>
      <c r="C23" s="14">
        <v>3921</v>
      </c>
      <c r="D23" s="15">
        <v>79.88</v>
      </c>
      <c r="E23" s="14">
        <v>2051</v>
      </c>
      <c r="F23" s="15">
        <v>41.79</v>
      </c>
      <c r="G23" s="14">
        <v>1684</v>
      </c>
      <c r="H23" s="15">
        <v>34.31</v>
      </c>
      <c r="I23" s="14">
        <v>186</v>
      </c>
      <c r="J23" s="15">
        <v>3.78</v>
      </c>
      <c r="K23" s="14"/>
      <c r="L23" s="18">
        <v>98.73601984643615</v>
      </c>
      <c r="M23" s="18">
        <v>99.41949030425296</v>
      </c>
      <c r="N23" s="18">
        <f t="shared" si="0"/>
        <v>99.077755075344555</v>
      </c>
      <c r="O23" s="14">
        <v>47617</v>
      </c>
      <c r="P23" s="14">
        <v>9373</v>
      </c>
      <c r="Q23" s="24">
        <f t="shared" si="1"/>
        <v>38244</v>
      </c>
      <c r="R23" s="18">
        <f t="shared" si="2"/>
        <v>80.315853581704005</v>
      </c>
      <c r="S23" s="18">
        <f t="shared" si="3"/>
        <v>100.39563968493258</v>
      </c>
      <c r="T23" s="18">
        <f t="shared" si="16"/>
        <v>79.889975550122244</v>
      </c>
      <c r="U23" s="18">
        <f t="shared" si="5"/>
        <v>52.515036213669141</v>
      </c>
      <c r="V23" s="18">
        <f t="shared" si="6"/>
        <v>43.118147724923858</v>
      </c>
      <c r="W23" s="18">
        <f t="shared" si="7"/>
        <v>4.7624557463395716</v>
      </c>
      <c r="X23" s="18">
        <f t="shared" si="17"/>
        <v>41.788916055419719</v>
      </c>
      <c r="Y23" s="18">
        <f t="shared" si="18"/>
        <v>34.31132844335778</v>
      </c>
      <c r="Z23" s="18">
        <f t="shared" si="19"/>
        <v>3.7897310513447433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47447</v>
      </c>
      <c r="C24" s="14">
        <v>3433</v>
      </c>
      <c r="D24" s="15">
        <v>72.349999999999994</v>
      </c>
      <c r="E24" s="14">
        <v>1606</v>
      </c>
      <c r="F24" s="15">
        <v>33.85</v>
      </c>
      <c r="G24" s="14">
        <v>1632</v>
      </c>
      <c r="H24" s="15">
        <v>34.4</v>
      </c>
      <c r="I24" s="14">
        <v>195</v>
      </c>
      <c r="J24" s="15">
        <v>4.0999999999999996</v>
      </c>
      <c r="K24" s="14"/>
      <c r="L24" s="18">
        <v>99.158129627751293</v>
      </c>
      <c r="M24" s="18">
        <v>99.575165534612694</v>
      </c>
      <c r="N24" s="18">
        <f t="shared" si="0"/>
        <v>99.366647581181994</v>
      </c>
      <c r="O24" s="14">
        <v>50415</v>
      </c>
      <c r="P24" s="14">
        <v>7188</v>
      </c>
      <c r="Q24" s="24">
        <f t="shared" si="1"/>
        <v>43227</v>
      </c>
      <c r="R24" s="18">
        <f t="shared" si="2"/>
        <v>85.74233858970544</v>
      </c>
      <c r="S24" s="18">
        <f t="shared" si="3"/>
        <v>84.923734344165609</v>
      </c>
      <c r="T24" s="18">
        <f t="shared" si="16"/>
        <v>72.3544165068392</v>
      </c>
      <c r="U24" s="18">
        <f t="shared" si="5"/>
        <v>39.728376742420615</v>
      </c>
      <c r="V24" s="18">
        <f t="shared" si="6"/>
        <v>40.371550961164658</v>
      </c>
      <c r="W24" s="18">
        <f t="shared" si="7"/>
        <v>4.8238066405803357</v>
      </c>
      <c r="X24" s="18">
        <f t="shared" si="17"/>
        <v>33.848293885809426</v>
      </c>
      <c r="Y24" s="18">
        <f t="shared" si="18"/>
        <v>34.396273737011818</v>
      </c>
      <c r="Z24" s="18">
        <f t="shared" si="19"/>
        <v>4.109848884017957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40916</v>
      </c>
      <c r="C25" s="14">
        <v>2617</v>
      </c>
      <c r="D25" s="15">
        <v>63.95</v>
      </c>
      <c r="E25" s="14">
        <v>1074</v>
      </c>
      <c r="F25" s="15">
        <v>26.26</v>
      </c>
      <c r="G25" s="14">
        <v>1347</v>
      </c>
      <c r="H25" s="15">
        <v>32.909999999999997</v>
      </c>
      <c r="I25" s="14">
        <v>196</v>
      </c>
      <c r="J25" s="15">
        <v>4.78</v>
      </c>
      <c r="K25" s="14"/>
      <c r="L25" s="18">
        <v>99.404436367707788</v>
      </c>
      <c r="M25" s="18">
        <v>99.66757138947176</v>
      </c>
      <c r="N25" s="18">
        <f t="shared" si="0"/>
        <v>99.536003878589781</v>
      </c>
      <c r="O25" s="14">
        <v>44357</v>
      </c>
      <c r="P25" s="14">
        <v>4736</v>
      </c>
      <c r="Q25" s="24">
        <f t="shared" si="1"/>
        <v>39621</v>
      </c>
      <c r="R25" s="18">
        <f t="shared" si="2"/>
        <v>89.32299298870528</v>
      </c>
      <c r="S25" s="18">
        <f t="shared" si="3"/>
        <v>71.939445336679015</v>
      </c>
      <c r="T25" s="18">
        <f t="shared" si="16"/>
        <v>63.960308925603691</v>
      </c>
      <c r="U25" s="18">
        <f t="shared" si="5"/>
        <v>29.523486546271787</v>
      </c>
      <c r="V25" s="18">
        <f t="shared" si="6"/>
        <v>37.028059942111817</v>
      </c>
      <c r="W25" s="18">
        <f t="shared" si="7"/>
        <v>5.3878988482954098</v>
      </c>
      <c r="X25" s="18">
        <f t="shared" si="17"/>
        <v>26.248900185746415</v>
      </c>
      <c r="Y25" s="18">
        <f t="shared" si="18"/>
        <v>32.921106657542282</v>
      </c>
      <c r="Z25" s="18">
        <f t="shared" si="19"/>
        <v>4.7903020823149873</v>
      </c>
      <c r="AA25" s="1"/>
      <c r="AB25" s="1"/>
      <c r="AC25" s="1"/>
      <c r="AD25" s="1"/>
      <c r="AE25" s="19">
        <f>SUM(S15:S53)-S20-S27-S34-S41-S48</f>
        <v>2083.2465550710317</v>
      </c>
      <c r="AF25" s="19">
        <f>SUM(U15:U53)-U20-U27-U34-U41-U48</f>
        <v>1303.3266455754249</v>
      </c>
      <c r="AG25" s="19">
        <f>SUM(V15:V53)-V20-V27-V34-V41-V48</f>
        <v>684.36198227878617</v>
      </c>
      <c r="AH25" s="19">
        <f>SUM(W15:W53)-W20-W27-W34-W41-W48</f>
        <v>95.885590860510447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8"/>
      <c r="M26" s="18"/>
      <c r="N26" s="17"/>
      <c r="O26" s="11"/>
      <c r="P26" s="11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182662</v>
      </c>
      <c r="C27" s="8">
        <v>8274</v>
      </c>
      <c r="D27" s="9">
        <v>45.29</v>
      </c>
      <c r="E27" s="8">
        <v>2344</v>
      </c>
      <c r="F27" s="9">
        <v>12.83</v>
      </c>
      <c r="G27" s="8">
        <v>5049</v>
      </c>
      <c r="H27" s="9">
        <v>27.64</v>
      </c>
      <c r="I27" s="8">
        <v>880</v>
      </c>
      <c r="J27" s="9">
        <v>4.82</v>
      </c>
      <c r="K27" s="8"/>
      <c r="L27" s="17">
        <v>99.765952086261805</v>
      </c>
      <c r="M27" s="17">
        <v>99.870645856859682</v>
      </c>
      <c r="N27" s="17">
        <f t="shared" si="0"/>
        <v>99.81829897156075</v>
      </c>
      <c r="O27" s="8">
        <v>183811</v>
      </c>
      <c r="P27" s="8">
        <v>8983</v>
      </c>
      <c r="Q27" s="16">
        <f t="shared" si="1"/>
        <v>174828</v>
      </c>
      <c r="R27" s="17">
        <f t="shared" si="2"/>
        <v>95.112914896279335</v>
      </c>
      <c r="S27" s="17">
        <f t="shared" si="3"/>
        <v>47.710904703078789</v>
      </c>
      <c r="T27" s="17">
        <f t="shared" ref="T27:T32" si="20">N27*R27*S27/10000</f>
        <v>45.296777654903579</v>
      </c>
      <c r="U27" s="17">
        <f t="shared" si="5"/>
        <v>13.516359756347196</v>
      </c>
      <c r="V27" s="17">
        <f t="shared" si="6"/>
        <v>29.114377307933871</v>
      </c>
      <c r="W27" s="17">
        <f t="shared" si="7"/>
        <v>5.0744012737139643</v>
      </c>
      <c r="X27" s="17">
        <f t="shared" ref="X27:X32" si="21">N27*R27*U27/10000</f>
        <v>12.832444624497706</v>
      </c>
      <c r="Y27" s="17">
        <f t="shared" ref="Y27:Y32" si="22">N27*R27*V27/10000</f>
        <v>27.641217111386055</v>
      </c>
      <c r="Z27" s="17">
        <f t="shared" ref="Z27:Z32" si="23">N27*R27*W27/10000</f>
        <v>4.8176413266032334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36771</v>
      </c>
      <c r="C28" s="14">
        <v>2125</v>
      </c>
      <c r="D28" s="15">
        <v>57.79</v>
      </c>
      <c r="E28" s="14">
        <v>730</v>
      </c>
      <c r="F28" s="15">
        <v>19.850000000000001</v>
      </c>
      <c r="G28" s="14">
        <v>1204</v>
      </c>
      <c r="H28" s="15">
        <v>32.74</v>
      </c>
      <c r="I28" s="14">
        <v>191</v>
      </c>
      <c r="J28" s="15">
        <v>5.2</v>
      </c>
      <c r="K28" s="14"/>
      <c r="L28" s="18">
        <v>99.613703632899799</v>
      </c>
      <c r="M28" s="18">
        <v>99.758238080675781</v>
      </c>
      <c r="N28" s="18">
        <f t="shared" si="0"/>
        <v>99.68597085678779</v>
      </c>
      <c r="O28" s="14">
        <v>37380</v>
      </c>
      <c r="P28" s="14">
        <v>2908</v>
      </c>
      <c r="Q28" s="24">
        <f t="shared" si="1"/>
        <v>34472</v>
      </c>
      <c r="R28" s="18">
        <f t="shared" si="2"/>
        <v>92.220438737292667</v>
      </c>
      <c r="S28" s="18">
        <f t="shared" si="3"/>
        <v>62.862589456003597</v>
      </c>
      <c r="T28" s="18">
        <f t="shared" si="20"/>
        <v>57.790106333795656</v>
      </c>
      <c r="U28" s="18">
        <f t="shared" si="5"/>
        <v>21.595148377827119</v>
      </c>
      <c r="V28" s="18">
        <f t="shared" si="6"/>
        <v>35.617203625895691</v>
      </c>
      <c r="W28" s="18">
        <f t="shared" si="7"/>
        <v>5.6502374522807948</v>
      </c>
      <c r="X28" s="18">
        <f t="shared" si="21"/>
        <v>19.852601234668626</v>
      </c>
      <c r="Y28" s="18">
        <f t="shared" si="22"/>
        <v>32.743194365124694</v>
      </c>
      <c r="Z28" s="18">
        <f t="shared" si="23"/>
        <v>5.1943107340023396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35577</v>
      </c>
      <c r="C29" s="14">
        <v>1855</v>
      </c>
      <c r="D29" s="15">
        <v>52.14</v>
      </c>
      <c r="E29" s="14">
        <v>566</v>
      </c>
      <c r="F29" s="15">
        <v>15.92</v>
      </c>
      <c r="G29" s="14">
        <v>1114</v>
      </c>
      <c r="H29" s="15">
        <v>31.3</v>
      </c>
      <c r="I29" s="14">
        <v>175</v>
      </c>
      <c r="J29" s="15">
        <v>4.92</v>
      </c>
      <c r="K29" s="14"/>
      <c r="L29" s="18">
        <v>99.741999120985298</v>
      </c>
      <c r="M29" s="18">
        <v>99.862412793991481</v>
      </c>
      <c r="N29" s="18">
        <f t="shared" si="0"/>
        <v>99.802205957488383</v>
      </c>
      <c r="O29" s="14">
        <v>36088</v>
      </c>
      <c r="P29" s="14">
        <v>2169</v>
      </c>
      <c r="Q29" s="24">
        <f t="shared" si="1"/>
        <v>33919</v>
      </c>
      <c r="R29" s="18">
        <f t="shared" si="2"/>
        <v>93.989691864331633</v>
      </c>
      <c r="S29" s="18">
        <f t="shared" si="3"/>
        <v>55.584566582473926</v>
      </c>
      <c r="T29" s="18">
        <f t="shared" si="20"/>
        <v>52.140427804480424</v>
      </c>
      <c r="U29" s="18">
        <f t="shared" si="5"/>
        <v>16.96003487098665</v>
      </c>
      <c r="V29" s="18">
        <f t="shared" si="6"/>
        <v>33.380704675404822</v>
      </c>
      <c r="W29" s="18">
        <f t="shared" si="7"/>
        <v>5.2438270360824459</v>
      </c>
      <c r="X29" s="18">
        <f t="shared" si="21"/>
        <v>15.909154791016665</v>
      </c>
      <c r="Y29" s="18">
        <f t="shared" si="22"/>
        <v>31.312364730022203</v>
      </c>
      <c r="Z29" s="18">
        <f t="shared" si="23"/>
        <v>4.9189082834415494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37498</v>
      </c>
      <c r="C30" s="14">
        <v>1663</v>
      </c>
      <c r="D30" s="15">
        <v>44.34</v>
      </c>
      <c r="E30" s="14">
        <v>444</v>
      </c>
      <c r="F30" s="15">
        <v>11.84</v>
      </c>
      <c r="G30" s="14">
        <v>1035</v>
      </c>
      <c r="H30" s="15">
        <v>27.59</v>
      </c>
      <c r="I30" s="14">
        <v>184</v>
      </c>
      <c r="J30" s="15">
        <v>4.91</v>
      </c>
      <c r="K30" s="14"/>
      <c r="L30" s="18">
        <v>99.793977195895124</v>
      </c>
      <c r="M30" s="18">
        <v>99.897162218481569</v>
      </c>
      <c r="N30" s="18">
        <f t="shared" si="0"/>
        <v>99.845569707188346</v>
      </c>
      <c r="O30" s="14">
        <v>34983</v>
      </c>
      <c r="P30" s="14">
        <v>1635</v>
      </c>
      <c r="Q30" s="24">
        <f t="shared" si="1"/>
        <v>33348</v>
      </c>
      <c r="R30" s="18">
        <f t="shared" si="2"/>
        <v>95.32630134636824</v>
      </c>
      <c r="S30" s="18">
        <f t="shared" si="3"/>
        <v>46.595352585021054</v>
      </c>
      <c r="T30" s="18">
        <f t="shared" si="20"/>
        <v>44.34903194837058</v>
      </c>
      <c r="U30" s="18">
        <f t="shared" si="5"/>
        <v>12.440370744287041</v>
      </c>
      <c r="V30" s="18">
        <f t="shared" si="6"/>
        <v>28.99951288364209</v>
      </c>
      <c r="W30" s="18">
        <f t="shared" si="7"/>
        <v>5.1554689570919265</v>
      </c>
      <c r="X30" s="18">
        <f t="shared" si="21"/>
        <v>11.840631500346687</v>
      </c>
      <c r="Y30" s="18">
        <f t="shared" si="22"/>
        <v>27.601472078510856</v>
      </c>
      <c r="Z30" s="18">
        <f t="shared" si="23"/>
        <v>4.9069283695130412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37747</v>
      </c>
      <c r="C31" s="14">
        <v>1475</v>
      </c>
      <c r="D31" s="15">
        <v>39.06</v>
      </c>
      <c r="E31" s="14">
        <v>347</v>
      </c>
      <c r="F31" s="15">
        <v>9.1999999999999993</v>
      </c>
      <c r="G31" s="14">
        <v>949</v>
      </c>
      <c r="H31" s="15">
        <v>25.15</v>
      </c>
      <c r="I31" s="14">
        <v>178</v>
      </c>
      <c r="J31" s="15">
        <v>4.71</v>
      </c>
      <c r="K31" s="14"/>
      <c r="L31" s="18">
        <v>99.831211689495319</v>
      </c>
      <c r="M31" s="18">
        <v>99.907183535963512</v>
      </c>
      <c r="N31" s="18">
        <f t="shared" si="0"/>
        <v>99.869197612729408</v>
      </c>
      <c r="O31" s="14">
        <v>39881</v>
      </c>
      <c r="P31" s="14">
        <v>1367</v>
      </c>
      <c r="Q31" s="24">
        <f t="shared" si="1"/>
        <v>38514</v>
      </c>
      <c r="R31" s="18">
        <f t="shared" si="2"/>
        <v>96.572302600235702</v>
      </c>
      <c r="S31" s="18">
        <f t="shared" si="3"/>
        <v>40.515894542694582</v>
      </c>
      <c r="T31" s="18">
        <f t="shared" si="20"/>
        <v>39.075953055871985</v>
      </c>
      <c r="U31" s="18">
        <f t="shared" si="5"/>
        <v>9.5315358686881488</v>
      </c>
      <c r="V31" s="18">
        <f t="shared" si="6"/>
        <v>26.067514522723496</v>
      </c>
      <c r="W31" s="18">
        <f t="shared" si="7"/>
        <v>4.8893757482031424</v>
      </c>
      <c r="X31" s="18">
        <f t="shared" si="21"/>
        <v>9.1927835324661551</v>
      </c>
      <c r="Y31" s="18">
        <f t="shared" si="22"/>
        <v>25.141070813574583</v>
      </c>
      <c r="Z31" s="18">
        <f t="shared" si="23"/>
        <v>4.7156065382679406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35069</v>
      </c>
      <c r="C32" s="14">
        <v>1156</v>
      </c>
      <c r="D32" s="15">
        <v>32.97</v>
      </c>
      <c r="E32" s="14">
        <v>257</v>
      </c>
      <c r="F32" s="15">
        <v>7.32</v>
      </c>
      <c r="G32" s="14">
        <v>748</v>
      </c>
      <c r="H32" s="15">
        <v>21.32</v>
      </c>
      <c r="I32" s="14">
        <v>152</v>
      </c>
      <c r="J32" s="15">
        <v>4.33</v>
      </c>
      <c r="K32" s="14"/>
      <c r="L32" s="18">
        <v>99.862545550667448</v>
      </c>
      <c r="M32" s="18">
        <v>99.919001783948431</v>
      </c>
      <c r="N32" s="18">
        <f t="shared" si="0"/>
        <v>99.89077366730794</v>
      </c>
      <c r="O32" s="14">
        <v>35479</v>
      </c>
      <c r="P32" s="14">
        <v>903</v>
      </c>
      <c r="Q32" s="24">
        <f t="shared" si="1"/>
        <v>34576</v>
      </c>
      <c r="R32" s="18">
        <f t="shared" si="2"/>
        <v>97.45483243608895</v>
      </c>
      <c r="S32" s="18">
        <f t="shared" si="3"/>
        <v>33.861461288597006</v>
      </c>
      <c r="T32" s="18">
        <f t="shared" si="20"/>
        <v>32.963586073170035</v>
      </c>
      <c r="U32" s="18">
        <f t="shared" si="5"/>
        <v>7.5280238331915488</v>
      </c>
      <c r="V32" s="18">
        <f t="shared" si="6"/>
        <v>21.910357304386299</v>
      </c>
      <c r="W32" s="18">
        <f t="shared" si="7"/>
        <v>4.4523720725490872</v>
      </c>
      <c r="X32" s="18">
        <f t="shared" si="21"/>
        <v>7.3284097065784586</v>
      </c>
      <c r="Y32" s="18">
        <f t="shared" si="22"/>
        <v>21.329379223815906</v>
      </c>
      <c r="Z32" s="18">
        <f t="shared" si="23"/>
        <v>4.3343123556417344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8"/>
      <c r="M33" s="18"/>
      <c r="N33" s="17"/>
      <c r="O33" s="11"/>
      <c r="P33" s="11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187686</v>
      </c>
      <c r="C34" s="8">
        <v>3431</v>
      </c>
      <c r="D34" s="9">
        <v>18.28</v>
      </c>
      <c r="E34" s="8">
        <v>700</v>
      </c>
      <c r="F34" s="9">
        <v>3.73</v>
      </c>
      <c r="G34" s="8">
        <v>2144</v>
      </c>
      <c r="H34" s="9">
        <v>11.42</v>
      </c>
      <c r="I34" s="8">
        <v>587</v>
      </c>
      <c r="J34" s="9">
        <v>3.13</v>
      </c>
      <c r="K34" s="8"/>
      <c r="L34" s="17">
        <v>99.887646657948537</v>
      </c>
      <c r="M34" s="17">
        <v>99.932196075266745</v>
      </c>
      <c r="N34" s="17">
        <f t="shared" si="0"/>
        <v>99.909921366607648</v>
      </c>
      <c r="O34" s="8">
        <v>184312</v>
      </c>
      <c r="P34" s="8">
        <v>2522</v>
      </c>
      <c r="Q34" s="16">
        <f t="shared" si="1"/>
        <v>181790</v>
      </c>
      <c r="R34" s="17">
        <f t="shared" si="2"/>
        <v>98.63166804114762</v>
      </c>
      <c r="S34" s="17">
        <f t="shared" si="3"/>
        <v>18.550851305837885</v>
      </c>
      <c r="T34" s="17">
        <f t="shared" ref="T34:T39" si="24">N34*R34*S34/10000</f>
        <v>18.28053237854715</v>
      </c>
      <c r="U34" s="17">
        <f t="shared" si="5"/>
        <v>3.7847845858602502</v>
      </c>
      <c r="V34" s="17">
        <f t="shared" si="6"/>
        <v>11.592254502977681</v>
      </c>
      <c r="W34" s="17">
        <f t="shared" si="7"/>
        <v>3.173812216999953</v>
      </c>
      <c r="X34" s="17">
        <f t="shared" ref="X34:X39" si="25">N34*R34*U34/10000</f>
        <v>3.7296335368647635</v>
      </c>
      <c r="Y34" s="17">
        <f t="shared" ref="Y34:Y39" si="26">N34*R34*V34/10000</f>
        <v>11.423334718625791</v>
      </c>
      <c r="Z34" s="17">
        <f t="shared" ref="Z34:Z39" si="27">N34*R34*W34/10000</f>
        <v>3.1275641230565947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36080</v>
      </c>
      <c r="C35" s="14">
        <v>987</v>
      </c>
      <c r="D35" s="15">
        <v>27.36</v>
      </c>
      <c r="E35" s="14">
        <v>212</v>
      </c>
      <c r="F35" s="15">
        <v>5.87</v>
      </c>
      <c r="G35" s="14">
        <v>628</v>
      </c>
      <c r="H35" s="15">
        <v>17.41</v>
      </c>
      <c r="I35" s="14">
        <v>147</v>
      </c>
      <c r="J35" s="15">
        <v>4.07</v>
      </c>
      <c r="K35" s="14"/>
      <c r="L35" s="18">
        <v>99.868540802912335</v>
      </c>
      <c r="M35" s="18">
        <v>99.923272916787312</v>
      </c>
      <c r="N35" s="18">
        <f t="shared" si="0"/>
        <v>99.895906859849816</v>
      </c>
      <c r="O35" s="14">
        <v>34555</v>
      </c>
      <c r="P35" s="14">
        <v>754</v>
      </c>
      <c r="Q35" s="24">
        <f t="shared" si="1"/>
        <v>33801</v>
      </c>
      <c r="R35" s="18">
        <f t="shared" si="2"/>
        <v>97.817971350021708</v>
      </c>
      <c r="S35" s="18">
        <f t="shared" si="3"/>
        <v>27.995245368243481</v>
      </c>
      <c r="T35" s="18">
        <f t="shared" si="24"/>
        <v>27.355875831485587</v>
      </c>
      <c r="U35" s="18">
        <f t="shared" si="5"/>
        <v>6.0131631388729669</v>
      </c>
      <c r="V35" s="18">
        <f t="shared" si="6"/>
        <v>17.812577600057658</v>
      </c>
      <c r="W35" s="18">
        <f t="shared" si="7"/>
        <v>4.1695046293128595</v>
      </c>
      <c r="X35" s="18">
        <f t="shared" si="25"/>
        <v>5.8758314855875833</v>
      </c>
      <c r="Y35" s="18">
        <f t="shared" si="26"/>
        <v>17.405764966740577</v>
      </c>
      <c r="Z35" s="18">
        <f t="shared" si="27"/>
        <v>4.0742793791574288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37537</v>
      </c>
      <c r="C36" s="14">
        <v>874</v>
      </c>
      <c r="D36" s="15">
        <v>23.3</v>
      </c>
      <c r="E36" s="14">
        <v>167</v>
      </c>
      <c r="F36" s="15">
        <v>4.4400000000000004</v>
      </c>
      <c r="G36" s="14">
        <v>561</v>
      </c>
      <c r="H36" s="15">
        <v>14.95</v>
      </c>
      <c r="I36" s="14">
        <v>146</v>
      </c>
      <c r="J36" s="15">
        <v>3.9</v>
      </c>
      <c r="K36" s="14"/>
      <c r="L36" s="18">
        <v>99.880050281505618</v>
      </c>
      <c r="M36" s="18">
        <v>99.933015678796792</v>
      </c>
      <c r="N36" s="18">
        <f t="shared" si="0"/>
        <v>99.906532980151212</v>
      </c>
      <c r="O36" s="14">
        <v>37521</v>
      </c>
      <c r="P36" s="14">
        <v>544</v>
      </c>
      <c r="Q36" s="24">
        <f t="shared" si="1"/>
        <v>36977</v>
      </c>
      <c r="R36" s="18">
        <f t="shared" si="2"/>
        <v>98.55014525199222</v>
      </c>
      <c r="S36" s="18">
        <f t="shared" si="3"/>
        <v>23.648342980225955</v>
      </c>
      <c r="T36" s="18">
        <f t="shared" si="24"/>
        <v>23.283693422489812</v>
      </c>
      <c r="U36" s="18">
        <f t="shared" si="5"/>
        <v>4.5186193108669732</v>
      </c>
      <c r="V36" s="18">
        <f t="shared" si="6"/>
        <v>15.179313972433365</v>
      </c>
      <c r="W36" s="18">
        <f t="shared" si="7"/>
        <v>3.9504096969256173</v>
      </c>
      <c r="X36" s="18">
        <f t="shared" si="25"/>
        <v>4.4489437088739114</v>
      </c>
      <c r="Y36" s="18">
        <f t="shared" si="26"/>
        <v>14.945254016037509</v>
      </c>
      <c r="Z36" s="18">
        <f t="shared" si="27"/>
        <v>3.889495697578389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36114</v>
      </c>
      <c r="C37" s="14">
        <v>647</v>
      </c>
      <c r="D37" s="15">
        <v>17.93</v>
      </c>
      <c r="E37" s="14">
        <v>123</v>
      </c>
      <c r="F37" s="15">
        <v>3.4</v>
      </c>
      <c r="G37" s="14">
        <v>407</v>
      </c>
      <c r="H37" s="15">
        <v>11.26</v>
      </c>
      <c r="I37" s="14">
        <v>118</v>
      </c>
      <c r="J37" s="15">
        <v>3.26</v>
      </c>
      <c r="K37" s="14"/>
      <c r="L37" s="18">
        <v>99.895619706263744</v>
      </c>
      <c r="M37" s="18">
        <v>99.923367002783905</v>
      </c>
      <c r="N37" s="18">
        <f t="shared" si="0"/>
        <v>99.909493354523818</v>
      </c>
      <c r="O37" s="14">
        <v>37480</v>
      </c>
      <c r="P37" s="14">
        <v>490</v>
      </c>
      <c r="Q37" s="24">
        <f t="shared" si="1"/>
        <v>36990</v>
      </c>
      <c r="R37" s="18">
        <f t="shared" si="2"/>
        <v>98.692636072572043</v>
      </c>
      <c r="S37" s="18">
        <f t="shared" si="3"/>
        <v>18.16925755444036</v>
      </c>
      <c r="T37" s="18">
        <f t="shared" si="24"/>
        <v>17.915489837736061</v>
      </c>
      <c r="U37" s="18">
        <f t="shared" si="5"/>
        <v>3.4541246973665602</v>
      </c>
      <c r="V37" s="18">
        <f t="shared" si="6"/>
        <v>11.429502047383657</v>
      </c>
      <c r="W37" s="18">
        <f t="shared" si="7"/>
        <v>3.3137131243028786</v>
      </c>
      <c r="X37" s="18">
        <f t="shared" si="25"/>
        <v>3.4058813756437951</v>
      </c>
      <c r="Y37" s="18">
        <f t="shared" si="26"/>
        <v>11.269867641357921</v>
      </c>
      <c r="Z37" s="18">
        <f t="shared" si="27"/>
        <v>3.2674309132192501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37434</v>
      </c>
      <c r="C38" s="14">
        <v>497</v>
      </c>
      <c r="D38" s="15">
        <v>13.27</v>
      </c>
      <c r="E38" s="14">
        <v>102</v>
      </c>
      <c r="F38" s="15">
        <v>2.72</v>
      </c>
      <c r="G38" s="14">
        <v>301</v>
      </c>
      <c r="H38" s="15">
        <v>8.0500000000000007</v>
      </c>
      <c r="I38" s="14">
        <v>94</v>
      </c>
      <c r="J38" s="15">
        <v>2.5099999999999998</v>
      </c>
      <c r="K38" s="14"/>
      <c r="L38" s="18">
        <v>99.892914653784217</v>
      </c>
      <c r="M38" s="18">
        <v>99.93392300775777</v>
      </c>
      <c r="N38" s="18">
        <f t="shared" si="0"/>
        <v>99.913418830770993</v>
      </c>
      <c r="O38" s="14">
        <v>34650</v>
      </c>
      <c r="P38" s="14">
        <v>366</v>
      </c>
      <c r="Q38" s="24">
        <f t="shared" si="1"/>
        <v>34284</v>
      </c>
      <c r="R38" s="18">
        <f t="shared" si="2"/>
        <v>98.943722943722946</v>
      </c>
      <c r="S38" s="18">
        <f t="shared" si="3"/>
        <v>13.430064095200953</v>
      </c>
      <c r="T38" s="18">
        <f t="shared" si="24"/>
        <v>13.276700325906928</v>
      </c>
      <c r="U38" s="18">
        <f t="shared" si="5"/>
        <v>2.7562706996187072</v>
      </c>
      <c r="V38" s="18">
        <f t="shared" si="6"/>
        <v>8.1337007900512823</v>
      </c>
      <c r="W38" s="18">
        <f t="shared" si="7"/>
        <v>2.5400926055309654</v>
      </c>
      <c r="X38" s="18">
        <f t="shared" si="25"/>
        <v>2.7247956403269757</v>
      </c>
      <c r="Y38" s="18">
        <f t="shared" si="26"/>
        <v>8.0408185072394076</v>
      </c>
      <c r="Z38" s="18">
        <f t="shared" si="27"/>
        <v>2.511086178340546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40521</v>
      </c>
      <c r="C39" s="14">
        <v>425</v>
      </c>
      <c r="D39" s="15">
        <v>10.49</v>
      </c>
      <c r="E39" s="14">
        <v>97</v>
      </c>
      <c r="F39" s="15">
        <v>2.38</v>
      </c>
      <c r="G39" s="14">
        <v>247</v>
      </c>
      <c r="H39" s="15">
        <v>6.09</v>
      </c>
      <c r="I39" s="14">
        <v>81</v>
      </c>
      <c r="J39" s="15">
        <v>2.0099999999999998</v>
      </c>
      <c r="K39" s="14"/>
      <c r="L39" s="18">
        <v>99.901314598196507</v>
      </c>
      <c r="M39" s="18">
        <v>99.945981030547941</v>
      </c>
      <c r="N39" s="18">
        <f t="shared" si="0"/>
        <v>99.923647814372231</v>
      </c>
      <c r="O39" s="14">
        <v>40107</v>
      </c>
      <c r="P39" s="14">
        <v>368</v>
      </c>
      <c r="Q39" s="24">
        <f t="shared" si="1"/>
        <v>39739</v>
      </c>
      <c r="R39" s="18">
        <f t="shared" si="2"/>
        <v>99.082454434388012</v>
      </c>
      <c r="S39" s="18">
        <f t="shared" si="3"/>
        <v>10.593604114575934</v>
      </c>
      <c r="T39" s="18">
        <f t="shared" si="24"/>
        <v>10.488388736704426</v>
      </c>
      <c r="U39" s="18">
        <f t="shared" si="5"/>
        <v>2.4178343508561539</v>
      </c>
      <c r="V39" s="18">
        <f t="shared" si="6"/>
        <v>6.1567534501182477</v>
      </c>
      <c r="W39" s="18">
        <f t="shared" si="7"/>
        <v>2.0190163136015307</v>
      </c>
      <c r="X39" s="18">
        <f t="shared" si="25"/>
        <v>2.3938204881419511</v>
      </c>
      <c r="Y39" s="18">
        <f t="shared" si="26"/>
        <v>6.0956047481552771</v>
      </c>
      <c r="Z39" s="18">
        <f t="shared" si="27"/>
        <v>1.9989635004071962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8"/>
      <c r="M40" s="18"/>
      <c r="N40" s="17"/>
      <c r="O40" s="11"/>
      <c r="P40" s="11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228377</v>
      </c>
      <c r="C41" s="8">
        <v>1203</v>
      </c>
      <c r="D41" s="9">
        <v>5.27</v>
      </c>
      <c r="E41" s="8">
        <v>431</v>
      </c>
      <c r="F41" s="9">
        <v>1.89</v>
      </c>
      <c r="G41" s="8">
        <v>545</v>
      </c>
      <c r="H41" s="9">
        <v>2.39</v>
      </c>
      <c r="I41" s="8">
        <v>228</v>
      </c>
      <c r="J41" s="9">
        <v>1</v>
      </c>
      <c r="K41" s="8"/>
      <c r="L41" s="17">
        <v>99.927544747827028</v>
      </c>
      <c r="M41" s="17">
        <v>99.953680055821906</v>
      </c>
      <c r="N41" s="17">
        <f t="shared" si="0"/>
        <v>99.940612401824467</v>
      </c>
      <c r="O41" s="8">
        <v>223344</v>
      </c>
      <c r="P41" s="8">
        <v>1417</v>
      </c>
      <c r="Q41" s="16">
        <f t="shared" si="1"/>
        <v>221927</v>
      </c>
      <c r="R41" s="17">
        <f t="shared" si="2"/>
        <v>99.365552690020778</v>
      </c>
      <c r="S41" s="17">
        <f t="shared" si="3"/>
        <v>5.3043894769640216</v>
      </c>
      <c r="T41" s="17">
        <f t="shared" ref="T41:T46" si="28">N41*R41*S41/10000</f>
        <v>5.2676057571471731</v>
      </c>
      <c r="U41" s="17">
        <f t="shared" si="5"/>
        <v>1.9004088649804602</v>
      </c>
      <c r="V41" s="17">
        <f t="shared" si="6"/>
        <v>2.4030692144184473</v>
      </c>
      <c r="W41" s="17">
        <f t="shared" si="7"/>
        <v>1.0053206988759744</v>
      </c>
      <c r="X41" s="17">
        <f t="shared" ref="X41:X46" si="29">N41*R41*U41/10000</f>
        <v>1.8872303252954545</v>
      </c>
      <c r="Y41" s="17">
        <f t="shared" ref="Y41:Y46" si="30">N41*R41*V41/10000</f>
        <v>2.3864049356984287</v>
      </c>
      <c r="Z41" s="17">
        <f t="shared" ref="Z41:Z46" si="31">N41*R41*W41/10000</f>
        <v>0.99834922080594823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42081</v>
      </c>
      <c r="C42" s="14">
        <v>318</v>
      </c>
      <c r="D42" s="15">
        <v>7.55</v>
      </c>
      <c r="E42" s="14">
        <v>84</v>
      </c>
      <c r="F42" s="15">
        <v>2</v>
      </c>
      <c r="G42" s="14">
        <v>170</v>
      </c>
      <c r="H42" s="15">
        <v>4.05</v>
      </c>
      <c r="I42" s="14">
        <v>63</v>
      </c>
      <c r="J42" s="15">
        <v>1.51</v>
      </c>
      <c r="K42" s="14"/>
      <c r="L42" s="18">
        <v>99.914848219397967</v>
      </c>
      <c r="M42" s="18">
        <v>99.941729158652834</v>
      </c>
      <c r="N42" s="18">
        <f t="shared" si="0"/>
        <v>99.928288689025408</v>
      </c>
      <c r="O42" s="14">
        <v>40825</v>
      </c>
      <c r="P42" s="14">
        <v>325</v>
      </c>
      <c r="Q42" s="24">
        <f t="shared" si="1"/>
        <v>40500</v>
      </c>
      <c r="R42" s="18">
        <f t="shared" si="2"/>
        <v>99.203919167176977</v>
      </c>
      <c r="S42" s="18">
        <f t="shared" si="3"/>
        <v>7.6229625899965141</v>
      </c>
      <c r="T42" s="18">
        <f t="shared" si="28"/>
        <v>7.556854637484852</v>
      </c>
      <c r="U42" s="18">
        <f t="shared" si="5"/>
        <v>2.0136127596217204</v>
      </c>
      <c r="V42" s="18">
        <f t="shared" si="6"/>
        <v>4.0751686801868159</v>
      </c>
      <c r="W42" s="18">
        <f t="shared" si="7"/>
        <v>1.5102095697162905</v>
      </c>
      <c r="X42" s="18">
        <f t="shared" si="29"/>
        <v>1.9961502815997718</v>
      </c>
      <c r="Y42" s="18">
        <f t="shared" si="30"/>
        <v>4.0398279508566821</v>
      </c>
      <c r="Z42" s="18">
        <f t="shared" si="31"/>
        <v>1.497112711199829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44261</v>
      </c>
      <c r="C43" s="14">
        <v>257</v>
      </c>
      <c r="D43" s="15">
        <v>5.8</v>
      </c>
      <c r="E43" s="14">
        <v>81</v>
      </c>
      <c r="F43" s="15">
        <v>1.82</v>
      </c>
      <c r="G43" s="14">
        <v>123</v>
      </c>
      <c r="H43" s="15">
        <v>2.79</v>
      </c>
      <c r="I43" s="14">
        <v>53</v>
      </c>
      <c r="J43" s="15">
        <v>1.19</v>
      </c>
      <c r="K43" s="14"/>
      <c r="L43" s="18">
        <v>99.920407655093911</v>
      </c>
      <c r="M43" s="18">
        <v>99.954615055076971</v>
      </c>
      <c r="N43" s="18">
        <f t="shared" si="0"/>
        <v>99.937511355085434</v>
      </c>
      <c r="O43" s="14">
        <v>43226</v>
      </c>
      <c r="P43" s="14">
        <v>271</v>
      </c>
      <c r="Q43" s="24">
        <f t="shared" si="1"/>
        <v>42955</v>
      </c>
      <c r="R43" s="18">
        <f t="shared" si="2"/>
        <v>99.373062508675332</v>
      </c>
      <c r="S43" s="18">
        <f t="shared" si="3"/>
        <v>5.8467523223129074</v>
      </c>
      <c r="T43" s="18">
        <f t="shared" si="28"/>
        <v>5.8064661891959055</v>
      </c>
      <c r="U43" s="18">
        <f t="shared" si="5"/>
        <v>1.8427507319351966</v>
      </c>
      <c r="V43" s="18">
        <f t="shared" si="6"/>
        <v>2.7982511114571507</v>
      </c>
      <c r="W43" s="18">
        <f t="shared" si="7"/>
        <v>1.2057504789205606</v>
      </c>
      <c r="X43" s="18">
        <f t="shared" si="29"/>
        <v>1.8300535460111609</v>
      </c>
      <c r="Y43" s="18">
        <f t="shared" si="30"/>
        <v>2.7789701994984299</v>
      </c>
      <c r="Z43" s="18">
        <f t="shared" si="31"/>
        <v>1.1974424436863151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46048</v>
      </c>
      <c r="C44" s="14">
        <v>232</v>
      </c>
      <c r="D44" s="15">
        <v>5.04</v>
      </c>
      <c r="E44" s="14">
        <v>92</v>
      </c>
      <c r="F44" s="15">
        <v>1.99</v>
      </c>
      <c r="G44" s="14">
        <v>96</v>
      </c>
      <c r="H44" s="15">
        <v>2.08</v>
      </c>
      <c r="I44" s="14">
        <v>45</v>
      </c>
      <c r="J44" s="15">
        <v>0.97</v>
      </c>
      <c r="K44" s="14"/>
      <c r="L44" s="18">
        <v>99.921001935683563</v>
      </c>
      <c r="M44" s="18">
        <v>99.96094936434244</v>
      </c>
      <c r="N44" s="18">
        <f t="shared" si="0"/>
        <v>99.940975650013002</v>
      </c>
      <c r="O44" s="14">
        <v>45157</v>
      </c>
      <c r="P44" s="14">
        <v>262</v>
      </c>
      <c r="Q44" s="24">
        <f t="shared" si="1"/>
        <v>44895</v>
      </c>
      <c r="R44" s="18">
        <f t="shared" si="2"/>
        <v>99.419802024049432</v>
      </c>
      <c r="S44" s="18">
        <f t="shared" si="3"/>
        <v>5.0706161324427006</v>
      </c>
      <c r="T44" s="18">
        <f t="shared" si="28"/>
        <v>5.0382209867963859</v>
      </c>
      <c r="U44" s="18">
        <f t="shared" si="5"/>
        <v>2.0107615697617605</v>
      </c>
      <c r="V44" s="18">
        <f t="shared" si="6"/>
        <v>2.0981859858383589</v>
      </c>
      <c r="W44" s="18">
        <f t="shared" si="7"/>
        <v>0.98352468086173062</v>
      </c>
      <c r="X44" s="18">
        <f t="shared" si="29"/>
        <v>1.9979152189020151</v>
      </c>
      <c r="Y44" s="18">
        <f t="shared" si="30"/>
        <v>2.0847810979847115</v>
      </c>
      <c r="Z44" s="18">
        <f t="shared" si="31"/>
        <v>0.97724113968033344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47148</v>
      </c>
      <c r="C45" s="14">
        <v>207</v>
      </c>
      <c r="D45" s="15">
        <v>4.3899999999999997</v>
      </c>
      <c r="E45" s="14">
        <v>92</v>
      </c>
      <c r="F45" s="15">
        <v>1.95</v>
      </c>
      <c r="G45" s="14">
        <v>82</v>
      </c>
      <c r="H45" s="15">
        <v>1.74</v>
      </c>
      <c r="I45" s="14">
        <v>34</v>
      </c>
      <c r="J45" s="15">
        <v>0.71</v>
      </c>
      <c r="K45" s="14"/>
      <c r="L45" s="18">
        <v>99.940268645409418</v>
      </c>
      <c r="M45" s="18">
        <v>99.953265861968461</v>
      </c>
      <c r="N45" s="18">
        <f t="shared" si="0"/>
        <v>99.946767253688932</v>
      </c>
      <c r="O45" s="14">
        <v>46776</v>
      </c>
      <c r="P45" s="14">
        <v>276</v>
      </c>
      <c r="Q45" s="24">
        <f t="shared" si="1"/>
        <v>46500</v>
      </c>
      <c r="R45" s="18">
        <f t="shared" si="2"/>
        <v>99.409953822473057</v>
      </c>
      <c r="S45" s="18">
        <f t="shared" si="3"/>
        <v>4.4188417329562446</v>
      </c>
      <c r="T45" s="18">
        <f t="shared" si="28"/>
        <v>4.3904301348943759</v>
      </c>
      <c r="U45" s="18">
        <f t="shared" si="5"/>
        <v>1.9639296590916639</v>
      </c>
      <c r="V45" s="18">
        <f t="shared" si="6"/>
        <v>1.750459043973005</v>
      </c>
      <c r="W45" s="18">
        <f t="shared" si="7"/>
        <v>0.72580009140344104</v>
      </c>
      <c r="X45" s="18">
        <f t="shared" si="29"/>
        <v>1.9513022821752777</v>
      </c>
      <c r="Y45" s="18">
        <f t="shared" si="30"/>
        <v>1.7392042080257915</v>
      </c>
      <c r="Z45" s="18">
        <f t="shared" si="31"/>
        <v>0.72113345210825486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48838</v>
      </c>
      <c r="C46" s="14">
        <v>190</v>
      </c>
      <c r="D46" s="15">
        <v>3.88</v>
      </c>
      <c r="E46" s="14">
        <v>83</v>
      </c>
      <c r="F46" s="15">
        <v>1.7</v>
      </c>
      <c r="G46" s="14">
        <v>73</v>
      </c>
      <c r="H46" s="15">
        <v>1.5</v>
      </c>
      <c r="I46" s="14">
        <v>33</v>
      </c>
      <c r="J46" s="15">
        <v>0.68</v>
      </c>
      <c r="K46" s="14"/>
      <c r="L46" s="18">
        <v>99.940623540146774</v>
      </c>
      <c r="M46" s="18">
        <v>99.958805081592516</v>
      </c>
      <c r="N46" s="18">
        <f t="shared" si="0"/>
        <v>99.949714310869638</v>
      </c>
      <c r="O46" s="14">
        <v>47360</v>
      </c>
      <c r="P46" s="14">
        <v>283</v>
      </c>
      <c r="Q46" s="24">
        <f t="shared" si="1"/>
        <v>47077</v>
      </c>
      <c r="R46" s="18">
        <f t="shared" si="2"/>
        <v>99.402449324324323</v>
      </c>
      <c r="S46" s="18">
        <f t="shared" si="3"/>
        <v>3.9157692135609308</v>
      </c>
      <c r="T46" s="18">
        <f t="shared" si="28"/>
        <v>3.8904132028338587</v>
      </c>
      <c r="U46" s="18">
        <f t="shared" si="5"/>
        <v>1.7105728669766174</v>
      </c>
      <c r="V46" s="18">
        <f t="shared" si="6"/>
        <v>1.5044797504734102</v>
      </c>
      <c r="W46" s="18">
        <f t="shared" si="7"/>
        <v>0.68010728446058277</v>
      </c>
      <c r="X46" s="18">
        <f t="shared" si="29"/>
        <v>1.6994962938695279</v>
      </c>
      <c r="Y46" s="18">
        <f t="shared" si="30"/>
        <v>1.4947377042466929</v>
      </c>
      <c r="Z46" s="18">
        <f t="shared" si="31"/>
        <v>0.6757033457553544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8"/>
      <c r="M47" s="18"/>
      <c r="N47" s="17"/>
      <c r="O47" s="11"/>
      <c r="P47" s="11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229793</v>
      </c>
      <c r="C48" s="8">
        <v>722</v>
      </c>
      <c r="D48" s="9">
        <v>3.14</v>
      </c>
      <c r="E48" s="8">
        <v>285</v>
      </c>
      <c r="F48" s="9">
        <v>1.24</v>
      </c>
      <c r="G48" s="8">
        <v>319</v>
      </c>
      <c r="H48" s="9">
        <v>1.39</v>
      </c>
      <c r="I48" s="8">
        <v>118</v>
      </c>
      <c r="J48" s="9">
        <v>0.52</v>
      </c>
      <c r="K48" s="8"/>
      <c r="L48" s="17">
        <v>99.952229150937242</v>
      </c>
      <c r="M48" s="17">
        <v>99.966887106901538</v>
      </c>
      <c r="N48" s="17">
        <f t="shared" si="0"/>
        <v>99.959558128919383</v>
      </c>
      <c r="O48" s="8">
        <v>233072</v>
      </c>
      <c r="P48" s="8">
        <v>815</v>
      </c>
      <c r="Q48" s="16">
        <f t="shared" si="1"/>
        <v>232257</v>
      </c>
      <c r="R48" s="17">
        <f t="shared" si="2"/>
        <v>99.650322647079008</v>
      </c>
      <c r="S48" s="17">
        <f t="shared" si="3"/>
        <v>3.1542591076848665</v>
      </c>
      <c r="T48" s="17">
        <f t="shared" ref="T48:T53" si="32">N48*R48*S48/10000</f>
        <v>3.141958197160053</v>
      </c>
      <c r="U48" s="17">
        <f t="shared" si="5"/>
        <v>1.2451022793492892</v>
      </c>
      <c r="V48" s="17">
        <f t="shared" si="6"/>
        <v>1.3936407968856956</v>
      </c>
      <c r="W48" s="17">
        <f t="shared" si="7"/>
        <v>0.51551603144988123</v>
      </c>
      <c r="X48" s="17">
        <f t="shared" ref="X48:X53" si="33">N48*R48*U48/10000</f>
        <v>1.2402466567737049</v>
      </c>
      <c r="Y48" s="17">
        <f t="shared" ref="Y48:Y53" si="34">N48*R48*V48/10000</f>
        <v>1.3882059070554804</v>
      </c>
      <c r="Z48" s="17">
        <f t="shared" ref="Z48:Z53" si="35">N48*R48*W48/10000</f>
        <v>0.51350563333086741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48490</v>
      </c>
      <c r="C49" s="14">
        <v>169</v>
      </c>
      <c r="D49" s="15">
        <v>3.48</v>
      </c>
      <c r="E49" s="14">
        <v>68</v>
      </c>
      <c r="F49" s="15">
        <v>1.4</v>
      </c>
      <c r="G49" s="14">
        <v>70</v>
      </c>
      <c r="H49" s="15">
        <v>1.44</v>
      </c>
      <c r="I49" s="14">
        <v>31</v>
      </c>
      <c r="J49" s="15">
        <v>0.64</v>
      </c>
      <c r="K49" s="14"/>
      <c r="L49" s="18">
        <v>99.945600027414159</v>
      </c>
      <c r="M49" s="18">
        <v>99.961914491312015</v>
      </c>
      <c r="N49" s="18">
        <f t="shared" si="0"/>
        <v>99.953757259363087</v>
      </c>
      <c r="O49" s="14">
        <v>50156</v>
      </c>
      <c r="P49" s="14">
        <v>226</v>
      </c>
      <c r="Q49" s="24">
        <f t="shared" si="1"/>
        <v>49930</v>
      </c>
      <c r="R49" s="18">
        <f t="shared" si="2"/>
        <v>99.549405853736346</v>
      </c>
      <c r="S49" s="18">
        <f t="shared" si="3"/>
        <v>3.5026498497924461</v>
      </c>
      <c r="T49" s="18">
        <f t="shared" si="32"/>
        <v>3.4852546916890081</v>
      </c>
      <c r="U49" s="18">
        <f t="shared" si="5"/>
        <v>1.4093502354194458</v>
      </c>
      <c r="V49" s="18">
        <f t="shared" si="6"/>
        <v>1.4508017129317825</v>
      </c>
      <c r="W49" s="18">
        <f t="shared" si="7"/>
        <v>0.64249790144121799</v>
      </c>
      <c r="X49" s="18">
        <f t="shared" si="33"/>
        <v>1.402351000206228</v>
      </c>
      <c r="Y49" s="18">
        <f t="shared" si="34"/>
        <v>1.4435966178593524</v>
      </c>
      <c r="Z49" s="18">
        <f t="shared" si="35"/>
        <v>0.63930707362342754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48753</v>
      </c>
      <c r="C50" s="14">
        <v>152</v>
      </c>
      <c r="D50" s="15">
        <v>3.12</v>
      </c>
      <c r="E50" s="14">
        <v>58</v>
      </c>
      <c r="F50" s="15">
        <v>1.2</v>
      </c>
      <c r="G50" s="14">
        <v>71</v>
      </c>
      <c r="H50" s="15">
        <v>1.46</v>
      </c>
      <c r="I50" s="14">
        <v>23</v>
      </c>
      <c r="J50" s="15">
        <v>0.47</v>
      </c>
      <c r="K50" s="14"/>
      <c r="L50" s="18">
        <v>99.94682443397565</v>
      </c>
      <c r="M50" s="18">
        <v>99.954941354081981</v>
      </c>
      <c r="N50" s="18">
        <f t="shared" si="0"/>
        <v>99.950882894028808</v>
      </c>
      <c r="O50" s="14">
        <v>46655</v>
      </c>
      <c r="P50" s="14">
        <v>185</v>
      </c>
      <c r="Q50" s="24">
        <f t="shared" si="1"/>
        <v>46470</v>
      </c>
      <c r="R50" s="18">
        <f t="shared" si="2"/>
        <v>99.603472296645592</v>
      </c>
      <c r="S50" s="18">
        <f t="shared" si="3"/>
        <v>3.1317070464797974</v>
      </c>
      <c r="T50" s="18">
        <f t="shared" si="32"/>
        <v>3.1177568559883495</v>
      </c>
      <c r="U50" s="18">
        <f t="shared" si="5"/>
        <v>1.1949934782620277</v>
      </c>
      <c r="V50" s="18">
        <f t="shared" si="6"/>
        <v>1.4628368440793791</v>
      </c>
      <c r="W50" s="18">
        <f t="shared" si="7"/>
        <v>0.47387672413839038</v>
      </c>
      <c r="X50" s="18">
        <f t="shared" si="33"/>
        <v>1.189670379258712</v>
      </c>
      <c r="Y50" s="18">
        <f t="shared" si="34"/>
        <v>1.4563206366787687</v>
      </c>
      <c r="Z50" s="18">
        <f t="shared" si="35"/>
        <v>0.47176584005086869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45344</v>
      </c>
      <c r="C51" s="14">
        <v>139</v>
      </c>
      <c r="D51" s="15">
        <v>3.07</v>
      </c>
      <c r="E51" s="14">
        <v>57</v>
      </c>
      <c r="F51" s="15">
        <v>1.26</v>
      </c>
      <c r="G51" s="14">
        <v>62</v>
      </c>
      <c r="H51" s="15">
        <v>1.36</v>
      </c>
      <c r="I51" s="14">
        <v>20</v>
      </c>
      <c r="J51" s="15">
        <v>0.45</v>
      </c>
      <c r="K51" s="14"/>
      <c r="L51" s="18">
        <v>99.949879864713893</v>
      </c>
      <c r="M51" s="18">
        <v>99.971633421584912</v>
      </c>
      <c r="N51" s="18">
        <f t="shared" si="0"/>
        <v>99.960756643149409</v>
      </c>
      <c r="O51" s="14">
        <v>50669</v>
      </c>
      <c r="P51" s="14">
        <v>144</v>
      </c>
      <c r="Q51" s="24">
        <f t="shared" si="1"/>
        <v>50525</v>
      </c>
      <c r="R51" s="18">
        <f t="shared" si="2"/>
        <v>99.715802561724132</v>
      </c>
      <c r="S51" s="18">
        <f t="shared" si="3"/>
        <v>3.0753988515638877</v>
      </c>
      <c r="T51" s="18">
        <f t="shared" si="32"/>
        <v>3.0654551870148201</v>
      </c>
      <c r="U51" s="18">
        <f t="shared" si="5"/>
        <v>1.2611347808571338</v>
      </c>
      <c r="V51" s="18">
        <f t="shared" si="6"/>
        <v>1.371760638827058</v>
      </c>
      <c r="W51" s="18">
        <f t="shared" si="7"/>
        <v>0.4425034318796961</v>
      </c>
      <c r="X51" s="18">
        <f t="shared" si="33"/>
        <v>1.2570571630204659</v>
      </c>
      <c r="Y51" s="18">
        <f t="shared" si="34"/>
        <v>1.3673253352152439</v>
      </c>
      <c r="Z51" s="18">
        <f t="shared" si="35"/>
        <v>0.44107268877911082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42847</v>
      </c>
      <c r="C52" s="14">
        <v>125</v>
      </c>
      <c r="D52" s="15">
        <v>2.92</v>
      </c>
      <c r="E52" s="14">
        <v>50</v>
      </c>
      <c r="F52" s="15">
        <v>1.1599999999999999</v>
      </c>
      <c r="G52" s="14">
        <v>56</v>
      </c>
      <c r="H52" s="15">
        <v>1.3</v>
      </c>
      <c r="I52" s="14">
        <v>20</v>
      </c>
      <c r="J52" s="15">
        <v>0.46</v>
      </c>
      <c r="K52" s="14"/>
      <c r="L52" s="18">
        <v>99.954045662919327</v>
      </c>
      <c r="M52" s="18">
        <v>99.974637061869032</v>
      </c>
      <c r="N52" s="18">
        <f t="shared" si="0"/>
        <v>99.96434136239418</v>
      </c>
      <c r="O52" s="14">
        <v>39882</v>
      </c>
      <c r="P52" s="14">
        <v>117</v>
      </c>
      <c r="Q52" s="24">
        <f t="shared" si="1"/>
        <v>39765</v>
      </c>
      <c r="R52" s="18">
        <f t="shared" si="2"/>
        <v>99.706634571987365</v>
      </c>
      <c r="S52" s="18">
        <f t="shared" si="3"/>
        <v>2.9269845294257197</v>
      </c>
      <c r="T52" s="18">
        <f t="shared" si="32"/>
        <v>2.9173571078488574</v>
      </c>
      <c r="U52" s="18">
        <f t="shared" si="5"/>
        <v>1.1707938117702879</v>
      </c>
      <c r="V52" s="18">
        <f t="shared" si="6"/>
        <v>1.3112890691827224</v>
      </c>
      <c r="W52" s="18">
        <f t="shared" si="7"/>
        <v>0.46831752470811516</v>
      </c>
      <c r="X52" s="18">
        <f t="shared" si="33"/>
        <v>1.166942843139543</v>
      </c>
      <c r="Y52" s="18">
        <f t="shared" si="34"/>
        <v>1.306975984316288</v>
      </c>
      <c r="Z52" s="18">
        <f t="shared" si="35"/>
        <v>0.46677713725581715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44358</v>
      </c>
      <c r="C53" s="20">
        <v>137</v>
      </c>
      <c r="D53" s="21">
        <v>3.09</v>
      </c>
      <c r="E53" s="20">
        <v>52</v>
      </c>
      <c r="F53" s="21">
        <v>1.1599999999999999</v>
      </c>
      <c r="G53" s="20">
        <v>61</v>
      </c>
      <c r="H53" s="21">
        <v>1.37</v>
      </c>
      <c r="I53" s="20">
        <v>25</v>
      </c>
      <c r="J53" s="21">
        <v>0.55000000000000004</v>
      </c>
      <c r="K53" s="20"/>
      <c r="L53" s="22">
        <v>99.963473352150089</v>
      </c>
      <c r="M53" s="22">
        <v>99.978413494649629</v>
      </c>
      <c r="N53" s="22">
        <f t="shared" si="0"/>
        <v>99.970943423399859</v>
      </c>
      <c r="O53" s="20">
        <v>45710</v>
      </c>
      <c r="P53" s="20">
        <v>143</v>
      </c>
      <c r="Q53" s="25">
        <f t="shared" si="1"/>
        <v>45567</v>
      </c>
      <c r="R53" s="22">
        <f t="shared" si="2"/>
        <v>99.687158171078536</v>
      </c>
      <c r="S53" s="22">
        <f t="shared" si="3"/>
        <v>3.0991001031209575</v>
      </c>
      <c r="T53" s="22">
        <f t="shared" si="32"/>
        <v>3.0885071463997478</v>
      </c>
      <c r="U53" s="22">
        <f t="shared" si="5"/>
        <v>1.1763007690678087</v>
      </c>
      <c r="V53" s="22">
        <f t="shared" si="6"/>
        <v>1.3798912867910831</v>
      </c>
      <c r="W53" s="22">
        <f t="shared" si="7"/>
        <v>0.56552921589798488</v>
      </c>
      <c r="X53" s="22">
        <f t="shared" si="33"/>
        <v>1.1722800847648678</v>
      </c>
      <c r="Y53" s="22">
        <f t="shared" si="34"/>
        <v>1.3751747148203255</v>
      </c>
      <c r="Z53" s="26">
        <f t="shared" si="35"/>
        <v>0.56359619459849397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P1:P2"/>
    <mergeCell ref="A1:A2"/>
    <mergeCell ref="C1:C2"/>
    <mergeCell ref="D1:D2"/>
    <mergeCell ref="E1:F1"/>
    <mergeCell ref="G1:H1"/>
    <mergeCell ref="I1:J1"/>
    <mergeCell ref="K1:K2"/>
    <mergeCell ref="L1:L2"/>
    <mergeCell ref="M1:M2"/>
    <mergeCell ref="N1:N2"/>
    <mergeCell ref="O1:O2"/>
    <mergeCell ref="B1:B2"/>
  </mergeCells>
  <phoneticPr fontId="1" type="noConversion"/>
  <pageMargins left="0.7" right="0.7" top="0.75" bottom="0.75" header="0.3" footer="0.3"/>
  <ignoredErrors>
    <ignoredError sqref="AA11:AD11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98DC0-A354-4FF3-950B-86292839B132}">
  <dimension ref="A1:AH53"/>
  <sheetViews>
    <sheetView workbookViewId="0">
      <selection activeCell="E28" sqref="E28"/>
    </sheetView>
  </sheetViews>
  <sheetFormatPr defaultRowHeight="14" x14ac:dyDescent="0.3"/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49"/>
      <c r="L1" s="62" t="s">
        <v>81</v>
      </c>
      <c r="M1" s="62" t="s">
        <v>82</v>
      </c>
      <c r="N1" s="54" t="s">
        <v>26</v>
      </c>
      <c r="O1" s="44" t="s">
        <v>22</v>
      </c>
      <c r="P1" s="44" t="s">
        <v>28</v>
      </c>
      <c r="Q1" s="44" t="s">
        <v>30</v>
      </c>
      <c r="R1" s="56" t="s">
        <v>32</v>
      </c>
      <c r="S1" s="54" t="s">
        <v>36</v>
      </c>
      <c r="T1" s="54" t="s">
        <v>34</v>
      </c>
      <c r="U1" s="40" t="s">
        <v>38</v>
      </c>
      <c r="V1" s="40" t="s">
        <v>40</v>
      </c>
      <c r="W1" s="40" t="s">
        <v>42</v>
      </c>
      <c r="X1" s="40" t="s">
        <v>44</v>
      </c>
      <c r="Y1" s="40" t="s">
        <v>46</v>
      </c>
      <c r="Z1" s="40" t="s">
        <v>48</v>
      </c>
      <c r="AA1" s="40" t="s">
        <v>50</v>
      </c>
      <c r="AB1" s="40" t="s">
        <v>52</v>
      </c>
      <c r="AC1" s="40" t="s">
        <v>54</v>
      </c>
      <c r="AD1" s="40" t="s">
        <v>56</v>
      </c>
      <c r="AE1" s="40" t="s">
        <v>58</v>
      </c>
      <c r="AF1" s="40" t="s">
        <v>60</v>
      </c>
      <c r="AG1" s="40" t="s">
        <v>62</v>
      </c>
      <c r="AH1" s="40" t="s">
        <v>64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50"/>
      <c r="L2" s="63"/>
      <c r="M2" s="63"/>
      <c r="N2" s="55"/>
      <c r="O2" s="45"/>
      <c r="P2" s="4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8"/>
      <c r="L3" s="17"/>
      <c r="M3" s="17"/>
      <c r="N3" s="17"/>
      <c r="O3" s="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2238117</v>
      </c>
      <c r="C4" s="8">
        <v>78296</v>
      </c>
      <c r="D4" s="9">
        <v>34.979999999999997</v>
      </c>
      <c r="E4" s="8">
        <v>37125</v>
      </c>
      <c r="F4" s="9">
        <v>16.59</v>
      </c>
      <c r="G4" s="8">
        <v>33179</v>
      </c>
      <c r="H4" s="9">
        <v>14.82</v>
      </c>
      <c r="I4" s="8">
        <v>7992</v>
      </c>
      <c r="J4" s="9">
        <v>3.57</v>
      </c>
      <c r="K4" s="16"/>
      <c r="L4" s="17">
        <v>87.677574806095109</v>
      </c>
      <c r="M4" s="17">
        <v>90.475403597138722</v>
      </c>
      <c r="N4" s="17">
        <f>(L4+M4)/2</f>
        <v>89.076489201616909</v>
      </c>
      <c r="O4" s="16">
        <f>O6+O13+O20+O27+O34+O41+O48</f>
        <v>2218395</v>
      </c>
      <c r="P4" s="16">
        <f>P6+P13+P20+P27+P34+P41+P48</f>
        <v>515441</v>
      </c>
      <c r="Q4" s="16">
        <f>O4-P4</f>
        <v>1702954</v>
      </c>
      <c r="R4" s="17">
        <f>Q4/O4*100</f>
        <v>76.765138760229803</v>
      </c>
      <c r="S4" s="17">
        <f>C4/(R4*B4*N4)*10000000</f>
        <v>51.159896629925818</v>
      </c>
      <c r="T4" s="17">
        <f>N4*R4*S4/10000</f>
        <v>34.982978995289336</v>
      </c>
      <c r="U4" s="17">
        <f>E4/(R4*B4*N4)*10000000</f>
        <v>24.258086778200624</v>
      </c>
      <c r="V4" s="17">
        <f>G4/(R4*B4*N4)*10000000</f>
        <v>21.679705352563463</v>
      </c>
      <c r="W4" s="17">
        <f>I4/(R4*B4*N4)*10000000</f>
        <v>5.222104499161734</v>
      </c>
      <c r="X4" s="17">
        <f>N4*R4*U4/10000</f>
        <v>16.587604669460976</v>
      </c>
      <c r="Y4" s="17">
        <f>N4*R4*V4/10000</f>
        <v>14.824515429711671</v>
      </c>
      <c r="Z4" s="17">
        <f>N4*R4*W4/10000</f>
        <v>3.5708588961166905</v>
      </c>
      <c r="AA4" s="19">
        <f>SUM(T6:T53)-T6-T13-T20-T27-T34-T41-T48</f>
        <v>1265.4451448749219</v>
      </c>
      <c r="AB4" s="19">
        <f>SUM(X6:X53)-X6-X13-X20-X27-X34-X41-X48</f>
        <v>606.91044359527427</v>
      </c>
      <c r="AC4" s="19">
        <f>SUM(Y6:Y53)-Y6-Y13-Y20-Y27-Y34-Y41-Y48</f>
        <v>529.43635467452589</v>
      </c>
      <c r="AD4" s="19">
        <f>SUM(Z6:Z53)-Z6-Z13-Z20-Z27-Z34-Z41-Z48</f>
        <v>129.09391833516761</v>
      </c>
      <c r="AE4" s="19">
        <f>SUM(S14:S53)-S20-S27-S34-S41-S48</f>
        <v>2433.3153181239163</v>
      </c>
      <c r="AF4" s="19">
        <f>SUM(U14:U53)-U20-U27-U34-U41-U48</f>
        <v>1436.0282890813799</v>
      </c>
      <c r="AG4" s="19">
        <f>SUM(V14:V53)-V20-V27-V34-V41-V48</f>
        <v>828.71067833317591</v>
      </c>
      <c r="AH4" s="19">
        <f>SUM(W14:W53)-W20-W27-W34-W41-W48</f>
        <v>168.74762087519571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11"/>
      <c r="L5" s="18"/>
      <c r="M5" s="18"/>
      <c r="N5" s="17"/>
      <c r="O5" s="11"/>
      <c r="P5" s="18"/>
      <c r="Q5" s="16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260224</v>
      </c>
      <c r="C6" s="8">
        <v>4011</v>
      </c>
      <c r="D6" s="9">
        <v>15.41</v>
      </c>
      <c r="E6" s="8">
        <v>3456</v>
      </c>
      <c r="F6" s="9">
        <v>13.28</v>
      </c>
      <c r="G6" s="8">
        <v>516</v>
      </c>
      <c r="H6" s="9">
        <v>1.98</v>
      </c>
      <c r="I6" s="8">
        <v>39</v>
      </c>
      <c r="J6" s="9">
        <v>0.15</v>
      </c>
      <c r="K6" s="8"/>
      <c r="L6" s="17">
        <v>17.36898581297973</v>
      </c>
      <c r="M6" s="17">
        <v>38.852493660185964</v>
      </c>
      <c r="N6" s="17">
        <f t="shared" ref="N6:N53" si="0">(L6+M6)/2</f>
        <v>28.110739736582847</v>
      </c>
      <c r="O6" s="8">
        <v>261347</v>
      </c>
      <c r="P6" s="8">
        <v>251396</v>
      </c>
      <c r="Q6" s="16">
        <f t="shared" ref="Q6:Q53" si="1">O6-P6</f>
        <v>9951</v>
      </c>
      <c r="R6" s="17">
        <f t="shared" ref="R6:R53" si="2">Q6/O6*100</f>
        <v>3.8075814912740533</v>
      </c>
      <c r="S6" s="17">
        <f t="shared" ref="S6:S53" si="3">C6/(R6*B6*N6)*10000000</f>
        <v>1440.0707602714208</v>
      </c>
      <c r="T6" s="17">
        <f t="shared" ref="T6:T11" si="4">N6*R6*S6/10000</f>
        <v>15.413643630103296</v>
      </c>
      <c r="U6" s="17">
        <f t="shared" ref="U6:U53" si="5">E6/(R6*B6*N6)*10000000</f>
        <v>1240.8089123655025</v>
      </c>
      <c r="V6" s="17">
        <f t="shared" ref="V6:V53" si="6">G6/(R6*B6*N6)*10000000</f>
        <v>185.25966399901597</v>
      </c>
      <c r="W6" s="17">
        <f t="shared" ref="W6:W53" si="7">I6/(R6*B6*N6)*10000000</f>
        <v>14.002183906902372</v>
      </c>
      <c r="X6" s="17">
        <f t="shared" ref="X6:X11" si="8">N6*R6*U6/10000</f>
        <v>13.280865715691098</v>
      </c>
      <c r="Y6" s="17">
        <f t="shared" ref="Y6:Y11" si="9">N6*R6*V6/10000</f>
        <v>1.9829070339399899</v>
      </c>
      <c r="Z6" s="17">
        <f t="shared" ref="Z6:Z11" si="10">N6*R6*W6/10000</f>
        <v>0.14987088047220856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53048</v>
      </c>
      <c r="C7" s="14">
        <v>87</v>
      </c>
      <c r="D7" s="15">
        <v>1.64</v>
      </c>
      <c r="E7" s="14">
        <v>80</v>
      </c>
      <c r="F7" s="15">
        <v>1.5</v>
      </c>
      <c r="G7" s="14">
        <v>7</v>
      </c>
      <c r="H7" s="15">
        <v>0.14000000000000001</v>
      </c>
      <c r="I7" s="14">
        <v>0</v>
      </c>
      <c r="J7" s="15">
        <v>0</v>
      </c>
      <c r="K7" s="14"/>
      <c r="L7" s="18">
        <v>4.8963575229030516</v>
      </c>
      <c r="M7" s="18">
        <v>10.963374778623724</v>
      </c>
      <c r="N7" s="18">
        <f t="shared" si="0"/>
        <v>7.9298661507633881</v>
      </c>
      <c r="O7" s="14">
        <v>54615</v>
      </c>
      <c r="P7" s="14">
        <v>54427</v>
      </c>
      <c r="Q7" s="24">
        <f t="shared" si="1"/>
        <v>188</v>
      </c>
      <c r="R7" s="18">
        <f t="shared" si="2"/>
        <v>0.34422777625194545</v>
      </c>
      <c r="S7" s="18">
        <f t="shared" si="3"/>
        <v>6008.1182200984013</v>
      </c>
      <c r="T7" s="18">
        <f t="shared" si="4"/>
        <v>1.6400241290906346</v>
      </c>
      <c r="U7" s="18">
        <f t="shared" si="5"/>
        <v>5524.7064092858864</v>
      </c>
      <c r="V7" s="18">
        <f t="shared" si="6"/>
        <v>483.41181081251506</v>
      </c>
      <c r="W7" s="18">
        <f t="shared" si="7"/>
        <v>0</v>
      </c>
      <c r="X7" s="18">
        <f t="shared" si="8"/>
        <v>1.5080681646810434</v>
      </c>
      <c r="Y7" s="18">
        <f t="shared" si="9"/>
        <v>0.13195596440959129</v>
      </c>
      <c r="Z7" s="18">
        <f t="shared" si="10"/>
        <v>0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52378</v>
      </c>
      <c r="C8" s="14">
        <v>281</v>
      </c>
      <c r="D8" s="15">
        <v>5.36</v>
      </c>
      <c r="E8" s="14">
        <v>257</v>
      </c>
      <c r="F8" s="15">
        <v>4.91</v>
      </c>
      <c r="G8" s="14">
        <v>24</v>
      </c>
      <c r="H8" s="15">
        <v>0.45</v>
      </c>
      <c r="I8" s="14">
        <v>0</v>
      </c>
      <c r="J8" s="15">
        <v>0</v>
      </c>
      <c r="K8" s="14"/>
      <c r="L8" s="18">
        <v>9.7591523364603034</v>
      </c>
      <c r="M8" s="18">
        <v>23.078579332929415</v>
      </c>
      <c r="N8" s="18">
        <f t="shared" si="0"/>
        <v>16.418865834694859</v>
      </c>
      <c r="O8" s="14">
        <v>51175</v>
      </c>
      <c r="P8" s="14">
        <v>50563</v>
      </c>
      <c r="Q8" s="24">
        <f t="shared" si="1"/>
        <v>612</v>
      </c>
      <c r="R8" s="18">
        <f t="shared" si="2"/>
        <v>1.1958964338055691</v>
      </c>
      <c r="S8" s="18">
        <f t="shared" si="3"/>
        <v>2732.2515669240074</v>
      </c>
      <c r="T8" s="18">
        <f t="shared" si="4"/>
        <v>5.364847836878079</v>
      </c>
      <c r="U8" s="18">
        <f t="shared" si="5"/>
        <v>2498.8920024892168</v>
      </c>
      <c r="V8" s="18">
        <f t="shared" si="6"/>
        <v>233.35956443479066</v>
      </c>
      <c r="W8" s="18">
        <f t="shared" si="7"/>
        <v>0</v>
      </c>
      <c r="X8" s="18">
        <f t="shared" si="8"/>
        <v>4.9066401924472105</v>
      </c>
      <c r="Y8" s="18">
        <f t="shared" si="9"/>
        <v>0.45820764443086792</v>
      </c>
      <c r="Z8" s="18">
        <f t="shared" si="10"/>
        <v>0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52157</v>
      </c>
      <c r="C9" s="14">
        <v>611</v>
      </c>
      <c r="D9" s="15">
        <v>11.72</v>
      </c>
      <c r="E9" s="14">
        <v>552</v>
      </c>
      <c r="F9" s="15">
        <v>10.59</v>
      </c>
      <c r="G9" s="14">
        <v>57</v>
      </c>
      <c r="H9" s="15">
        <v>1.0900000000000001</v>
      </c>
      <c r="I9" s="14">
        <v>2</v>
      </c>
      <c r="J9" s="15">
        <v>0.05</v>
      </c>
      <c r="K9" s="14"/>
      <c r="L9" s="18">
        <v>16.869372693726937</v>
      </c>
      <c r="M9" s="18">
        <v>38.801739903387272</v>
      </c>
      <c r="N9" s="18">
        <f t="shared" si="0"/>
        <v>27.835556298557105</v>
      </c>
      <c r="O9" s="14">
        <v>53257</v>
      </c>
      <c r="P9" s="14">
        <v>51879</v>
      </c>
      <c r="Q9" s="24">
        <f t="shared" si="1"/>
        <v>1378</v>
      </c>
      <c r="R9" s="18">
        <f t="shared" si="2"/>
        <v>2.5874532925249261</v>
      </c>
      <c r="S9" s="18">
        <f t="shared" si="3"/>
        <v>1626.5079216654815</v>
      </c>
      <c r="T9" s="18">
        <f t="shared" si="4"/>
        <v>11.71463082615948</v>
      </c>
      <c r="U9" s="18">
        <f t="shared" si="5"/>
        <v>1469.4474185914005</v>
      </c>
      <c r="V9" s="18">
        <f t="shared" si="6"/>
        <v>151.73641822411201</v>
      </c>
      <c r="W9" s="18">
        <f t="shared" si="7"/>
        <v>5.324084849968842</v>
      </c>
      <c r="X9" s="18">
        <f t="shared" si="8"/>
        <v>10.583430795482869</v>
      </c>
      <c r="Y9" s="18">
        <f t="shared" si="9"/>
        <v>1.0928542669248615</v>
      </c>
      <c r="Z9" s="18">
        <f t="shared" si="10"/>
        <v>3.8345763751749522E-2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51327</v>
      </c>
      <c r="C10" s="14">
        <v>1118</v>
      </c>
      <c r="D10" s="15">
        <v>21.77</v>
      </c>
      <c r="E10" s="14">
        <v>971</v>
      </c>
      <c r="F10" s="15">
        <v>18.91</v>
      </c>
      <c r="G10" s="14">
        <v>136</v>
      </c>
      <c r="H10" s="15">
        <v>2.65</v>
      </c>
      <c r="I10" s="14">
        <v>11</v>
      </c>
      <c r="J10" s="15">
        <v>0.21</v>
      </c>
      <c r="K10" s="14"/>
      <c r="L10" s="18">
        <v>25.828911449866577</v>
      </c>
      <c r="M10" s="18">
        <v>54.770266880222309</v>
      </c>
      <c r="N10" s="18">
        <f t="shared" si="0"/>
        <v>40.299589165044445</v>
      </c>
      <c r="O10" s="14">
        <v>50704</v>
      </c>
      <c r="P10" s="14">
        <v>48050</v>
      </c>
      <c r="Q10" s="24">
        <f t="shared" si="1"/>
        <v>2654</v>
      </c>
      <c r="R10" s="18">
        <f t="shared" si="2"/>
        <v>5.2343010413379618</v>
      </c>
      <c r="S10" s="18">
        <f t="shared" si="3"/>
        <v>1032.6106671235088</v>
      </c>
      <c r="T10" s="18">
        <f t="shared" si="4"/>
        <v>21.781908157499949</v>
      </c>
      <c r="U10" s="18">
        <f t="shared" si="5"/>
        <v>896.83806599009574</v>
      </c>
      <c r="V10" s="18">
        <f t="shared" si="6"/>
        <v>125.61274662683113</v>
      </c>
      <c r="W10" s="18">
        <f t="shared" si="7"/>
        <v>10.159854506581929</v>
      </c>
      <c r="X10" s="18">
        <f t="shared" si="8"/>
        <v>18.917918444483409</v>
      </c>
      <c r="Y10" s="18">
        <f t="shared" si="9"/>
        <v>2.6496775576207452</v>
      </c>
      <c r="Z10" s="18">
        <f t="shared" si="10"/>
        <v>0.21431215539579557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51314</v>
      </c>
      <c r="C11" s="14">
        <v>1914</v>
      </c>
      <c r="D11" s="15">
        <v>37.299999999999997</v>
      </c>
      <c r="E11" s="14">
        <v>1596</v>
      </c>
      <c r="F11" s="15">
        <v>31.11</v>
      </c>
      <c r="G11" s="14">
        <v>292</v>
      </c>
      <c r="H11" s="15">
        <v>5.7</v>
      </c>
      <c r="I11" s="14">
        <v>25</v>
      </c>
      <c r="J11" s="15">
        <v>0.49</v>
      </c>
      <c r="K11" s="14"/>
      <c r="L11" s="18">
        <v>35.782638414217359</v>
      </c>
      <c r="M11" s="18">
        <v>66.778598036212443</v>
      </c>
      <c r="N11" s="18">
        <f t="shared" si="0"/>
        <v>51.280618225214901</v>
      </c>
      <c r="O11" s="14">
        <v>51596</v>
      </c>
      <c r="P11" s="14">
        <v>46478</v>
      </c>
      <c r="Q11" s="24">
        <f t="shared" si="1"/>
        <v>5118</v>
      </c>
      <c r="R11" s="18">
        <f t="shared" si="2"/>
        <v>9.9193735948523134</v>
      </c>
      <c r="S11" s="18">
        <f t="shared" si="3"/>
        <v>733.2778454529589</v>
      </c>
      <c r="T11" s="18">
        <f t="shared" si="4"/>
        <v>37.299762248119428</v>
      </c>
      <c r="U11" s="18">
        <f t="shared" si="5"/>
        <v>611.44798398271803</v>
      </c>
      <c r="V11" s="18">
        <f t="shared" si="6"/>
        <v>111.86892940034691</v>
      </c>
      <c r="W11" s="18">
        <f t="shared" si="7"/>
        <v>9.5778192979749051</v>
      </c>
      <c r="X11" s="18">
        <f t="shared" si="8"/>
        <v>31.102623065829988</v>
      </c>
      <c r="Y11" s="18">
        <f t="shared" si="9"/>
        <v>5.6904548466305496</v>
      </c>
      <c r="Z11" s="18">
        <f t="shared" si="10"/>
        <v>0.4871964765950812</v>
      </c>
      <c r="AA11" s="34">
        <f>SUM(D7:D11)+SUM(D14:D18)+SUM(D21:D25)+SUM(D28:D32)+SUM(D35:D39)+SUM(D42:D46)+SUM(D49:D53)</f>
        <v>1265.4300000000003</v>
      </c>
      <c r="AB11" s="34">
        <f>SUM(F7:F11)+SUM(F14:F18)+SUM(F21:F25)+SUM(F28:F32)+SUM(F35:F39)+SUM(F42:F46)+SUM(F49:F53)</f>
        <v>606.90000000000009</v>
      </c>
      <c r="AC11" s="34">
        <f>SUM(H7:H11)+SUM(H14:H18)+SUM(H21:H25)+SUM(H28:H32)+SUM(H35:H39)+SUM(H42:H46)+SUM(H49:H53)</f>
        <v>529.50000000000011</v>
      </c>
      <c r="AD11" s="34">
        <f>SUM(J7:J11)+SUM(J14:J18)+SUM(J21:J25)+SUM(J28:J32)+SUM(J35:J39)+SUM(J42:J46)+SUM(J49:J53)</f>
        <v>129.08000000000001</v>
      </c>
      <c r="AE11" s="19">
        <f>SUM(S7:S53)-S13-S20-S27-S34-S41-S48</f>
        <v>14566.081539388277</v>
      </c>
      <c r="AF11" s="19">
        <f>SUM(U7:U53)-U13-U20-U27-U34-U41-U48</f>
        <v>12437.360169420697</v>
      </c>
      <c r="AG11" s="19">
        <f t="shared" ref="AG11:AH11" si="11">SUM(V7:V53)-V13-V20-V27-V34-V41-V48</f>
        <v>1934.7001478317709</v>
      </c>
      <c r="AH11" s="19">
        <f t="shared" si="11"/>
        <v>193.80937952972141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8"/>
      <c r="M12" s="18"/>
      <c r="N12" s="17"/>
      <c r="O12" s="11"/>
      <c r="P12" s="11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286792</v>
      </c>
      <c r="C13" s="8">
        <v>23338</v>
      </c>
      <c r="D13" s="9">
        <v>81.38</v>
      </c>
      <c r="E13" s="8">
        <v>16076</v>
      </c>
      <c r="F13" s="9">
        <v>56.05</v>
      </c>
      <c r="G13" s="8">
        <v>6477</v>
      </c>
      <c r="H13" s="9">
        <v>22.58</v>
      </c>
      <c r="I13" s="8">
        <v>785</v>
      </c>
      <c r="J13" s="9">
        <v>2.74</v>
      </c>
      <c r="K13" s="8"/>
      <c r="L13" s="17">
        <v>76.088164341750826</v>
      </c>
      <c r="M13" s="17">
        <v>90.430705745463939</v>
      </c>
      <c r="N13" s="17">
        <f t="shared" si="0"/>
        <v>83.259435043607382</v>
      </c>
      <c r="O13" s="8">
        <v>271295</v>
      </c>
      <c r="P13" s="8">
        <v>168075</v>
      </c>
      <c r="Q13" s="16">
        <f t="shared" si="1"/>
        <v>103220</v>
      </c>
      <c r="R13" s="17">
        <f t="shared" si="2"/>
        <v>38.047144252566397</v>
      </c>
      <c r="S13" s="17">
        <f t="shared" si="3"/>
        <v>256.88637967739845</v>
      </c>
      <c r="T13" s="17">
        <f t="shared" ref="T13:T18" si="12">N13*R13*S13/10000</f>
        <v>81.376049541130868</v>
      </c>
      <c r="U13" s="17">
        <f t="shared" si="5"/>
        <v>176.95198558976165</v>
      </c>
      <c r="V13" s="17">
        <f t="shared" si="6"/>
        <v>71.293730446932457</v>
      </c>
      <c r="W13" s="17">
        <f t="shared" si="7"/>
        <v>8.6406636407043358</v>
      </c>
      <c r="X13" s="17">
        <f t="shared" ref="X13:X18" si="13">N13*R13*U13/10000</f>
        <v>56.054562191413993</v>
      </c>
      <c r="Y13" s="17">
        <f t="shared" ref="Y13:Y18" si="14">N13*R13*V13/10000</f>
        <v>22.584311975229436</v>
      </c>
      <c r="Z13" s="17">
        <f t="shared" ref="Z13:Z18" si="15">N13*R13*W13/10000</f>
        <v>2.7371753744874341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49720</v>
      </c>
      <c r="C14" s="14">
        <v>2785</v>
      </c>
      <c r="D14" s="15">
        <v>56.02</v>
      </c>
      <c r="E14" s="14">
        <v>2255</v>
      </c>
      <c r="F14" s="15">
        <v>45.36</v>
      </c>
      <c r="G14" s="14">
        <v>481</v>
      </c>
      <c r="H14" s="15">
        <v>9.67</v>
      </c>
      <c r="I14" s="14">
        <v>50</v>
      </c>
      <c r="J14" s="15">
        <v>1</v>
      </c>
      <c r="K14" s="14"/>
      <c r="L14" s="18">
        <v>49.381362233408041</v>
      </c>
      <c r="M14" s="18">
        <v>78.906681586411267</v>
      </c>
      <c r="N14" s="18">
        <f t="shared" si="0"/>
        <v>64.144021909909654</v>
      </c>
      <c r="O14" s="14">
        <v>50692</v>
      </c>
      <c r="P14" s="14">
        <v>41849</v>
      </c>
      <c r="Q14" s="24">
        <f t="shared" si="1"/>
        <v>8843</v>
      </c>
      <c r="R14" s="18">
        <f t="shared" si="2"/>
        <v>17.444567190089167</v>
      </c>
      <c r="S14" s="18">
        <f t="shared" si="3"/>
        <v>500.58484049046751</v>
      </c>
      <c r="T14" s="18">
        <f t="shared" si="12"/>
        <v>56.013676588897837</v>
      </c>
      <c r="U14" s="18">
        <f t="shared" si="5"/>
        <v>405.32093906858319</v>
      </c>
      <c r="V14" s="18">
        <f t="shared" si="6"/>
        <v>86.456484120615741</v>
      </c>
      <c r="W14" s="18">
        <f t="shared" si="7"/>
        <v>8.9871605114985176</v>
      </c>
      <c r="X14" s="18">
        <f t="shared" si="13"/>
        <v>45.353982300884958</v>
      </c>
      <c r="Y14" s="18">
        <f t="shared" si="14"/>
        <v>9.6741753821399836</v>
      </c>
      <c r="Z14" s="18">
        <f t="shared" si="15"/>
        <v>1.0056315366049879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51259</v>
      </c>
      <c r="C15" s="14">
        <v>3681</v>
      </c>
      <c r="D15" s="15">
        <v>71.81</v>
      </c>
      <c r="E15" s="14">
        <v>2834</v>
      </c>
      <c r="F15" s="15">
        <v>55.28</v>
      </c>
      <c r="G15" s="14">
        <v>756</v>
      </c>
      <c r="H15" s="15">
        <v>14.75</v>
      </c>
      <c r="I15" s="14">
        <v>91</v>
      </c>
      <c r="J15" s="15">
        <v>1.77</v>
      </c>
      <c r="K15" s="14"/>
      <c r="L15" s="18">
        <v>64.848723903067736</v>
      </c>
      <c r="M15" s="18">
        <v>87.157503234756504</v>
      </c>
      <c r="N15" s="18">
        <f t="shared" si="0"/>
        <v>76.003113568912113</v>
      </c>
      <c r="O15" s="14">
        <v>48407</v>
      </c>
      <c r="P15" s="14">
        <v>35559</v>
      </c>
      <c r="Q15" s="24">
        <f t="shared" si="1"/>
        <v>12848</v>
      </c>
      <c r="R15" s="18">
        <f t="shared" si="2"/>
        <v>26.541615882000535</v>
      </c>
      <c r="S15" s="18">
        <f t="shared" si="3"/>
        <v>355.98929981847346</v>
      </c>
      <c r="T15" s="18">
        <f t="shared" si="12"/>
        <v>71.811779394837984</v>
      </c>
      <c r="U15" s="18">
        <f t="shared" si="5"/>
        <v>274.07597818135122</v>
      </c>
      <c r="V15" s="18">
        <f t="shared" si="6"/>
        <v>73.112716833133902</v>
      </c>
      <c r="W15" s="18">
        <f t="shared" si="7"/>
        <v>8.8006048039883407</v>
      </c>
      <c r="X15" s="18">
        <f t="shared" si="13"/>
        <v>55.287851889424303</v>
      </c>
      <c r="Y15" s="18">
        <f t="shared" si="14"/>
        <v>14.748629508964278</v>
      </c>
      <c r="Z15" s="18">
        <f t="shared" si="15"/>
        <v>1.775297996449404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55783</v>
      </c>
      <c r="C16" s="14">
        <v>4707</v>
      </c>
      <c r="D16" s="15">
        <v>84.38</v>
      </c>
      <c r="E16" s="14">
        <v>3373</v>
      </c>
      <c r="F16" s="15">
        <v>60.47</v>
      </c>
      <c r="G16" s="14">
        <v>1191</v>
      </c>
      <c r="H16" s="15">
        <v>21.36</v>
      </c>
      <c r="I16" s="14">
        <v>143</v>
      </c>
      <c r="J16" s="15">
        <v>2.56</v>
      </c>
      <c r="K16" s="14"/>
      <c r="L16" s="18">
        <v>79.539689290270928</v>
      </c>
      <c r="M16" s="18">
        <v>92.98735835590189</v>
      </c>
      <c r="N16" s="18">
        <f t="shared" si="0"/>
        <v>86.263523823086416</v>
      </c>
      <c r="O16" s="14">
        <v>53775</v>
      </c>
      <c r="P16" s="14">
        <v>34150</v>
      </c>
      <c r="Q16" s="24">
        <f t="shared" si="1"/>
        <v>19625</v>
      </c>
      <c r="R16" s="18">
        <f t="shared" si="2"/>
        <v>36.494653649465363</v>
      </c>
      <c r="S16" s="18">
        <f t="shared" si="3"/>
        <v>268.03153294577112</v>
      </c>
      <c r="T16" s="18">
        <f t="shared" si="12"/>
        <v>84.380546044493855</v>
      </c>
      <c r="U16" s="18">
        <f t="shared" si="5"/>
        <v>192.06933516594134</v>
      </c>
      <c r="V16" s="18">
        <f t="shared" si="6"/>
        <v>67.819323505080391</v>
      </c>
      <c r="W16" s="18">
        <f t="shared" si="7"/>
        <v>8.1428742747493654</v>
      </c>
      <c r="X16" s="18">
        <f t="shared" si="13"/>
        <v>60.466450352257866</v>
      </c>
      <c r="Y16" s="18">
        <f t="shared" si="14"/>
        <v>21.350590681748926</v>
      </c>
      <c r="Z16" s="18">
        <f t="shared" si="15"/>
        <v>2.5635050104870656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59388</v>
      </c>
      <c r="C17" s="14">
        <v>5514</v>
      </c>
      <c r="D17" s="15">
        <v>92.85</v>
      </c>
      <c r="E17" s="14">
        <v>3637</v>
      </c>
      <c r="F17" s="15">
        <v>61.24</v>
      </c>
      <c r="G17" s="14">
        <v>1678</v>
      </c>
      <c r="H17" s="15">
        <v>28.26</v>
      </c>
      <c r="I17" s="14">
        <v>199</v>
      </c>
      <c r="J17" s="15">
        <v>3.35</v>
      </c>
      <c r="K17" s="14"/>
      <c r="L17" s="18">
        <v>89.085961101540462</v>
      </c>
      <c r="M17" s="18">
        <v>96.47250846099449</v>
      </c>
      <c r="N17" s="18">
        <f t="shared" si="0"/>
        <v>92.779234781267476</v>
      </c>
      <c r="O17" s="14">
        <v>57445</v>
      </c>
      <c r="P17" s="14">
        <v>30200</v>
      </c>
      <c r="Q17" s="24">
        <f t="shared" si="1"/>
        <v>27245</v>
      </c>
      <c r="R17" s="18">
        <f t="shared" si="2"/>
        <v>47.427974584385062</v>
      </c>
      <c r="S17" s="18">
        <f t="shared" si="3"/>
        <v>211.00011752444331</v>
      </c>
      <c r="T17" s="18">
        <f t="shared" si="12"/>
        <v>92.847039806021414</v>
      </c>
      <c r="U17" s="18">
        <f t="shared" si="5"/>
        <v>139.17436116002909</v>
      </c>
      <c r="V17" s="18">
        <f t="shared" si="6"/>
        <v>64.210772072182792</v>
      </c>
      <c r="W17" s="18">
        <f t="shared" si="7"/>
        <v>7.6149842922314503</v>
      </c>
      <c r="X17" s="18">
        <f t="shared" si="13"/>
        <v>61.241328214454107</v>
      </c>
      <c r="Y17" s="18">
        <f t="shared" si="14"/>
        <v>28.254866302956827</v>
      </c>
      <c r="Z17" s="18">
        <f t="shared" si="15"/>
        <v>3.3508452886104934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70643</v>
      </c>
      <c r="C18" s="14">
        <v>6651</v>
      </c>
      <c r="D18" s="15">
        <v>94.14</v>
      </c>
      <c r="E18" s="14">
        <v>3977</v>
      </c>
      <c r="F18" s="15">
        <v>56.3</v>
      </c>
      <c r="G18" s="14">
        <v>2371</v>
      </c>
      <c r="H18" s="15">
        <v>33.56</v>
      </c>
      <c r="I18" s="14">
        <v>303</v>
      </c>
      <c r="J18" s="15">
        <v>4.29</v>
      </c>
      <c r="K18" s="14"/>
      <c r="L18" s="18">
        <v>94.103613804850667</v>
      </c>
      <c r="M18" s="18">
        <v>98.1610961603905</v>
      </c>
      <c r="N18" s="18">
        <f t="shared" si="0"/>
        <v>96.132354982620583</v>
      </c>
      <c r="O18" s="14">
        <v>60976</v>
      </c>
      <c r="P18" s="14">
        <v>26318</v>
      </c>
      <c r="Q18" s="24">
        <f t="shared" si="1"/>
        <v>34658</v>
      </c>
      <c r="R18" s="18">
        <f t="shared" si="2"/>
        <v>56.838756231960119</v>
      </c>
      <c r="S18" s="18">
        <f t="shared" si="3"/>
        <v>172.30729563446226</v>
      </c>
      <c r="T18" s="18">
        <f t="shared" si="12"/>
        <v>94.149455713941919</v>
      </c>
      <c r="U18" s="18">
        <f t="shared" si="5"/>
        <v>103.03204251063846</v>
      </c>
      <c r="V18" s="18">
        <f t="shared" si="6"/>
        <v>61.425439475163138</v>
      </c>
      <c r="W18" s="18">
        <f t="shared" si="7"/>
        <v>7.8498136486606622</v>
      </c>
      <c r="X18" s="18">
        <f t="shared" si="13"/>
        <v>56.297156123041198</v>
      </c>
      <c r="Y18" s="18">
        <f t="shared" si="14"/>
        <v>33.563127273756777</v>
      </c>
      <c r="Z18" s="18">
        <f t="shared" si="15"/>
        <v>4.2891723171439491</v>
      </c>
      <c r="AA18" s="1"/>
      <c r="AB18" s="1"/>
      <c r="AC18" s="1"/>
      <c r="AD18" s="1"/>
      <c r="AE18" s="19">
        <f>SUM(S16:S53)-S20-S27-S34-S41-S48</f>
        <v>1576.7411778149744</v>
      </c>
      <c r="AF18" s="19">
        <f>SUM(U16:U53)-U20-U27-U34-U41-U48</f>
        <v>756.63137183144534</v>
      </c>
      <c r="AG18" s="19">
        <f>SUM(V16:V53)-V20-V27-V34-V41-V48</f>
        <v>669.14147737942642</v>
      </c>
      <c r="AH18" s="19">
        <f>SUM(W16:W53)-W20-W27-W34-W41-W48</f>
        <v>150.95985555970881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8"/>
      <c r="M19" s="18"/>
      <c r="N19" s="17"/>
      <c r="O19" s="11"/>
      <c r="P19" s="11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347446</v>
      </c>
      <c r="C20" s="8">
        <v>28918</v>
      </c>
      <c r="D20" s="9">
        <v>83.23</v>
      </c>
      <c r="E20" s="8">
        <v>12688</v>
      </c>
      <c r="F20" s="9">
        <v>36.520000000000003</v>
      </c>
      <c r="G20" s="8">
        <v>13785</v>
      </c>
      <c r="H20" s="9">
        <v>39.67</v>
      </c>
      <c r="I20" s="8">
        <v>2446</v>
      </c>
      <c r="J20" s="9">
        <v>7.04</v>
      </c>
      <c r="K20" s="8"/>
      <c r="L20" s="17">
        <v>98.686073049955098</v>
      </c>
      <c r="M20" s="17">
        <v>99.471560275045519</v>
      </c>
      <c r="N20" s="17">
        <f t="shared" si="0"/>
        <v>99.078816662500316</v>
      </c>
      <c r="O20" s="8">
        <v>356690</v>
      </c>
      <c r="P20" s="8">
        <v>73628</v>
      </c>
      <c r="Q20" s="16">
        <f t="shared" si="1"/>
        <v>283062</v>
      </c>
      <c r="R20" s="17">
        <f t="shared" si="2"/>
        <v>79.357985926154356</v>
      </c>
      <c r="S20" s="17">
        <f t="shared" si="3"/>
        <v>105.8545399763772</v>
      </c>
      <c r="T20" s="17">
        <f t="shared" ref="T20:T25" si="16">N20*R20*S20/10000</f>
        <v>83.230199800832366</v>
      </c>
      <c r="U20" s="17">
        <f t="shared" si="5"/>
        <v>46.444512179966594</v>
      </c>
      <c r="V20" s="17">
        <f t="shared" si="6"/>
        <v>50.460088303975368</v>
      </c>
      <c r="W20" s="17">
        <f t="shared" si="7"/>
        <v>8.9535999993851103</v>
      </c>
      <c r="X20" s="17">
        <f t="shared" ref="X20:X25" si="17">N20*R20*U20/10000</f>
        <v>36.517904940623872</v>
      </c>
      <c r="Y20" s="17">
        <f t="shared" ref="Y20:Y25" si="18">N20*R20*V20/10000</f>
        <v>39.675230107700187</v>
      </c>
      <c r="Z20" s="17">
        <f t="shared" ref="Z20:Z25" si="19">N20*R20*W20/10000</f>
        <v>7.0399428976013541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77179</v>
      </c>
      <c r="C21" s="14">
        <v>7207</v>
      </c>
      <c r="D21" s="15">
        <v>93.39</v>
      </c>
      <c r="E21" s="14">
        <v>3907</v>
      </c>
      <c r="F21" s="15">
        <v>50.62</v>
      </c>
      <c r="G21" s="14">
        <v>2879</v>
      </c>
      <c r="H21" s="15">
        <v>37.31</v>
      </c>
      <c r="I21" s="14">
        <v>421</v>
      </c>
      <c r="J21" s="15">
        <v>5.46</v>
      </c>
      <c r="K21" s="14"/>
      <c r="L21" s="18">
        <v>96.895855344986686</v>
      </c>
      <c r="M21" s="18">
        <v>98.912796680177195</v>
      </c>
      <c r="N21" s="18">
        <f t="shared" si="0"/>
        <v>97.904326012581947</v>
      </c>
      <c r="O21" s="14">
        <v>79897</v>
      </c>
      <c r="P21" s="14">
        <v>27081</v>
      </c>
      <c r="Q21" s="24">
        <f t="shared" si="1"/>
        <v>52816</v>
      </c>
      <c r="R21" s="18">
        <f t="shared" si="2"/>
        <v>66.105110329549305</v>
      </c>
      <c r="S21" s="18">
        <f t="shared" si="3"/>
        <v>144.28409457494158</v>
      </c>
      <c r="T21" s="18">
        <f t="shared" si="16"/>
        <v>93.380323663172632</v>
      </c>
      <c r="U21" s="18">
        <f t="shared" si="5"/>
        <v>78.218115374538186</v>
      </c>
      <c r="V21" s="18">
        <f t="shared" si="6"/>
        <v>57.637561853927679</v>
      </c>
      <c r="W21" s="18">
        <f t="shared" si="7"/>
        <v>8.4284173464757046</v>
      </c>
      <c r="X21" s="18">
        <f t="shared" si="17"/>
        <v>50.622578680729205</v>
      </c>
      <c r="Y21" s="18">
        <f t="shared" si="18"/>
        <v>37.302893274077142</v>
      </c>
      <c r="Z21" s="18">
        <f t="shared" si="19"/>
        <v>5.4548517083662658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71507</v>
      </c>
      <c r="C22" s="14">
        <v>6526</v>
      </c>
      <c r="D22" s="15">
        <v>91.26</v>
      </c>
      <c r="E22" s="14">
        <v>3145</v>
      </c>
      <c r="F22" s="15">
        <v>43.98</v>
      </c>
      <c r="G22" s="14">
        <v>2914</v>
      </c>
      <c r="H22" s="15">
        <v>40.76</v>
      </c>
      <c r="I22" s="14">
        <v>466</v>
      </c>
      <c r="J22" s="15">
        <v>6.51</v>
      </c>
      <c r="K22" s="14"/>
      <c r="L22" s="18">
        <v>98.289879836842687</v>
      </c>
      <c r="M22" s="18">
        <v>99.371915994704537</v>
      </c>
      <c r="N22" s="18">
        <f t="shared" si="0"/>
        <v>98.830897915773619</v>
      </c>
      <c r="O22" s="14">
        <v>74021</v>
      </c>
      <c r="P22" s="14">
        <v>18095</v>
      </c>
      <c r="Q22" s="24">
        <f t="shared" si="1"/>
        <v>55926</v>
      </c>
      <c r="R22" s="18">
        <f t="shared" si="2"/>
        <v>75.554234609097421</v>
      </c>
      <c r="S22" s="18">
        <f t="shared" si="3"/>
        <v>122.22131720702811</v>
      </c>
      <c r="T22" s="18">
        <f t="shared" si="16"/>
        <v>91.263792355993118</v>
      </c>
      <c r="U22" s="18">
        <f t="shared" si="5"/>
        <v>58.900711403019223</v>
      </c>
      <c r="V22" s="18">
        <f t="shared" si="6"/>
        <v>54.574458832558982</v>
      </c>
      <c r="W22" s="18">
        <f t="shared" si="7"/>
        <v>8.7274186053440239</v>
      </c>
      <c r="X22" s="18">
        <f t="shared" si="17"/>
        <v>43.981708084523198</v>
      </c>
      <c r="Y22" s="18">
        <f t="shared" si="18"/>
        <v>40.751255121876184</v>
      </c>
      <c r="Z22" s="18">
        <f t="shared" si="19"/>
        <v>6.5168445047338031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70272</v>
      </c>
      <c r="C23" s="14">
        <v>5837</v>
      </c>
      <c r="D23" s="15">
        <v>83.06</v>
      </c>
      <c r="E23" s="14">
        <v>2457</v>
      </c>
      <c r="F23" s="15">
        <v>34.96</v>
      </c>
      <c r="G23" s="14">
        <v>2876</v>
      </c>
      <c r="H23" s="15">
        <v>40.93</v>
      </c>
      <c r="I23" s="14">
        <v>504</v>
      </c>
      <c r="J23" s="15">
        <v>7.17</v>
      </c>
      <c r="K23" s="14"/>
      <c r="L23" s="18">
        <v>99.005758093963507</v>
      </c>
      <c r="M23" s="18">
        <v>99.592582110990662</v>
      </c>
      <c r="N23" s="18">
        <f t="shared" si="0"/>
        <v>99.299170102477092</v>
      </c>
      <c r="O23" s="14">
        <v>68585</v>
      </c>
      <c r="P23" s="14">
        <v>12530</v>
      </c>
      <c r="Q23" s="24">
        <f t="shared" si="1"/>
        <v>56055</v>
      </c>
      <c r="R23" s="18">
        <f t="shared" si="2"/>
        <v>81.730699132463371</v>
      </c>
      <c r="S23" s="18">
        <f t="shared" si="3"/>
        <v>102.34733682867015</v>
      </c>
      <c r="T23" s="18">
        <f t="shared" si="16"/>
        <v>83.062955373406183</v>
      </c>
      <c r="U23" s="18">
        <f t="shared" si="5"/>
        <v>43.081618397814388</v>
      </c>
      <c r="V23" s="18">
        <f t="shared" si="6"/>
        <v>50.428463374893845</v>
      </c>
      <c r="W23" s="18">
        <f t="shared" si="7"/>
        <v>8.8372550559619256</v>
      </c>
      <c r="X23" s="18">
        <f t="shared" si="17"/>
        <v>34.9641393442623</v>
      </c>
      <c r="Y23" s="18">
        <f t="shared" si="18"/>
        <v>40.926684881602917</v>
      </c>
      <c r="Z23" s="18">
        <f t="shared" si="19"/>
        <v>7.1721311475409832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67258</v>
      </c>
      <c r="C24" s="14">
        <v>5084</v>
      </c>
      <c r="D24" s="15">
        <v>75.59</v>
      </c>
      <c r="E24" s="14">
        <v>1847</v>
      </c>
      <c r="F24" s="15">
        <v>27.46</v>
      </c>
      <c r="G24" s="14">
        <v>2708</v>
      </c>
      <c r="H24" s="15">
        <v>40.270000000000003</v>
      </c>
      <c r="I24" s="14">
        <v>529</v>
      </c>
      <c r="J24" s="15">
        <v>7.87</v>
      </c>
      <c r="K24" s="14"/>
      <c r="L24" s="18">
        <v>99.34700685249436</v>
      </c>
      <c r="M24" s="18">
        <v>99.722287608273348</v>
      </c>
      <c r="N24" s="18">
        <f t="shared" si="0"/>
        <v>99.534647230383854</v>
      </c>
      <c r="O24" s="14">
        <v>71571</v>
      </c>
      <c r="P24" s="14">
        <v>9595</v>
      </c>
      <c r="Q24" s="24">
        <f t="shared" si="1"/>
        <v>61976</v>
      </c>
      <c r="R24" s="18">
        <f t="shared" si="2"/>
        <v>86.593732098196199</v>
      </c>
      <c r="S24" s="18">
        <f t="shared" si="3"/>
        <v>87.700254518016891</v>
      </c>
      <c r="T24" s="18">
        <f t="shared" si="16"/>
        <v>75.589520949180752</v>
      </c>
      <c r="U24" s="18">
        <f t="shared" si="5"/>
        <v>31.861205762151304</v>
      </c>
      <c r="V24" s="18">
        <f t="shared" si="6"/>
        <v>46.713668220847708</v>
      </c>
      <c r="W24" s="18">
        <f t="shared" si="7"/>
        <v>9.1253805350178876</v>
      </c>
      <c r="X24" s="18">
        <f t="shared" si="17"/>
        <v>27.461417229177197</v>
      </c>
      <c r="Y24" s="18">
        <f t="shared" si="18"/>
        <v>40.262868357667486</v>
      </c>
      <c r="Z24" s="18">
        <f t="shared" si="19"/>
        <v>7.8652353623360787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61230</v>
      </c>
      <c r="C25" s="14">
        <v>4264</v>
      </c>
      <c r="D25" s="15">
        <v>69.64</v>
      </c>
      <c r="E25" s="14">
        <v>1332</v>
      </c>
      <c r="F25" s="15">
        <v>21.75</v>
      </c>
      <c r="G25" s="14">
        <v>2406</v>
      </c>
      <c r="H25" s="15">
        <v>39.299999999999997</v>
      </c>
      <c r="I25" s="14">
        <v>526</v>
      </c>
      <c r="J25" s="15">
        <v>8.58</v>
      </c>
      <c r="K25" s="14"/>
      <c r="L25" s="18">
        <v>99.566393695640329</v>
      </c>
      <c r="M25" s="18">
        <v>99.796887593104458</v>
      </c>
      <c r="N25" s="18">
        <f t="shared" si="0"/>
        <v>99.681640644372393</v>
      </c>
      <c r="O25" s="14">
        <v>62616</v>
      </c>
      <c r="P25" s="14">
        <v>6327</v>
      </c>
      <c r="Q25" s="24">
        <f t="shared" si="1"/>
        <v>56289</v>
      </c>
      <c r="R25" s="18">
        <f t="shared" si="2"/>
        <v>89.895553852050597</v>
      </c>
      <c r="S25" s="18">
        <f t="shared" si="3"/>
        <v>77.71405077315579</v>
      </c>
      <c r="T25" s="18">
        <f t="shared" si="16"/>
        <v>69.639065817409772</v>
      </c>
      <c r="U25" s="18">
        <f t="shared" si="5"/>
        <v>24.27652805577943</v>
      </c>
      <c r="V25" s="18">
        <f t="shared" si="6"/>
        <v>43.850845722376363</v>
      </c>
      <c r="W25" s="18">
        <f t="shared" si="7"/>
        <v>9.5866769949999853</v>
      </c>
      <c r="X25" s="18">
        <f t="shared" si="17"/>
        <v>21.75404213620774</v>
      </c>
      <c r="Y25" s="18">
        <f t="shared" si="18"/>
        <v>39.294463498285154</v>
      </c>
      <c r="Z25" s="18">
        <f t="shared" si="19"/>
        <v>8.590560182916871</v>
      </c>
      <c r="AA25" s="1"/>
      <c r="AB25" s="1"/>
      <c r="AC25" s="1"/>
      <c r="AD25" s="1"/>
      <c r="AE25" s="19">
        <f>SUM(S15:S53)-S20-S27-S34-S41-S48</f>
        <v>1932.7304776334481</v>
      </c>
      <c r="AF25" s="19">
        <f>SUM(U15:U53)-U20-U27-U34-U41-U48</f>
        <v>1030.7073500127972</v>
      </c>
      <c r="AG25" s="19">
        <f>SUM(V15:V53)-V20-V27-V34-V41-V48</f>
        <v>742.25419421256026</v>
      </c>
      <c r="AH25" s="19">
        <f>SUM(W15:W53)-W20-W27-W34-W41-W48</f>
        <v>159.76046036369718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8"/>
      <c r="M26" s="18"/>
      <c r="N26" s="17"/>
      <c r="O26" s="11"/>
      <c r="P26" s="11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282901</v>
      </c>
      <c r="C27" s="8">
        <v>13271</v>
      </c>
      <c r="D27" s="9">
        <v>46.91</v>
      </c>
      <c r="E27" s="8">
        <v>2968</v>
      </c>
      <c r="F27" s="9">
        <v>10.49</v>
      </c>
      <c r="G27" s="8">
        <v>7909</v>
      </c>
      <c r="H27" s="9">
        <v>27.96</v>
      </c>
      <c r="I27" s="8">
        <v>2393</v>
      </c>
      <c r="J27" s="9">
        <v>8.4600000000000009</v>
      </c>
      <c r="K27" s="8"/>
      <c r="L27" s="17">
        <v>99.839046562181721</v>
      </c>
      <c r="M27" s="17">
        <v>99.926384299936345</v>
      </c>
      <c r="N27" s="17">
        <f t="shared" si="0"/>
        <v>99.88271543105904</v>
      </c>
      <c r="O27" s="8">
        <v>286079</v>
      </c>
      <c r="P27" s="8">
        <v>14401</v>
      </c>
      <c r="Q27" s="16">
        <f t="shared" si="1"/>
        <v>271678</v>
      </c>
      <c r="R27" s="17">
        <f t="shared" si="2"/>
        <v>94.966075804235899</v>
      </c>
      <c r="S27" s="17">
        <f t="shared" si="3"/>
        <v>49.455014495098951</v>
      </c>
      <c r="T27" s="17">
        <f t="shared" ref="T27:T32" si="20">N27*R27*S27/10000</f>
        <v>46.910403285955162</v>
      </c>
      <c r="U27" s="17">
        <f t="shared" si="5"/>
        <v>11.060393566532568</v>
      </c>
      <c r="V27" s="17">
        <f t="shared" si="6"/>
        <v>29.473265740467006</v>
      </c>
      <c r="W27" s="17">
        <f t="shared" si="7"/>
        <v>8.9176286404017624</v>
      </c>
      <c r="X27" s="17">
        <f t="shared" ref="X27:X32" si="21">N27*R27*U27/10000</f>
        <v>10.491302611160796</v>
      </c>
      <c r="Y27" s="17">
        <f t="shared" ref="Y27:Y32" si="22">N27*R27*V27/10000</f>
        <v>27.956776398810895</v>
      </c>
      <c r="Z27" s="17">
        <f t="shared" ref="Z27:Z32" si="23">N27*R27*W27/10000</f>
        <v>8.4587894705214897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58313</v>
      </c>
      <c r="C28" s="14">
        <v>3544</v>
      </c>
      <c r="D28" s="15">
        <v>60.78</v>
      </c>
      <c r="E28" s="14">
        <v>947</v>
      </c>
      <c r="F28" s="15">
        <v>16.23</v>
      </c>
      <c r="G28" s="14">
        <v>2073</v>
      </c>
      <c r="H28" s="15">
        <v>35.549999999999997</v>
      </c>
      <c r="I28" s="14">
        <v>525</v>
      </c>
      <c r="J28" s="15">
        <v>9</v>
      </c>
      <c r="K28" s="14"/>
      <c r="L28" s="18">
        <v>99.709113957719651</v>
      </c>
      <c r="M28" s="18">
        <v>99.825690680188842</v>
      </c>
      <c r="N28" s="18">
        <f t="shared" si="0"/>
        <v>99.767402318954254</v>
      </c>
      <c r="O28" s="14">
        <v>59538</v>
      </c>
      <c r="P28" s="14">
        <v>4493</v>
      </c>
      <c r="Q28" s="24">
        <f t="shared" si="1"/>
        <v>55045</v>
      </c>
      <c r="R28" s="18">
        <f t="shared" si="2"/>
        <v>92.453559071517361</v>
      </c>
      <c r="S28" s="18">
        <f t="shared" si="3"/>
        <v>65.889472320192269</v>
      </c>
      <c r="T28" s="18">
        <f t="shared" si="20"/>
        <v>60.775470306792656</v>
      </c>
      <c r="U28" s="18">
        <f t="shared" si="5"/>
        <v>17.606470171338056</v>
      </c>
      <c r="V28" s="18">
        <f t="shared" si="6"/>
        <v>38.540879266297559</v>
      </c>
      <c r="W28" s="18">
        <f t="shared" si="7"/>
        <v>9.7607147201187736</v>
      </c>
      <c r="X28" s="18">
        <f t="shared" si="21"/>
        <v>16.239946495635621</v>
      </c>
      <c r="Y28" s="18">
        <f t="shared" si="22"/>
        <v>35.549534409136896</v>
      </c>
      <c r="Z28" s="18">
        <f t="shared" si="23"/>
        <v>9.0031382367568114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55651</v>
      </c>
      <c r="C29" s="14">
        <v>2981</v>
      </c>
      <c r="D29" s="15">
        <v>53.56</v>
      </c>
      <c r="E29" s="14">
        <v>686</v>
      </c>
      <c r="F29" s="15">
        <v>12.32</v>
      </c>
      <c r="G29" s="14">
        <v>1790</v>
      </c>
      <c r="H29" s="15">
        <v>32.17</v>
      </c>
      <c r="I29" s="14">
        <v>505</v>
      </c>
      <c r="J29" s="15">
        <v>9.07</v>
      </c>
      <c r="K29" s="14"/>
      <c r="L29" s="18">
        <v>99.823239316289687</v>
      </c>
      <c r="M29" s="18">
        <v>99.926892638170202</v>
      </c>
      <c r="N29" s="18">
        <f t="shared" si="0"/>
        <v>99.875065977229951</v>
      </c>
      <c r="O29" s="14">
        <v>56780</v>
      </c>
      <c r="P29" s="14">
        <v>3302</v>
      </c>
      <c r="Q29" s="24">
        <f t="shared" si="1"/>
        <v>53478</v>
      </c>
      <c r="R29" s="18">
        <f t="shared" si="2"/>
        <v>94.184572032405782</v>
      </c>
      <c r="S29" s="18">
        <f t="shared" si="3"/>
        <v>56.944548707636947</v>
      </c>
      <c r="T29" s="18">
        <f t="shared" si="20"/>
        <v>53.565973657256833</v>
      </c>
      <c r="U29" s="18">
        <f t="shared" si="5"/>
        <v>13.104314127285789</v>
      </c>
      <c r="V29" s="18">
        <f t="shared" si="6"/>
        <v>34.193472722801118</v>
      </c>
      <c r="W29" s="18">
        <f t="shared" si="7"/>
        <v>9.646761857550036</v>
      </c>
      <c r="X29" s="18">
        <f t="shared" si="21"/>
        <v>12.326822518912506</v>
      </c>
      <c r="Y29" s="18">
        <f t="shared" si="22"/>
        <v>32.164740975004939</v>
      </c>
      <c r="Z29" s="18">
        <f t="shared" si="23"/>
        <v>9.0744101633393832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57722</v>
      </c>
      <c r="C30" s="14">
        <v>2640</v>
      </c>
      <c r="D30" s="15">
        <v>45.73</v>
      </c>
      <c r="E30" s="14">
        <v>543</v>
      </c>
      <c r="F30" s="15">
        <v>9.41</v>
      </c>
      <c r="G30" s="14">
        <v>1610</v>
      </c>
      <c r="H30" s="15">
        <v>27.88</v>
      </c>
      <c r="I30" s="14">
        <v>487</v>
      </c>
      <c r="J30" s="15">
        <v>8.44</v>
      </c>
      <c r="K30" s="14"/>
      <c r="L30" s="18">
        <v>99.867119072042925</v>
      </c>
      <c r="M30" s="18">
        <v>99.950597042880133</v>
      </c>
      <c r="N30" s="18">
        <f t="shared" si="0"/>
        <v>99.908858057461529</v>
      </c>
      <c r="O30" s="14">
        <v>54251</v>
      </c>
      <c r="P30" s="14">
        <v>2482</v>
      </c>
      <c r="Q30" s="24">
        <f t="shared" si="1"/>
        <v>51769</v>
      </c>
      <c r="R30" s="18">
        <f t="shared" si="2"/>
        <v>95.424969124993083</v>
      </c>
      <c r="S30" s="18">
        <f t="shared" si="3"/>
        <v>47.972961913530149</v>
      </c>
      <c r="T30" s="18">
        <f t="shared" si="20"/>
        <v>45.73646096808843</v>
      </c>
      <c r="U30" s="18">
        <f t="shared" si="5"/>
        <v>9.8671660299419965</v>
      </c>
      <c r="V30" s="18">
        <f t="shared" si="6"/>
        <v>29.256238136660432</v>
      </c>
      <c r="W30" s="18">
        <f t="shared" si="7"/>
        <v>8.8495577469277205</v>
      </c>
      <c r="X30" s="18">
        <f t="shared" si="21"/>
        <v>9.4071584491181888</v>
      </c>
      <c r="Y30" s="18">
        <f t="shared" si="22"/>
        <v>27.892311423720596</v>
      </c>
      <c r="Z30" s="18">
        <f t="shared" si="23"/>
        <v>8.4369910952496454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57888</v>
      </c>
      <c r="C31" s="14">
        <v>2283</v>
      </c>
      <c r="D31" s="15">
        <v>39.43</v>
      </c>
      <c r="E31" s="14">
        <v>452</v>
      </c>
      <c r="F31" s="15">
        <v>7.81</v>
      </c>
      <c r="G31" s="14">
        <v>1366</v>
      </c>
      <c r="H31" s="15">
        <v>23.61</v>
      </c>
      <c r="I31" s="14">
        <v>464</v>
      </c>
      <c r="J31" s="15">
        <v>8.02</v>
      </c>
      <c r="K31" s="14"/>
      <c r="L31" s="18">
        <v>99.896673231301818</v>
      </c>
      <c r="M31" s="18">
        <v>99.954915779767944</v>
      </c>
      <c r="N31" s="18">
        <f t="shared" si="0"/>
        <v>99.925794505534881</v>
      </c>
      <c r="O31" s="14">
        <v>60906</v>
      </c>
      <c r="P31" s="14">
        <v>2327</v>
      </c>
      <c r="Q31" s="24">
        <f t="shared" si="1"/>
        <v>58579</v>
      </c>
      <c r="R31" s="18">
        <f t="shared" si="2"/>
        <v>96.179358355498636</v>
      </c>
      <c r="S31" s="18">
        <f t="shared" si="3"/>
        <v>41.035325330380218</v>
      </c>
      <c r="T31" s="18">
        <f t="shared" si="20"/>
        <v>39.438225538971814</v>
      </c>
      <c r="U31" s="18">
        <f t="shared" si="5"/>
        <v>8.1243832892386596</v>
      </c>
      <c r="V31" s="18">
        <f t="shared" si="6"/>
        <v>24.552892860840725</v>
      </c>
      <c r="W31" s="18">
        <f t="shared" si="7"/>
        <v>8.3400748809883574</v>
      </c>
      <c r="X31" s="18">
        <f t="shared" si="21"/>
        <v>7.8081813156440036</v>
      </c>
      <c r="Y31" s="18">
        <f t="shared" si="22"/>
        <v>23.59729132117192</v>
      </c>
      <c r="Z31" s="18">
        <f t="shared" si="23"/>
        <v>8.0154781647318956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53327</v>
      </c>
      <c r="C32" s="14">
        <v>1823</v>
      </c>
      <c r="D32" s="15">
        <v>34.19</v>
      </c>
      <c r="E32" s="14">
        <v>341</v>
      </c>
      <c r="F32" s="15">
        <v>6.39</v>
      </c>
      <c r="G32" s="14">
        <v>1070</v>
      </c>
      <c r="H32" s="15">
        <v>20.07</v>
      </c>
      <c r="I32" s="14">
        <v>412</v>
      </c>
      <c r="J32" s="15">
        <v>7.73</v>
      </c>
      <c r="K32" s="14"/>
      <c r="L32" s="18">
        <v>99.916329613896735</v>
      </c>
      <c r="M32" s="18">
        <v>99.971091351329804</v>
      </c>
      <c r="N32" s="18">
        <f t="shared" si="0"/>
        <v>99.94371048261327</v>
      </c>
      <c r="O32" s="14">
        <v>54604</v>
      </c>
      <c r="P32" s="14">
        <v>1797</v>
      </c>
      <c r="Q32" s="24">
        <f t="shared" si="1"/>
        <v>52807</v>
      </c>
      <c r="R32" s="18">
        <f t="shared" si="2"/>
        <v>96.709032305325621</v>
      </c>
      <c r="S32" s="18">
        <f t="shared" si="3"/>
        <v>35.368529984874243</v>
      </c>
      <c r="T32" s="18">
        <f t="shared" si="20"/>
        <v>34.185309505503781</v>
      </c>
      <c r="U32" s="18">
        <f t="shared" si="5"/>
        <v>6.6158358337038488</v>
      </c>
      <c r="V32" s="18">
        <f t="shared" si="6"/>
        <v>20.759367572032605</v>
      </c>
      <c r="W32" s="18">
        <f t="shared" si="7"/>
        <v>7.9933265791377872</v>
      </c>
      <c r="X32" s="18">
        <f t="shared" si="21"/>
        <v>6.394509347985073</v>
      </c>
      <c r="Y32" s="18">
        <f t="shared" si="22"/>
        <v>20.064882704821198</v>
      </c>
      <c r="Z32" s="18">
        <f t="shared" si="23"/>
        <v>7.725917452697507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8"/>
      <c r="M33" s="18"/>
      <c r="N33" s="17"/>
      <c r="O33" s="11"/>
      <c r="P33" s="11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273978</v>
      </c>
      <c r="C34" s="8">
        <v>5059</v>
      </c>
      <c r="D34" s="9">
        <v>18.47</v>
      </c>
      <c r="E34" s="8">
        <v>948</v>
      </c>
      <c r="F34" s="9">
        <v>3.46</v>
      </c>
      <c r="G34" s="8">
        <v>2801</v>
      </c>
      <c r="H34" s="9">
        <v>10.220000000000001</v>
      </c>
      <c r="I34" s="8">
        <v>1310</v>
      </c>
      <c r="J34" s="9">
        <v>4.78</v>
      </c>
      <c r="K34" s="8"/>
      <c r="L34" s="17">
        <v>99.934696294910907</v>
      </c>
      <c r="M34" s="17">
        <v>99.971781654362388</v>
      </c>
      <c r="N34" s="17">
        <f t="shared" si="0"/>
        <v>99.953238974636648</v>
      </c>
      <c r="O34" s="8">
        <v>268745</v>
      </c>
      <c r="P34" s="8">
        <v>4574</v>
      </c>
      <c r="Q34" s="16">
        <f t="shared" si="1"/>
        <v>264171</v>
      </c>
      <c r="R34" s="17">
        <f t="shared" si="2"/>
        <v>98.298014846787851</v>
      </c>
      <c r="S34" s="17">
        <f t="shared" si="3"/>
        <v>18.793487055557183</v>
      </c>
      <c r="T34" s="17">
        <f t="shared" ref="T34:T39" si="24">N34*R34*S34/10000</f>
        <v>18.464986239771079</v>
      </c>
      <c r="U34" s="17">
        <f t="shared" si="5"/>
        <v>3.5216892130200055</v>
      </c>
      <c r="V34" s="17">
        <f t="shared" si="6"/>
        <v>10.405328571380839</v>
      </c>
      <c r="W34" s="17">
        <f t="shared" si="7"/>
        <v>4.8664692711563369</v>
      </c>
      <c r="X34" s="17">
        <f t="shared" ref="X34:X39" si="25">N34*R34*U34/10000</f>
        <v>3.460131835402843</v>
      </c>
      <c r="Y34" s="17">
        <f t="shared" ref="Y34:Y39" si="26">N34*R34*V34/10000</f>
        <v>10.223448598062618</v>
      </c>
      <c r="Z34" s="17">
        <f t="shared" ref="Z34:Z39" si="27">N34*R34*W34/10000</f>
        <v>4.7814058063056164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52989</v>
      </c>
      <c r="C35" s="14">
        <v>1495</v>
      </c>
      <c r="D35" s="15">
        <v>28.22</v>
      </c>
      <c r="E35" s="14">
        <v>281</v>
      </c>
      <c r="F35" s="15">
        <v>5.3</v>
      </c>
      <c r="G35" s="14">
        <v>862</v>
      </c>
      <c r="H35" s="15">
        <v>16.260000000000002</v>
      </c>
      <c r="I35" s="14">
        <v>353</v>
      </c>
      <c r="J35" s="15">
        <v>6.66</v>
      </c>
      <c r="K35" s="14"/>
      <c r="L35" s="18">
        <v>99.924400294564649</v>
      </c>
      <c r="M35" s="18">
        <v>99.963453959154421</v>
      </c>
      <c r="N35" s="18">
        <f t="shared" si="0"/>
        <v>99.943927126859535</v>
      </c>
      <c r="O35" s="14">
        <v>51785</v>
      </c>
      <c r="P35" s="14">
        <v>1394</v>
      </c>
      <c r="Q35" s="24">
        <f t="shared" si="1"/>
        <v>50391</v>
      </c>
      <c r="R35" s="18">
        <f t="shared" si="2"/>
        <v>97.308100801390367</v>
      </c>
      <c r="S35" s="18">
        <f t="shared" si="3"/>
        <v>29.010155876558464</v>
      </c>
      <c r="T35" s="18">
        <f t="shared" si="24"/>
        <v>28.213402781709412</v>
      </c>
      <c r="U35" s="18">
        <f t="shared" si="5"/>
        <v>5.4527450176006207</v>
      </c>
      <c r="V35" s="18">
        <f t="shared" si="6"/>
        <v>16.726925997052437</v>
      </c>
      <c r="W35" s="18">
        <f t="shared" si="7"/>
        <v>6.8498896484449077</v>
      </c>
      <c r="X35" s="18">
        <f t="shared" si="25"/>
        <v>5.3029874124818361</v>
      </c>
      <c r="Y35" s="18">
        <f t="shared" si="26"/>
        <v>16.267527222631113</v>
      </c>
      <c r="Z35" s="18">
        <f t="shared" si="27"/>
        <v>6.6617599879220215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53764</v>
      </c>
      <c r="C36" s="14">
        <v>1217</v>
      </c>
      <c r="D36" s="15">
        <v>22.64</v>
      </c>
      <c r="E36" s="14">
        <v>234</v>
      </c>
      <c r="F36" s="15">
        <v>4.3600000000000003</v>
      </c>
      <c r="G36" s="14">
        <v>680</v>
      </c>
      <c r="H36" s="15">
        <v>12.65</v>
      </c>
      <c r="I36" s="14">
        <v>303</v>
      </c>
      <c r="J36" s="15">
        <v>5.63</v>
      </c>
      <c r="K36" s="14"/>
      <c r="L36" s="18">
        <v>99.927266150846066</v>
      </c>
      <c r="M36" s="18">
        <v>99.970142823934367</v>
      </c>
      <c r="N36" s="18">
        <f t="shared" si="0"/>
        <v>99.948704487390216</v>
      </c>
      <c r="O36" s="14">
        <v>53882</v>
      </c>
      <c r="P36" s="14">
        <v>1008</v>
      </c>
      <c r="Q36" s="24">
        <f t="shared" si="1"/>
        <v>52874</v>
      </c>
      <c r="R36" s="18">
        <f t="shared" si="2"/>
        <v>98.129245388070231</v>
      </c>
      <c r="S36" s="18">
        <f t="shared" si="3"/>
        <v>23.079339588897874</v>
      </c>
      <c r="T36" s="18">
        <f t="shared" si="24"/>
        <v>22.635964585968306</v>
      </c>
      <c r="U36" s="18">
        <f t="shared" si="5"/>
        <v>4.4376051469203803</v>
      </c>
      <c r="V36" s="18">
        <f t="shared" si="6"/>
        <v>12.895604700452386</v>
      </c>
      <c r="W36" s="18">
        <f t="shared" si="7"/>
        <v>5.7461297415251078</v>
      </c>
      <c r="X36" s="18">
        <f t="shared" si="25"/>
        <v>4.352354735510751</v>
      </c>
      <c r="Y36" s="18">
        <f t="shared" si="26"/>
        <v>12.647868462167994</v>
      </c>
      <c r="Z36" s="18">
        <f t="shared" si="27"/>
        <v>5.6357413882895617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52141</v>
      </c>
      <c r="C37" s="14">
        <v>915</v>
      </c>
      <c r="D37" s="15">
        <v>17.54</v>
      </c>
      <c r="E37" s="14">
        <v>161</v>
      </c>
      <c r="F37" s="15">
        <v>3.09</v>
      </c>
      <c r="G37" s="14">
        <v>514</v>
      </c>
      <c r="H37" s="15">
        <v>9.85</v>
      </c>
      <c r="I37" s="14">
        <v>240</v>
      </c>
      <c r="J37" s="15">
        <v>4.5999999999999996</v>
      </c>
      <c r="K37" s="14"/>
      <c r="L37" s="18">
        <v>99.93172545406685</v>
      </c>
      <c r="M37" s="18">
        <v>99.969053381891513</v>
      </c>
      <c r="N37" s="18">
        <f t="shared" si="0"/>
        <v>99.950389417979181</v>
      </c>
      <c r="O37" s="14">
        <v>53347</v>
      </c>
      <c r="P37" s="14">
        <v>838</v>
      </c>
      <c r="Q37" s="24">
        <f t="shared" si="1"/>
        <v>52509</v>
      </c>
      <c r="R37" s="18">
        <f t="shared" si="2"/>
        <v>98.429152529664279</v>
      </c>
      <c r="S37" s="18">
        <f t="shared" si="3"/>
        <v>17.837480096962974</v>
      </c>
      <c r="T37" s="18">
        <f t="shared" si="24"/>
        <v>17.548570223049044</v>
      </c>
      <c r="U37" s="18">
        <f t="shared" si="5"/>
        <v>3.1386167165147962</v>
      </c>
      <c r="V37" s="18">
        <f t="shared" si="6"/>
        <v>10.020180076326742</v>
      </c>
      <c r="W37" s="18">
        <f t="shared" si="7"/>
        <v>4.678683304121436</v>
      </c>
      <c r="X37" s="18">
        <f t="shared" si="25"/>
        <v>3.0877812086457874</v>
      </c>
      <c r="Y37" s="18">
        <f t="shared" si="26"/>
        <v>9.8578853493412115</v>
      </c>
      <c r="Z37" s="18">
        <f t="shared" si="27"/>
        <v>4.6029036650620441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55025</v>
      </c>
      <c r="C38" s="14">
        <v>763</v>
      </c>
      <c r="D38" s="15">
        <v>13.86</v>
      </c>
      <c r="E38" s="14">
        <v>137</v>
      </c>
      <c r="F38" s="15">
        <v>2.4900000000000002</v>
      </c>
      <c r="G38" s="14">
        <v>412</v>
      </c>
      <c r="H38" s="15">
        <v>7.48</v>
      </c>
      <c r="I38" s="14">
        <v>214</v>
      </c>
      <c r="J38" s="15">
        <v>3.88</v>
      </c>
      <c r="K38" s="14"/>
      <c r="L38" s="18">
        <v>99.943104274021337</v>
      </c>
      <c r="M38" s="18">
        <v>99.977406410400008</v>
      </c>
      <c r="N38" s="18">
        <f t="shared" si="0"/>
        <v>99.960255342210672</v>
      </c>
      <c r="O38" s="14">
        <v>50626</v>
      </c>
      <c r="P38" s="14">
        <v>661</v>
      </c>
      <c r="Q38" s="24">
        <f t="shared" si="1"/>
        <v>49965</v>
      </c>
      <c r="R38" s="18">
        <f t="shared" si="2"/>
        <v>98.694346778335245</v>
      </c>
      <c r="S38" s="18">
        <f t="shared" si="3"/>
        <v>14.055453184054496</v>
      </c>
      <c r="T38" s="18">
        <f t="shared" si="24"/>
        <v>13.866424352567014</v>
      </c>
      <c r="U38" s="18">
        <f t="shared" si="5"/>
        <v>2.5237183305576227</v>
      </c>
      <c r="V38" s="18">
        <f t="shared" si="6"/>
        <v>7.58957629335577</v>
      </c>
      <c r="W38" s="18">
        <f t="shared" si="7"/>
        <v>3.9421585601411038</v>
      </c>
      <c r="X38" s="18">
        <f t="shared" si="25"/>
        <v>2.4897773739209454</v>
      </c>
      <c r="Y38" s="18">
        <f t="shared" si="26"/>
        <v>7.4875056792367101</v>
      </c>
      <c r="Z38" s="18">
        <f t="shared" si="27"/>
        <v>3.8891412994093595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60059</v>
      </c>
      <c r="C39" s="14">
        <v>669</v>
      </c>
      <c r="D39" s="15">
        <v>11.15</v>
      </c>
      <c r="E39" s="14">
        <v>135</v>
      </c>
      <c r="F39" s="15">
        <v>2.2400000000000002</v>
      </c>
      <c r="G39" s="14">
        <v>334</v>
      </c>
      <c r="H39" s="15">
        <v>5.56</v>
      </c>
      <c r="I39" s="14">
        <v>201</v>
      </c>
      <c r="J39" s="15">
        <v>3.35</v>
      </c>
      <c r="K39" s="14"/>
      <c r="L39" s="18">
        <v>99.9461927407677</v>
      </c>
      <c r="M39" s="18">
        <v>99.976819700616076</v>
      </c>
      <c r="N39" s="18">
        <f t="shared" si="0"/>
        <v>99.961506220691888</v>
      </c>
      <c r="O39" s="14">
        <v>59105</v>
      </c>
      <c r="P39" s="14">
        <v>673</v>
      </c>
      <c r="Q39" s="24">
        <f t="shared" si="1"/>
        <v>58432</v>
      </c>
      <c r="R39" s="18">
        <f t="shared" si="2"/>
        <v>98.861348447677869</v>
      </c>
      <c r="S39" s="18">
        <f t="shared" si="3"/>
        <v>11.271681269120323</v>
      </c>
      <c r="T39" s="18">
        <f t="shared" si="24"/>
        <v>11.139046604172567</v>
      </c>
      <c r="U39" s="18">
        <f t="shared" si="5"/>
        <v>2.2745545161901997</v>
      </c>
      <c r="V39" s="18">
        <f t="shared" si="6"/>
        <v>5.6274163585742718</v>
      </c>
      <c r="W39" s="18">
        <f t="shared" si="7"/>
        <v>3.3865589463276309</v>
      </c>
      <c r="X39" s="18">
        <f t="shared" si="25"/>
        <v>2.2477896734877376</v>
      </c>
      <c r="Y39" s="18">
        <f t="shared" si="26"/>
        <v>5.5611981551474399</v>
      </c>
      <c r="Z39" s="18">
        <f t="shared" si="27"/>
        <v>3.3467090694150765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8"/>
      <c r="M40" s="18"/>
      <c r="N40" s="17"/>
      <c r="O40" s="11"/>
      <c r="P40" s="11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369830</v>
      </c>
      <c r="C41" s="8">
        <v>2187</v>
      </c>
      <c r="D41" s="9">
        <v>5.91</v>
      </c>
      <c r="E41" s="8">
        <v>545</v>
      </c>
      <c r="F41" s="9">
        <v>1.47</v>
      </c>
      <c r="G41" s="8">
        <v>1028</v>
      </c>
      <c r="H41" s="9">
        <v>2.78</v>
      </c>
      <c r="I41" s="8">
        <v>614</v>
      </c>
      <c r="J41" s="9">
        <v>1.66</v>
      </c>
      <c r="K41" s="8"/>
      <c r="L41" s="17">
        <v>99.958017510514708</v>
      </c>
      <c r="M41" s="17">
        <v>99.98619389855277</v>
      </c>
      <c r="N41" s="17">
        <f t="shared" si="0"/>
        <v>99.972105704533732</v>
      </c>
      <c r="O41" s="8">
        <v>355895</v>
      </c>
      <c r="P41" s="8">
        <v>2220</v>
      </c>
      <c r="Q41" s="16">
        <f t="shared" si="1"/>
        <v>353675</v>
      </c>
      <c r="R41" s="17">
        <f t="shared" si="2"/>
        <v>99.376220514477581</v>
      </c>
      <c r="S41" s="17">
        <f t="shared" si="3"/>
        <v>5.9523071049326672</v>
      </c>
      <c r="T41" s="17">
        <f t="shared" ref="T41:T46" si="28">N41*R41*S41/10000</f>
        <v>5.9135278371143496</v>
      </c>
      <c r="U41" s="17">
        <f t="shared" si="5"/>
        <v>1.483313841878511</v>
      </c>
      <c r="V41" s="17">
        <f t="shared" si="6"/>
        <v>2.7978837237635035</v>
      </c>
      <c r="W41" s="17">
        <f t="shared" si="7"/>
        <v>1.671109539290653</v>
      </c>
      <c r="X41" s="17">
        <f t="shared" ref="X41:X46" si="29">N41*R41*U41/10000</f>
        <v>1.4736500554308736</v>
      </c>
      <c r="Y41" s="17">
        <f t="shared" ref="Y41:Y46" si="30">N41*R41*V41/10000</f>
        <v>2.779655517399886</v>
      </c>
      <c r="Z41" s="17">
        <f t="shared" ref="Z41:Z46" si="31">N41*R41*W41/10000</f>
        <v>1.66022226428359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64511</v>
      </c>
      <c r="C42" s="14">
        <v>563</v>
      </c>
      <c r="D42" s="15">
        <v>8.7200000000000006</v>
      </c>
      <c r="E42" s="14">
        <v>128</v>
      </c>
      <c r="F42" s="15">
        <v>1.98</v>
      </c>
      <c r="G42" s="14">
        <v>272</v>
      </c>
      <c r="H42" s="15">
        <v>4.22</v>
      </c>
      <c r="I42" s="14">
        <v>162</v>
      </c>
      <c r="J42" s="15">
        <v>2.52</v>
      </c>
      <c r="K42" s="14"/>
      <c r="L42" s="18">
        <v>99.951844562623009</v>
      </c>
      <c r="M42" s="18">
        <v>99.984750503149613</v>
      </c>
      <c r="N42" s="18">
        <f t="shared" si="0"/>
        <v>99.968297532886311</v>
      </c>
      <c r="O42" s="14">
        <v>60674</v>
      </c>
      <c r="P42" s="14">
        <v>554</v>
      </c>
      <c r="Q42" s="24">
        <f t="shared" si="1"/>
        <v>60120</v>
      </c>
      <c r="R42" s="18">
        <f t="shared" si="2"/>
        <v>99.086923558690714</v>
      </c>
      <c r="S42" s="18">
        <f t="shared" si="3"/>
        <v>8.8104071773779253</v>
      </c>
      <c r="T42" s="18">
        <f t="shared" si="28"/>
        <v>8.7271938119080481</v>
      </c>
      <c r="U42" s="18">
        <f t="shared" si="5"/>
        <v>2.0030765873967571</v>
      </c>
      <c r="V42" s="18">
        <f t="shared" si="6"/>
        <v>4.2565377482181095</v>
      </c>
      <c r="W42" s="18">
        <f t="shared" si="7"/>
        <v>2.535143805924021</v>
      </c>
      <c r="X42" s="18">
        <f t="shared" si="29"/>
        <v>1.9841577405403732</v>
      </c>
      <c r="Y42" s="18">
        <f t="shared" si="30"/>
        <v>4.2163351986482933</v>
      </c>
      <c r="Z42" s="18">
        <f t="shared" si="31"/>
        <v>2.5111996403714101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70011</v>
      </c>
      <c r="C43" s="14">
        <v>486</v>
      </c>
      <c r="D43" s="15">
        <v>6.95</v>
      </c>
      <c r="E43" s="14">
        <v>112</v>
      </c>
      <c r="F43" s="15">
        <v>1.6</v>
      </c>
      <c r="G43" s="14">
        <v>234</v>
      </c>
      <c r="H43" s="15">
        <v>3.34</v>
      </c>
      <c r="I43" s="14">
        <v>141</v>
      </c>
      <c r="J43" s="15">
        <v>2.02</v>
      </c>
      <c r="K43" s="14"/>
      <c r="L43" s="18">
        <v>99.948216318713321</v>
      </c>
      <c r="M43" s="18">
        <v>99.985912916209301</v>
      </c>
      <c r="N43" s="18">
        <f t="shared" si="0"/>
        <v>99.967064617461318</v>
      </c>
      <c r="O43" s="14">
        <v>67971</v>
      </c>
      <c r="P43" s="14">
        <v>457</v>
      </c>
      <c r="Q43" s="24">
        <f t="shared" si="1"/>
        <v>67514</v>
      </c>
      <c r="R43" s="18">
        <f t="shared" si="2"/>
        <v>99.327654440864492</v>
      </c>
      <c r="S43" s="18">
        <f t="shared" si="3"/>
        <v>6.99105740842292</v>
      </c>
      <c r="T43" s="18">
        <f t="shared" si="28"/>
        <v>6.9417662938681071</v>
      </c>
      <c r="U43" s="18">
        <f t="shared" si="5"/>
        <v>1.6111078801303849</v>
      </c>
      <c r="V43" s="18">
        <f t="shared" si="6"/>
        <v>3.3660646781295536</v>
      </c>
      <c r="W43" s="18">
        <f t="shared" si="7"/>
        <v>2.0282697419498597</v>
      </c>
      <c r="X43" s="18">
        <f t="shared" si="29"/>
        <v>1.5997486109325678</v>
      </c>
      <c r="Y43" s="18">
        <f t="shared" si="30"/>
        <v>3.3423319192698284</v>
      </c>
      <c r="Z43" s="18">
        <f t="shared" si="31"/>
        <v>2.0139692334061792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74151</v>
      </c>
      <c r="C44" s="14">
        <v>429</v>
      </c>
      <c r="D44" s="15">
        <v>5.79</v>
      </c>
      <c r="E44" s="14">
        <v>111</v>
      </c>
      <c r="F44" s="15">
        <v>1.5</v>
      </c>
      <c r="G44" s="14">
        <v>197</v>
      </c>
      <c r="H44" s="15">
        <v>2.66</v>
      </c>
      <c r="I44" s="14">
        <v>121</v>
      </c>
      <c r="J44" s="15">
        <v>1.63</v>
      </c>
      <c r="K44" s="14"/>
      <c r="L44" s="18">
        <v>99.960311496950155</v>
      </c>
      <c r="M44" s="18">
        <v>99.987549209292879</v>
      </c>
      <c r="N44" s="18">
        <f t="shared" si="0"/>
        <v>99.973930353121517</v>
      </c>
      <c r="O44" s="14">
        <v>71653</v>
      </c>
      <c r="P44" s="14">
        <v>420</v>
      </c>
      <c r="Q44" s="24">
        <f t="shared" si="1"/>
        <v>71233</v>
      </c>
      <c r="R44" s="18">
        <f t="shared" si="2"/>
        <v>99.413841709349228</v>
      </c>
      <c r="S44" s="18">
        <f t="shared" si="3"/>
        <v>5.8211214030868845</v>
      </c>
      <c r="T44" s="18">
        <f t="shared" si="28"/>
        <v>5.7854917668001784</v>
      </c>
      <c r="U44" s="18">
        <f t="shared" si="5"/>
        <v>1.5061642791203826</v>
      </c>
      <c r="V44" s="18">
        <f t="shared" si="6"/>
        <v>2.6731023692496882</v>
      </c>
      <c r="W44" s="18">
        <f t="shared" si="7"/>
        <v>1.6418547547168134</v>
      </c>
      <c r="X44" s="18">
        <f t="shared" si="29"/>
        <v>1.496945422179067</v>
      </c>
      <c r="Y44" s="18">
        <f t="shared" si="30"/>
        <v>2.6567409744979842</v>
      </c>
      <c r="Z44" s="18">
        <f t="shared" si="31"/>
        <v>1.6318053701231272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78002</v>
      </c>
      <c r="C45" s="14">
        <v>369</v>
      </c>
      <c r="D45" s="15">
        <v>4.7300000000000004</v>
      </c>
      <c r="E45" s="14">
        <v>104</v>
      </c>
      <c r="F45" s="15">
        <v>1.34</v>
      </c>
      <c r="G45" s="14">
        <v>169</v>
      </c>
      <c r="H45" s="15">
        <v>2.17</v>
      </c>
      <c r="I45" s="14">
        <v>95</v>
      </c>
      <c r="J45" s="15">
        <v>1.22</v>
      </c>
      <c r="K45" s="14"/>
      <c r="L45" s="18">
        <v>99.959852951595252</v>
      </c>
      <c r="M45" s="18">
        <v>99.988486443780104</v>
      </c>
      <c r="N45" s="18">
        <f t="shared" si="0"/>
        <v>99.974169697687671</v>
      </c>
      <c r="O45" s="14">
        <v>76245</v>
      </c>
      <c r="P45" s="14">
        <v>407</v>
      </c>
      <c r="Q45" s="24">
        <f t="shared" si="1"/>
        <v>75838</v>
      </c>
      <c r="R45" s="18">
        <f t="shared" si="2"/>
        <v>99.466194504557677</v>
      </c>
      <c r="S45" s="18">
        <f t="shared" si="3"/>
        <v>4.757264729035346</v>
      </c>
      <c r="T45" s="18">
        <f t="shared" si="28"/>
        <v>4.7306479321043051</v>
      </c>
      <c r="U45" s="18">
        <f t="shared" si="5"/>
        <v>1.3408008992403144</v>
      </c>
      <c r="V45" s="18">
        <f t="shared" si="6"/>
        <v>2.1788014612655107</v>
      </c>
      <c r="W45" s="18">
        <f t="shared" si="7"/>
        <v>1.2247700521906717</v>
      </c>
      <c r="X45" s="18">
        <f t="shared" si="29"/>
        <v>1.3332991461757393</v>
      </c>
      <c r="Y45" s="18">
        <f t="shared" si="30"/>
        <v>2.166611112535576</v>
      </c>
      <c r="Z45" s="18">
        <f t="shared" si="31"/>
        <v>1.2179174892951463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83155</v>
      </c>
      <c r="C46" s="14">
        <v>339</v>
      </c>
      <c r="D46" s="15">
        <v>4.08</v>
      </c>
      <c r="E46" s="14">
        <v>89</v>
      </c>
      <c r="F46" s="15">
        <v>1.07</v>
      </c>
      <c r="G46" s="14">
        <v>156</v>
      </c>
      <c r="H46" s="15">
        <v>1.88</v>
      </c>
      <c r="I46" s="14">
        <v>94</v>
      </c>
      <c r="J46" s="15">
        <v>1.1299999999999999</v>
      </c>
      <c r="K46" s="14"/>
      <c r="L46" s="18">
        <v>99.968140129201942</v>
      </c>
      <c r="M46" s="18">
        <v>99.984489018930446</v>
      </c>
      <c r="N46" s="18">
        <f t="shared" si="0"/>
        <v>99.976314574066194</v>
      </c>
      <c r="O46" s="14">
        <v>79353</v>
      </c>
      <c r="P46" s="14">
        <v>381</v>
      </c>
      <c r="Q46" s="24">
        <f t="shared" si="1"/>
        <v>78972</v>
      </c>
      <c r="R46" s="18">
        <f t="shared" si="2"/>
        <v>99.519866923745795</v>
      </c>
      <c r="S46" s="18">
        <f t="shared" si="3"/>
        <v>4.0973628020796786</v>
      </c>
      <c r="T46" s="18">
        <f t="shared" si="28"/>
        <v>4.0767241897661002</v>
      </c>
      <c r="U46" s="18">
        <f t="shared" si="5"/>
        <v>1.0757088182451073</v>
      </c>
      <c r="V46" s="18">
        <f t="shared" si="6"/>
        <v>1.8855120859127725</v>
      </c>
      <c r="W46" s="18">
        <f t="shared" si="7"/>
        <v>1.1361418979217988</v>
      </c>
      <c r="X46" s="18">
        <f t="shared" si="29"/>
        <v>1.0702904215020144</v>
      </c>
      <c r="Y46" s="18">
        <f t="shared" si="30"/>
        <v>1.8760146713967893</v>
      </c>
      <c r="Z46" s="18">
        <f t="shared" si="31"/>
        <v>1.1304190968672962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8"/>
      <c r="M47" s="18"/>
      <c r="N47" s="17"/>
      <c r="O47" s="11"/>
      <c r="P47" s="11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416946</v>
      </c>
      <c r="C48" s="8">
        <v>1512</v>
      </c>
      <c r="D48" s="9">
        <v>3.63</v>
      </c>
      <c r="E48" s="8">
        <v>444</v>
      </c>
      <c r="F48" s="9">
        <v>1.07</v>
      </c>
      <c r="G48" s="8">
        <v>663</v>
      </c>
      <c r="H48" s="9">
        <v>1.59</v>
      </c>
      <c r="I48" s="8">
        <v>406</v>
      </c>
      <c r="J48" s="9">
        <v>0.97</v>
      </c>
      <c r="K48" s="8"/>
      <c r="L48" s="17">
        <v>99.970565613930503</v>
      </c>
      <c r="M48" s="17">
        <v>99.988560472203815</v>
      </c>
      <c r="N48" s="17">
        <f t="shared" si="0"/>
        <v>99.979563043067159</v>
      </c>
      <c r="O48" s="8">
        <v>418344</v>
      </c>
      <c r="P48" s="8">
        <v>1147</v>
      </c>
      <c r="Q48" s="16">
        <f t="shared" si="1"/>
        <v>417197</v>
      </c>
      <c r="R48" s="17">
        <f t="shared" si="2"/>
        <v>99.725823724016593</v>
      </c>
      <c r="S48" s="17">
        <f t="shared" si="3"/>
        <v>3.6370821696885383</v>
      </c>
      <c r="T48" s="17">
        <f t="shared" ref="T48:T53" si="32">N48*R48*S48/10000</f>
        <v>3.6263688823013056</v>
      </c>
      <c r="U48" s="17">
        <f t="shared" si="5"/>
        <v>1.0680320657021898</v>
      </c>
      <c r="V48" s="17">
        <f t="shared" si="6"/>
        <v>1.5948316656769186</v>
      </c>
      <c r="W48" s="17">
        <f t="shared" si="7"/>
        <v>0.97662391593488529</v>
      </c>
      <c r="X48" s="17">
        <f t="shared" ref="X48:X53" si="33">N48*R48*U48/10000</f>
        <v>1.0648861003583199</v>
      </c>
      <c r="Y48" s="17">
        <f t="shared" ref="Y48:Y53" si="34">N48*R48*V48/10000</f>
        <v>1.5901339741837073</v>
      </c>
      <c r="Z48" s="17">
        <f t="shared" ref="Z48:Z53" si="35">N48*R48*W48/10000</f>
        <v>0.97374719987720237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84016</v>
      </c>
      <c r="C49" s="14">
        <v>331</v>
      </c>
      <c r="D49" s="15">
        <v>3.94</v>
      </c>
      <c r="E49" s="14">
        <v>93</v>
      </c>
      <c r="F49" s="15">
        <v>1.1100000000000001</v>
      </c>
      <c r="G49" s="14">
        <v>146</v>
      </c>
      <c r="H49" s="15">
        <v>1.74</v>
      </c>
      <c r="I49" s="14">
        <v>92</v>
      </c>
      <c r="J49" s="15">
        <v>1.0900000000000001</v>
      </c>
      <c r="K49" s="14"/>
      <c r="L49" s="18">
        <v>99.962539861429505</v>
      </c>
      <c r="M49" s="18">
        <v>99.989151228261775</v>
      </c>
      <c r="N49" s="18">
        <f t="shared" si="0"/>
        <v>99.97584554484564</v>
      </c>
      <c r="O49" s="14">
        <v>86490</v>
      </c>
      <c r="P49" s="14">
        <v>296</v>
      </c>
      <c r="Q49" s="24">
        <f t="shared" si="1"/>
        <v>86194</v>
      </c>
      <c r="R49" s="18">
        <f t="shared" si="2"/>
        <v>99.657763903341419</v>
      </c>
      <c r="S49" s="18">
        <f t="shared" si="3"/>
        <v>3.9542103508866759</v>
      </c>
      <c r="T49" s="18">
        <f t="shared" si="32"/>
        <v>3.9397257665206626</v>
      </c>
      <c r="U49" s="18">
        <f t="shared" si="5"/>
        <v>1.1110016997959542</v>
      </c>
      <c r="V49" s="18">
        <f t="shared" si="6"/>
        <v>1.744153206131283</v>
      </c>
      <c r="W49" s="18">
        <f t="shared" si="7"/>
        <v>1.0990554449594385</v>
      </c>
      <c r="X49" s="18">
        <f t="shared" si="33"/>
        <v>1.1069320129499141</v>
      </c>
      <c r="Y49" s="18">
        <f t="shared" si="34"/>
        <v>1.7377642353837364</v>
      </c>
      <c r="Z49" s="18">
        <f t="shared" si="35"/>
        <v>1.0950295181870118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85903</v>
      </c>
      <c r="C50" s="14">
        <v>312</v>
      </c>
      <c r="D50" s="15">
        <v>3.63</v>
      </c>
      <c r="E50" s="14">
        <v>98</v>
      </c>
      <c r="F50" s="15">
        <v>1.1499999999999999</v>
      </c>
      <c r="G50" s="14">
        <v>138</v>
      </c>
      <c r="H50" s="15">
        <v>1.6</v>
      </c>
      <c r="I50" s="14">
        <v>76</v>
      </c>
      <c r="J50" s="15">
        <v>0.89</v>
      </c>
      <c r="K50" s="14"/>
      <c r="L50" s="18">
        <v>99.970430707431376</v>
      </c>
      <c r="M50" s="18">
        <v>99.986875065624673</v>
      </c>
      <c r="N50" s="18">
        <f t="shared" si="0"/>
        <v>99.978652886528025</v>
      </c>
      <c r="O50" s="14">
        <v>81046</v>
      </c>
      <c r="P50" s="14">
        <v>232</v>
      </c>
      <c r="Q50" s="24">
        <f t="shared" si="1"/>
        <v>80814</v>
      </c>
      <c r="R50" s="18">
        <f t="shared" si="2"/>
        <v>99.713742812723638</v>
      </c>
      <c r="S50" s="18">
        <f t="shared" si="3"/>
        <v>3.6432079770191055</v>
      </c>
      <c r="T50" s="18">
        <f t="shared" si="32"/>
        <v>3.6320035388752432</v>
      </c>
      <c r="U50" s="18">
        <f t="shared" si="5"/>
        <v>1.1443409671406164</v>
      </c>
      <c r="V50" s="18">
        <f t="shared" si="6"/>
        <v>1.6114189129122967</v>
      </c>
      <c r="W50" s="18">
        <f t="shared" si="7"/>
        <v>0.88744809696619231</v>
      </c>
      <c r="X50" s="18">
        <f t="shared" si="33"/>
        <v>1.1408216243903007</v>
      </c>
      <c r="Y50" s="18">
        <f t="shared" si="34"/>
        <v>1.6064631037332806</v>
      </c>
      <c r="Z50" s="18">
        <f t="shared" si="35"/>
        <v>0.8847188107516617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83090</v>
      </c>
      <c r="C51" s="14">
        <v>304</v>
      </c>
      <c r="D51" s="15">
        <v>3.66</v>
      </c>
      <c r="E51" s="14">
        <v>96</v>
      </c>
      <c r="F51" s="15">
        <v>1.1599999999999999</v>
      </c>
      <c r="G51" s="14">
        <v>121</v>
      </c>
      <c r="H51" s="15">
        <v>1.46</v>
      </c>
      <c r="I51" s="14">
        <v>87</v>
      </c>
      <c r="J51" s="15">
        <v>1.05</v>
      </c>
      <c r="K51" s="14"/>
      <c r="L51" s="18">
        <v>99.972128587129717</v>
      </c>
      <c r="M51" s="18">
        <v>99.989003610481234</v>
      </c>
      <c r="N51" s="18">
        <f t="shared" si="0"/>
        <v>99.980566098805468</v>
      </c>
      <c r="O51" s="14">
        <v>90270</v>
      </c>
      <c r="P51" s="14">
        <v>253</v>
      </c>
      <c r="Q51" s="24">
        <f t="shared" si="1"/>
        <v>90017</v>
      </c>
      <c r="R51" s="18">
        <f t="shared" si="2"/>
        <v>99.719729699789511</v>
      </c>
      <c r="S51" s="18">
        <f t="shared" si="3"/>
        <v>3.6696795403773859</v>
      </c>
      <c r="T51" s="18">
        <f t="shared" si="32"/>
        <v>3.6586833553977618</v>
      </c>
      <c r="U51" s="18">
        <f t="shared" si="5"/>
        <v>1.1588461706454902</v>
      </c>
      <c r="V51" s="18">
        <f t="shared" si="6"/>
        <v>1.46062902758442</v>
      </c>
      <c r="W51" s="18">
        <f t="shared" si="7"/>
        <v>1.0502043421474756</v>
      </c>
      <c r="X51" s="18">
        <f t="shared" si="33"/>
        <v>1.1553736911782406</v>
      </c>
      <c r="Y51" s="18">
        <f t="shared" si="34"/>
        <v>1.4562522565892406</v>
      </c>
      <c r="Z51" s="18">
        <f t="shared" si="35"/>
        <v>1.0470574076302805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80472</v>
      </c>
      <c r="C52" s="14">
        <v>286</v>
      </c>
      <c r="D52" s="15">
        <v>3.55</v>
      </c>
      <c r="E52" s="14">
        <v>79</v>
      </c>
      <c r="F52" s="15">
        <v>0.98</v>
      </c>
      <c r="G52" s="14">
        <v>124</v>
      </c>
      <c r="H52" s="15">
        <v>1.55</v>
      </c>
      <c r="I52" s="14">
        <v>82</v>
      </c>
      <c r="J52" s="15">
        <v>1.02</v>
      </c>
      <c r="K52" s="14"/>
      <c r="L52" s="18">
        <v>99.972711824462607</v>
      </c>
      <c r="M52" s="18">
        <v>99.989326525079463</v>
      </c>
      <c r="N52" s="18">
        <f t="shared" si="0"/>
        <v>99.981019174771035</v>
      </c>
      <c r="O52" s="14">
        <v>75452</v>
      </c>
      <c r="P52" s="14">
        <v>182</v>
      </c>
      <c r="Q52" s="24">
        <f t="shared" si="1"/>
        <v>75270</v>
      </c>
      <c r="R52" s="18">
        <f t="shared" si="2"/>
        <v>99.758787043418323</v>
      </c>
      <c r="S52" s="18">
        <f t="shared" si="3"/>
        <v>3.5633010722144811</v>
      </c>
      <c r="T52" s="18">
        <f t="shared" si="32"/>
        <v>3.554031215826623</v>
      </c>
      <c r="U52" s="18">
        <f t="shared" si="5"/>
        <v>0.98426847798931472</v>
      </c>
      <c r="V52" s="18">
        <f t="shared" si="6"/>
        <v>1.5449277376034813</v>
      </c>
      <c r="W52" s="18">
        <f t="shared" si="7"/>
        <v>1.0216457619635926</v>
      </c>
      <c r="X52" s="18">
        <f t="shared" si="33"/>
        <v>0.98170792325280831</v>
      </c>
      <c r="Y52" s="18">
        <f t="shared" si="34"/>
        <v>1.5409086390297246</v>
      </c>
      <c r="Z52" s="18">
        <f t="shared" si="35"/>
        <v>1.0189879709712695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83465</v>
      </c>
      <c r="C53" s="20">
        <v>280</v>
      </c>
      <c r="D53" s="21">
        <v>3.35</v>
      </c>
      <c r="E53" s="20">
        <v>78</v>
      </c>
      <c r="F53" s="21">
        <v>0.93</v>
      </c>
      <c r="G53" s="20">
        <v>133</v>
      </c>
      <c r="H53" s="21">
        <v>1.6</v>
      </c>
      <c r="I53" s="20">
        <v>69</v>
      </c>
      <c r="J53" s="21">
        <v>0.82</v>
      </c>
      <c r="K53" s="20"/>
      <c r="L53" s="22">
        <v>99.973146141524552</v>
      </c>
      <c r="M53" s="22">
        <v>99.988356071338472</v>
      </c>
      <c r="N53" s="22">
        <f t="shared" si="0"/>
        <v>99.980751106431512</v>
      </c>
      <c r="O53" s="20">
        <v>85087</v>
      </c>
      <c r="P53" s="20">
        <v>184</v>
      </c>
      <c r="Q53" s="25">
        <f t="shared" si="1"/>
        <v>84903</v>
      </c>
      <c r="R53" s="22">
        <f t="shared" si="2"/>
        <v>99.783750749233135</v>
      </c>
      <c r="S53" s="22">
        <f t="shared" si="3"/>
        <v>3.3626170757774436</v>
      </c>
      <c r="T53" s="22">
        <f t="shared" si="32"/>
        <v>3.3546995746720181</v>
      </c>
      <c r="U53" s="22">
        <f t="shared" si="5"/>
        <v>0.93672904253800215</v>
      </c>
      <c r="V53" s="22">
        <f t="shared" si="6"/>
        <v>1.597243110994286</v>
      </c>
      <c r="W53" s="22">
        <f t="shared" si="7"/>
        <v>0.82864492224515574</v>
      </c>
      <c r="X53" s="22">
        <f t="shared" si="33"/>
        <v>0.9345234529443478</v>
      </c>
      <c r="Y53" s="22">
        <f t="shared" si="34"/>
        <v>1.5934822979692087</v>
      </c>
      <c r="Z53" s="26">
        <f t="shared" si="35"/>
        <v>0.82669382375846168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P1:P2"/>
    <mergeCell ref="A1:A2"/>
    <mergeCell ref="C1:C2"/>
    <mergeCell ref="D1:D2"/>
    <mergeCell ref="E1:F1"/>
    <mergeCell ref="G1:H1"/>
    <mergeCell ref="I1:J1"/>
    <mergeCell ref="K1:K2"/>
    <mergeCell ref="L1:L2"/>
    <mergeCell ref="M1:M2"/>
    <mergeCell ref="N1:N2"/>
    <mergeCell ref="O1:O2"/>
    <mergeCell ref="B1:B2"/>
  </mergeCells>
  <phoneticPr fontId="1" type="noConversion"/>
  <pageMargins left="0.7" right="0.7" top="0.75" bottom="0.75" header="0.3" footer="0.3"/>
  <ignoredErrors>
    <ignoredError sqref="AA11:AD11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5B3B4-B4DA-4D9D-BCE4-592EC4251DD1}">
  <dimension ref="A1:AH53"/>
  <sheetViews>
    <sheetView zoomScaleNormal="100" workbookViewId="0">
      <selection activeCell="K28" sqref="K28"/>
    </sheetView>
  </sheetViews>
  <sheetFormatPr defaultRowHeight="14" x14ac:dyDescent="0.3"/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49" t="s">
        <v>20</v>
      </c>
      <c r="L1" s="44" t="s">
        <v>23</v>
      </c>
      <c r="M1" s="44" t="s">
        <v>24</v>
      </c>
      <c r="N1" s="54" t="s">
        <v>26</v>
      </c>
      <c r="O1" s="44" t="s">
        <v>22</v>
      </c>
      <c r="P1" s="44" t="s">
        <v>28</v>
      </c>
      <c r="Q1" s="44" t="s">
        <v>30</v>
      </c>
      <c r="R1" s="56" t="s">
        <v>32</v>
      </c>
      <c r="S1" s="54" t="s">
        <v>36</v>
      </c>
      <c r="T1" s="54" t="s">
        <v>34</v>
      </c>
      <c r="U1" s="40" t="s">
        <v>38</v>
      </c>
      <c r="V1" s="40" t="s">
        <v>40</v>
      </c>
      <c r="W1" s="40" t="s">
        <v>42</v>
      </c>
      <c r="X1" s="40" t="s">
        <v>44</v>
      </c>
      <c r="Y1" s="40" t="s">
        <v>46</v>
      </c>
      <c r="Z1" s="40" t="s">
        <v>48</v>
      </c>
      <c r="AA1" s="40" t="s">
        <v>50</v>
      </c>
      <c r="AB1" s="40" t="s">
        <v>52</v>
      </c>
      <c r="AC1" s="40" t="s">
        <v>54</v>
      </c>
      <c r="AD1" s="40" t="s">
        <v>56</v>
      </c>
      <c r="AE1" s="40" t="s">
        <v>58</v>
      </c>
      <c r="AF1" s="40" t="s">
        <v>60</v>
      </c>
      <c r="AG1" s="40" t="s">
        <v>62</v>
      </c>
      <c r="AH1" s="40" t="s">
        <v>64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50"/>
      <c r="L2" s="45"/>
      <c r="M2" s="45"/>
      <c r="N2" s="55"/>
      <c r="O2" s="45"/>
      <c r="P2" s="4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8"/>
      <c r="L3" s="8"/>
      <c r="M3" s="8"/>
      <c r="N3" s="17"/>
      <c r="O3" s="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35725466</v>
      </c>
      <c r="C4" s="8">
        <v>1190060</v>
      </c>
      <c r="D4" s="9">
        <v>33.31</v>
      </c>
      <c r="E4" s="8">
        <v>739866</v>
      </c>
      <c r="F4" s="9">
        <v>20.71</v>
      </c>
      <c r="G4" s="8">
        <v>372295</v>
      </c>
      <c r="H4" s="9">
        <v>10.42</v>
      </c>
      <c r="I4" s="8">
        <v>77899</v>
      </c>
      <c r="J4" s="9">
        <v>2.1800000000000002</v>
      </c>
      <c r="K4" s="16">
        <f>K6+K13+K20+K27+K34+K41+K48</f>
        <v>35154953</v>
      </c>
      <c r="L4" s="16">
        <f>L6+L13+L20+L27+L34+L41+L48</f>
        <v>4228175</v>
      </c>
      <c r="M4" s="16">
        <f>K4-L4</f>
        <v>30926778</v>
      </c>
      <c r="N4" s="17">
        <f>M4/K4*100</f>
        <v>87.972747396362621</v>
      </c>
      <c r="O4" s="16">
        <f>O6+O13+O20+O27+O34+O41+O48</f>
        <v>35788094</v>
      </c>
      <c r="P4" s="16">
        <f>P6+P13+P20+P27+P34+P41+P48</f>
        <v>9666200</v>
      </c>
      <c r="Q4" s="16">
        <f>O4-P4</f>
        <v>26121894</v>
      </c>
      <c r="R4" s="17">
        <f>Q4/O4*100</f>
        <v>72.990458782186053</v>
      </c>
      <c r="S4" s="17">
        <f>C4/(R4*B4*N4)*10000000</f>
        <v>51.877221427447019</v>
      </c>
      <c r="T4" s="17">
        <f>N4*R4*S4/10000</f>
        <v>33.311251979190423</v>
      </c>
      <c r="U4" s="17">
        <f>E4/(R4*B4*N4)*10000000</f>
        <v>32.252316949262656</v>
      </c>
      <c r="V4" s="17">
        <f>G4/(R4*B4*N4)*10000000</f>
        <v>16.229123028529138</v>
      </c>
      <c r="W4" s="17">
        <f>I4/(R4*B4*N4)*10000000</f>
        <v>3.3957814496552232</v>
      </c>
      <c r="X4" s="17">
        <f>N4*R4*U4/10000</f>
        <v>20.709764849533389</v>
      </c>
      <c r="Y4" s="17">
        <f>N4*R4*V4/10000</f>
        <v>10.420997727503401</v>
      </c>
      <c r="Z4" s="17">
        <f>N4*R4*W4/10000</f>
        <v>2.1804894021536345</v>
      </c>
      <c r="AA4" s="19">
        <f>SUM(T6:T53)-T6-T13-T20-T27-T34-T41-T48</f>
        <v>1187.8566210402646</v>
      </c>
      <c r="AB4" s="19">
        <f>SUM(X6:X53)-X6-X13-X20-X27-X34-X41-X48</f>
        <v>728.12035110030934</v>
      </c>
      <c r="AC4" s="19">
        <f>SUM(Y6:Y53)-Y6-Y13-Y20-Y27-Y34-Y41-Y48</f>
        <v>381.1930786228707</v>
      </c>
      <c r="AD4" s="19">
        <f>SUM(Z6:Z53)-Z6-Z13-Z20-Z27-Z34-Z41-Z48</f>
        <v>78.543191317084819</v>
      </c>
      <c r="AE4" s="19">
        <f>SUM(S14:S53)-S20-S27-S34-S41-S48</f>
        <v>2441.0740080738319</v>
      </c>
      <c r="AF4" s="19">
        <f>SUM(U14:U53)-U20-U27-U34-U41-U48</f>
        <v>1795.1588422353868</v>
      </c>
      <c r="AG4" s="19">
        <f>SUM(V14:V53)-V20-V27-V34-V41-V48</f>
        <v>549.05920401368758</v>
      </c>
      <c r="AH4" s="19">
        <f>SUM(W14:W53)-W20-W27-W34-W41-W48</f>
        <v>96.855961824757031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8"/>
      <c r="O5" s="11"/>
      <c r="P5" s="18"/>
      <c r="Q5" s="16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4634347</v>
      </c>
      <c r="C6" s="8">
        <v>27474</v>
      </c>
      <c r="D6" s="9">
        <v>5.93</v>
      </c>
      <c r="E6" s="8">
        <v>25627</v>
      </c>
      <c r="F6" s="9">
        <v>5.53</v>
      </c>
      <c r="G6" s="8">
        <v>1730</v>
      </c>
      <c r="H6" s="9">
        <v>0.37</v>
      </c>
      <c r="I6" s="8">
        <v>117</v>
      </c>
      <c r="J6" s="9">
        <v>0.03</v>
      </c>
      <c r="K6" s="8">
        <v>4393951</v>
      </c>
      <c r="L6" s="8">
        <v>3045540</v>
      </c>
      <c r="M6" s="8">
        <f t="shared" ref="M6:M53" si="0">K6-L6</f>
        <v>1348411</v>
      </c>
      <c r="N6" s="17">
        <f t="shared" ref="N6:N53" si="1">M6/K6*100</f>
        <v>30.687893424391849</v>
      </c>
      <c r="O6" s="8">
        <v>4408116</v>
      </c>
      <c r="P6" s="8">
        <v>4315197</v>
      </c>
      <c r="Q6" s="16">
        <f t="shared" ref="Q6:Q53" si="2">O6-P6</f>
        <v>92919</v>
      </c>
      <c r="R6" s="17">
        <f t="shared" ref="R6:R53" si="3">Q6/O6*100</f>
        <v>2.1079073236729706</v>
      </c>
      <c r="S6" s="17">
        <f t="shared" ref="S6:S53" si="4">C6/(R6*B6*N6)*10000000</f>
        <v>916.46261824021929</v>
      </c>
      <c r="T6" s="17">
        <f t="shared" ref="T6:T11" si="5">N6*R6*S6/10000</f>
        <v>5.9283433027349917</v>
      </c>
      <c r="U6" s="17">
        <f t="shared" ref="U6:U53" si="6">E6/(R6*B6*N6)*10000000</f>
        <v>854.85140560683192</v>
      </c>
      <c r="V6" s="17">
        <f t="shared" ref="V6:V53" si="7">G6/(R6*B6*N6)*10000000</f>
        <v>57.708390826074812</v>
      </c>
      <c r="W6" s="17">
        <f t="shared" ref="W6:W53" si="8">I6/(R6*B6*N6)*10000000</f>
        <v>3.902821807312574</v>
      </c>
      <c r="X6" s="17">
        <f t="shared" ref="X6:X11" si="9">N6*R6*U6/10000</f>
        <v>5.5297974018777616</v>
      </c>
      <c r="Y6" s="17">
        <f t="shared" ref="Y6:Y11" si="10">N6*R6*V6/10000</f>
        <v>0.37329962559989577</v>
      </c>
      <c r="Z6" s="17">
        <f t="shared" ref="Z6:Z11" si="11">N6*R6*W6/10000</f>
        <v>2.524627525733399E-2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820749</v>
      </c>
      <c r="C7" s="14">
        <v>89</v>
      </c>
      <c r="D7" s="15">
        <v>0.11</v>
      </c>
      <c r="E7" s="14">
        <v>85</v>
      </c>
      <c r="F7" s="15">
        <v>0.1</v>
      </c>
      <c r="G7" s="14">
        <v>4</v>
      </c>
      <c r="H7" s="15">
        <v>0</v>
      </c>
      <c r="I7" s="14">
        <v>0</v>
      </c>
      <c r="J7" s="15">
        <v>0</v>
      </c>
      <c r="K7" s="14">
        <v>807574</v>
      </c>
      <c r="L7" s="14">
        <v>741748</v>
      </c>
      <c r="M7" s="14">
        <f t="shared" si="0"/>
        <v>65826</v>
      </c>
      <c r="N7" s="18">
        <f t="shared" si="1"/>
        <v>8.1510796533816094</v>
      </c>
      <c r="O7" s="14">
        <v>809754</v>
      </c>
      <c r="P7" s="14">
        <v>809278</v>
      </c>
      <c r="Q7" s="24">
        <f t="shared" si="2"/>
        <v>476</v>
      </c>
      <c r="R7" s="18">
        <f t="shared" si="3"/>
        <v>5.8783284800075081E-2</v>
      </c>
      <c r="S7" s="18">
        <f t="shared" si="4"/>
        <v>2263.1360180888537</v>
      </c>
      <c r="T7" s="18">
        <f t="shared" si="5"/>
        <v>0.10843753693272852</v>
      </c>
      <c r="U7" s="18">
        <f t="shared" si="6"/>
        <v>2161.4220397477816</v>
      </c>
      <c r="V7" s="18">
        <f t="shared" si="7"/>
        <v>101.71397834107208</v>
      </c>
      <c r="W7" s="18">
        <f t="shared" si="8"/>
        <v>0</v>
      </c>
      <c r="X7" s="18">
        <f t="shared" si="9"/>
        <v>0.10356393976721263</v>
      </c>
      <c r="Y7" s="18">
        <f t="shared" si="10"/>
        <v>4.8735971655158895E-3</v>
      </c>
      <c r="Z7" s="18">
        <f t="shared" si="11"/>
        <v>0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870552</v>
      </c>
      <c r="C8" s="14">
        <v>745</v>
      </c>
      <c r="D8" s="15">
        <v>0.86</v>
      </c>
      <c r="E8" s="14">
        <v>725</v>
      </c>
      <c r="F8" s="15">
        <v>0.83</v>
      </c>
      <c r="G8" s="14">
        <v>19</v>
      </c>
      <c r="H8" s="15">
        <v>0.02</v>
      </c>
      <c r="I8" s="14">
        <v>1</v>
      </c>
      <c r="J8" s="15">
        <v>0</v>
      </c>
      <c r="K8" s="14">
        <v>829361</v>
      </c>
      <c r="L8" s="14">
        <v>692210</v>
      </c>
      <c r="M8" s="14">
        <f t="shared" si="0"/>
        <v>137151</v>
      </c>
      <c r="N8" s="18">
        <f t="shared" si="1"/>
        <v>16.536948325276928</v>
      </c>
      <c r="O8" s="14">
        <v>831744</v>
      </c>
      <c r="P8" s="14">
        <v>829163</v>
      </c>
      <c r="Q8" s="24">
        <f t="shared" si="2"/>
        <v>2581</v>
      </c>
      <c r="R8" s="18">
        <f t="shared" si="3"/>
        <v>0.31031182671591256</v>
      </c>
      <c r="S8" s="18">
        <f t="shared" si="4"/>
        <v>1667.6613283083552</v>
      </c>
      <c r="T8" s="18">
        <f t="shared" si="5"/>
        <v>0.85577886214723531</v>
      </c>
      <c r="U8" s="18">
        <f t="shared" si="6"/>
        <v>1622.8918966759161</v>
      </c>
      <c r="V8" s="18">
        <f t="shared" si="7"/>
        <v>42.530960050817114</v>
      </c>
      <c r="W8" s="18">
        <f t="shared" si="8"/>
        <v>2.2384715816219534</v>
      </c>
      <c r="X8" s="18">
        <f t="shared" si="9"/>
        <v>0.83280493296207458</v>
      </c>
      <c r="Y8" s="18">
        <f t="shared" si="10"/>
        <v>2.1825232725902647E-2</v>
      </c>
      <c r="Z8" s="18">
        <f t="shared" si="11"/>
        <v>1.148696459258034E-3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909834</v>
      </c>
      <c r="C9" s="14">
        <v>2917</v>
      </c>
      <c r="D9" s="15">
        <v>3.21</v>
      </c>
      <c r="E9" s="14">
        <v>2798</v>
      </c>
      <c r="F9" s="15">
        <v>3.08</v>
      </c>
      <c r="G9" s="14">
        <v>108</v>
      </c>
      <c r="H9" s="15">
        <v>0.12</v>
      </c>
      <c r="I9" s="14">
        <v>11</v>
      </c>
      <c r="J9" s="15">
        <v>0.01</v>
      </c>
      <c r="K9" s="14">
        <v>906621</v>
      </c>
      <c r="L9" s="14">
        <v>650566</v>
      </c>
      <c r="M9" s="14">
        <f t="shared" si="0"/>
        <v>256055</v>
      </c>
      <c r="N9" s="18">
        <f t="shared" si="1"/>
        <v>28.242782816634517</v>
      </c>
      <c r="O9" s="14">
        <v>909359</v>
      </c>
      <c r="P9" s="14">
        <v>900134</v>
      </c>
      <c r="Q9" s="24">
        <f t="shared" si="2"/>
        <v>9225</v>
      </c>
      <c r="R9" s="18">
        <f t="shared" si="3"/>
        <v>1.0144508384477418</v>
      </c>
      <c r="S9" s="18">
        <f t="shared" si="4"/>
        <v>1119.0146574256189</v>
      </c>
      <c r="T9" s="18">
        <f t="shared" si="5"/>
        <v>3.2060793507387064</v>
      </c>
      <c r="U9" s="18">
        <f t="shared" si="6"/>
        <v>1073.3640766118897</v>
      </c>
      <c r="V9" s="18">
        <f t="shared" si="7"/>
        <v>41.430779225905667</v>
      </c>
      <c r="W9" s="18">
        <f t="shared" si="8"/>
        <v>4.2198015878237261</v>
      </c>
      <c r="X9" s="18">
        <f t="shared" si="9"/>
        <v>3.0752862610102509</v>
      </c>
      <c r="Y9" s="18">
        <f t="shared" si="10"/>
        <v>0.11870297219053146</v>
      </c>
      <c r="Z9" s="18">
        <f t="shared" si="11"/>
        <v>1.2090117537924501E-2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928630</v>
      </c>
      <c r="C10" s="14">
        <v>7821</v>
      </c>
      <c r="D10" s="15">
        <v>8.42</v>
      </c>
      <c r="E10" s="14">
        <v>7359</v>
      </c>
      <c r="F10" s="15">
        <v>7.92</v>
      </c>
      <c r="G10" s="14">
        <v>428</v>
      </c>
      <c r="H10" s="15">
        <v>0.46</v>
      </c>
      <c r="I10" s="14">
        <v>34</v>
      </c>
      <c r="J10" s="15">
        <v>0.04</v>
      </c>
      <c r="K10" s="14">
        <v>907034</v>
      </c>
      <c r="L10" s="14">
        <v>521739</v>
      </c>
      <c r="M10" s="14">
        <f t="shared" si="0"/>
        <v>385295</v>
      </c>
      <c r="N10" s="18">
        <f t="shared" si="1"/>
        <v>42.478561994368455</v>
      </c>
      <c r="O10" s="14">
        <v>910309</v>
      </c>
      <c r="P10" s="14">
        <v>884422</v>
      </c>
      <c r="Q10" s="24">
        <f t="shared" si="2"/>
        <v>25887</v>
      </c>
      <c r="R10" s="18">
        <f t="shared" si="3"/>
        <v>2.8437596464497221</v>
      </c>
      <c r="S10" s="18">
        <f t="shared" si="4"/>
        <v>697.19920400452941</v>
      </c>
      <c r="T10" s="18">
        <f t="shared" si="5"/>
        <v>8.4220841454615929</v>
      </c>
      <c r="U10" s="18">
        <f t="shared" si="6"/>
        <v>656.01444089877657</v>
      </c>
      <c r="V10" s="18">
        <f t="shared" si="7"/>
        <v>38.153849803597829</v>
      </c>
      <c r="W10" s="18">
        <f t="shared" si="8"/>
        <v>3.0309133021549677</v>
      </c>
      <c r="X10" s="18">
        <f t="shared" si="9"/>
        <v>7.9245770651389673</v>
      </c>
      <c r="Y10" s="18">
        <f t="shared" si="10"/>
        <v>0.46089400514736761</v>
      </c>
      <c r="Z10" s="18">
        <f t="shared" si="11"/>
        <v>3.6613075175258178E-2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1104582</v>
      </c>
      <c r="C11" s="14">
        <v>15902</v>
      </c>
      <c r="D11" s="15">
        <v>14.4</v>
      </c>
      <c r="E11" s="14">
        <v>14660</v>
      </c>
      <c r="F11" s="15">
        <v>13.27</v>
      </c>
      <c r="G11" s="14">
        <v>1171</v>
      </c>
      <c r="H11" s="15">
        <v>1.06</v>
      </c>
      <c r="I11" s="14">
        <v>71</v>
      </c>
      <c r="J11" s="15">
        <v>0.06</v>
      </c>
      <c r="K11" s="14">
        <v>943361</v>
      </c>
      <c r="L11" s="14">
        <v>439277</v>
      </c>
      <c r="M11" s="14">
        <f t="shared" si="0"/>
        <v>504084</v>
      </c>
      <c r="N11" s="18">
        <f t="shared" si="1"/>
        <v>53.434899259138334</v>
      </c>
      <c r="O11" s="14">
        <v>946950</v>
      </c>
      <c r="P11" s="14">
        <v>892200</v>
      </c>
      <c r="Q11" s="24">
        <f t="shared" si="2"/>
        <v>54750</v>
      </c>
      <c r="R11" s="18">
        <f t="shared" si="3"/>
        <v>5.7817202597814035</v>
      </c>
      <c r="S11" s="18">
        <f t="shared" si="4"/>
        <v>465.98476418731298</v>
      </c>
      <c r="T11" s="18">
        <f t="shared" si="5"/>
        <v>14.396396102779146</v>
      </c>
      <c r="U11" s="18">
        <f t="shared" si="6"/>
        <v>429.58977757426794</v>
      </c>
      <c r="V11" s="18">
        <f t="shared" si="7"/>
        <v>34.314435848531225</v>
      </c>
      <c r="W11" s="18">
        <f t="shared" si="8"/>
        <v>2.0805507645138488</v>
      </c>
      <c r="X11" s="18">
        <f t="shared" si="9"/>
        <v>13.271988860944681</v>
      </c>
      <c r="Y11" s="18">
        <f t="shared" si="10"/>
        <v>1.0601295331627709</v>
      </c>
      <c r="Z11" s="18">
        <f t="shared" si="11"/>
        <v>6.4277708671696604E-2</v>
      </c>
      <c r="AA11" s="34">
        <f>SUM(D7:D11)+SUM(D14:D18)+SUM(D21:D25)+SUM(D28:D32)+SUM(D35:D39)+SUM(D42:D46)+SUM(D49:D53)</f>
        <v>1187.8699999999999</v>
      </c>
      <c r="AB11" s="34">
        <f>SUM(F7:F11)+SUM(F14:F18)+SUM(F21:F25)+SUM(F28:F32)+SUM(F35:F39)+SUM(F42:F46)+SUM(F49:F53)</f>
        <v>728.11</v>
      </c>
      <c r="AC11" s="34">
        <f>SUM(H7:H11)+SUM(H14:H18)+SUM(H21:H25)+SUM(H28:H32)+SUM(H35:H39)+SUM(H42:H46)+SUM(H49:H53)</f>
        <v>381.19000000000005</v>
      </c>
      <c r="AD11" s="34">
        <f>SUM(J7:J11)+SUM(J14:J18)+SUM(J21:J25)+SUM(J28:J32)+SUM(J35:J39)+SUM(J42:J46)+SUM(J49:J53)</f>
        <v>78.540000000000006</v>
      </c>
      <c r="AE11" s="19">
        <f>SUM(S7:S53)-S13-S20-S27-S34-S41-S48</f>
        <v>8654.0699800884995</v>
      </c>
      <c r="AF11" s="19">
        <f>SUM(U7:U53)-U13-U20-U27-U34-U41-U48</f>
        <v>7738.4410737440194</v>
      </c>
      <c r="AG11" s="19">
        <f t="shared" ref="AG11:AH11" si="12">SUM(V7:V53)-V13-V20-V27-V34-V41-V48</f>
        <v>807.20320728361162</v>
      </c>
      <c r="AH11" s="19">
        <f t="shared" si="12"/>
        <v>108.42569906087154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8"/>
      <c r="O12" s="11"/>
      <c r="P12" s="11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5663620</v>
      </c>
      <c r="C13" s="8">
        <v>393426</v>
      </c>
      <c r="D13" s="9">
        <v>69.47</v>
      </c>
      <c r="E13" s="8">
        <v>334954</v>
      </c>
      <c r="F13" s="9">
        <v>59.14</v>
      </c>
      <c r="G13" s="8">
        <v>53236</v>
      </c>
      <c r="H13" s="9">
        <v>9.4</v>
      </c>
      <c r="I13" s="8">
        <v>5236</v>
      </c>
      <c r="J13" s="9">
        <v>0.92</v>
      </c>
      <c r="K13" s="8">
        <v>5801488</v>
      </c>
      <c r="L13" s="8">
        <v>1113043</v>
      </c>
      <c r="M13" s="8">
        <f t="shared" si="0"/>
        <v>4688445</v>
      </c>
      <c r="N13" s="17">
        <f t="shared" si="1"/>
        <v>80.814525514833434</v>
      </c>
      <c r="O13" s="8">
        <v>5832745</v>
      </c>
      <c r="P13" s="8">
        <v>3939844</v>
      </c>
      <c r="Q13" s="16">
        <f t="shared" si="2"/>
        <v>1892901</v>
      </c>
      <c r="R13" s="17">
        <f t="shared" si="3"/>
        <v>32.453004545887055</v>
      </c>
      <c r="S13" s="17">
        <f t="shared" si="4"/>
        <v>264.8650240517477</v>
      </c>
      <c r="T13" s="17">
        <f t="shared" ref="T13:T18" si="13">N13*R13*S13/10000</f>
        <v>69.465465550301758</v>
      </c>
      <c r="U13" s="17">
        <f t="shared" si="6"/>
        <v>225.50009218056022</v>
      </c>
      <c r="V13" s="17">
        <f t="shared" si="7"/>
        <v>35.83991505497562</v>
      </c>
      <c r="W13" s="17">
        <f t="shared" si="8"/>
        <v>3.5250168162118185</v>
      </c>
      <c r="X13" s="17">
        <f t="shared" ref="X13:X18" si="14">N13*R13*U13/10000</f>
        <v>59.141326572051085</v>
      </c>
      <c r="Y13" s="17">
        <f t="shared" ref="Y13:Y18" si="15">N13*R13*V13/10000</f>
        <v>9.3996419251291563</v>
      </c>
      <c r="Z13" s="17">
        <f t="shared" ref="Z13:Z18" si="16">N13*R13*W13/10000</f>
        <v>0.92449705312150177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1233736</v>
      </c>
      <c r="C14" s="14">
        <v>42610</v>
      </c>
      <c r="D14" s="15">
        <v>34.54</v>
      </c>
      <c r="E14" s="14">
        <v>38863</v>
      </c>
      <c r="F14" s="15">
        <v>31.5</v>
      </c>
      <c r="G14" s="14">
        <v>3501</v>
      </c>
      <c r="H14" s="15">
        <v>2.84</v>
      </c>
      <c r="I14" s="14">
        <v>246</v>
      </c>
      <c r="J14" s="15">
        <v>0.2</v>
      </c>
      <c r="K14" s="14">
        <v>1256896</v>
      </c>
      <c r="L14" s="14">
        <v>459808</v>
      </c>
      <c r="M14" s="14">
        <f t="shared" si="0"/>
        <v>797088</v>
      </c>
      <c r="N14" s="18">
        <f t="shared" si="1"/>
        <v>63.417180100819792</v>
      </c>
      <c r="O14" s="14">
        <v>1262214</v>
      </c>
      <c r="P14" s="14">
        <v>1105268</v>
      </c>
      <c r="Q14" s="24">
        <f t="shared" si="2"/>
        <v>156946</v>
      </c>
      <c r="R14" s="18">
        <f t="shared" si="3"/>
        <v>12.434183109995612</v>
      </c>
      <c r="S14" s="18">
        <f t="shared" si="4"/>
        <v>437.99092402906444</v>
      </c>
      <c r="T14" s="18">
        <f t="shared" si="13"/>
        <v>34.53737266319537</v>
      </c>
      <c r="U14" s="18">
        <f t="shared" si="6"/>
        <v>399.47527060646632</v>
      </c>
      <c r="V14" s="18">
        <f t="shared" si="7"/>
        <v>35.987003638248169</v>
      </c>
      <c r="W14" s="18">
        <f t="shared" si="8"/>
        <v>2.5286497843499145</v>
      </c>
      <c r="X14" s="18">
        <f t="shared" si="14"/>
        <v>31.500256132592384</v>
      </c>
      <c r="Y14" s="18">
        <f t="shared" si="15"/>
        <v>2.8377221707075098</v>
      </c>
      <c r="Z14" s="18">
        <f t="shared" si="16"/>
        <v>0.199394359895472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1165803</v>
      </c>
      <c r="C15" s="14">
        <v>66795</v>
      </c>
      <c r="D15" s="15">
        <v>57.3</v>
      </c>
      <c r="E15" s="14">
        <v>60006</v>
      </c>
      <c r="F15" s="15">
        <v>51.47</v>
      </c>
      <c r="G15" s="14">
        <v>6220</v>
      </c>
      <c r="H15" s="15">
        <v>5.34</v>
      </c>
      <c r="I15" s="14">
        <v>569</v>
      </c>
      <c r="J15" s="15">
        <v>0.49</v>
      </c>
      <c r="K15" s="14">
        <v>1199411</v>
      </c>
      <c r="L15" s="14">
        <v>328857</v>
      </c>
      <c r="M15" s="14">
        <f t="shared" si="0"/>
        <v>870554</v>
      </c>
      <c r="N15" s="18">
        <f t="shared" si="1"/>
        <v>72.581792229686073</v>
      </c>
      <c r="O15" s="14">
        <v>1205258</v>
      </c>
      <c r="P15" s="14">
        <v>947469</v>
      </c>
      <c r="Q15" s="24">
        <f t="shared" si="2"/>
        <v>257789</v>
      </c>
      <c r="R15" s="18">
        <f t="shared" si="3"/>
        <v>21.388698519321174</v>
      </c>
      <c r="S15" s="18">
        <f t="shared" si="4"/>
        <v>369.06829523521657</v>
      </c>
      <c r="T15" s="18">
        <f t="shared" si="13"/>
        <v>57.295272014225382</v>
      </c>
      <c r="U15" s="18">
        <f t="shared" si="6"/>
        <v>331.55643571950606</v>
      </c>
      <c r="V15" s="18">
        <f t="shared" si="7"/>
        <v>34.367913711550969</v>
      </c>
      <c r="W15" s="18">
        <f t="shared" si="8"/>
        <v>3.1439458041595665</v>
      </c>
      <c r="X15" s="18">
        <f t="shared" si="14"/>
        <v>51.471818137369695</v>
      </c>
      <c r="Y15" s="18">
        <f t="shared" si="15"/>
        <v>5.3353782757464163</v>
      </c>
      <c r="Z15" s="18">
        <f t="shared" si="16"/>
        <v>0.48807560110927833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1154541</v>
      </c>
      <c r="C16" s="14">
        <v>82355</v>
      </c>
      <c r="D16" s="15">
        <v>71.33</v>
      </c>
      <c r="E16" s="14">
        <v>71802</v>
      </c>
      <c r="F16" s="15">
        <v>62.19</v>
      </c>
      <c r="G16" s="14">
        <v>9663</v>
      </c>
      <c r="H16" s="15">
        <v>8.3699999999999992</v>
      </c>
      <c r="I16" s="14">
        <v>890</v>
      </c>
      <c r="J16" s="15">
        <v>0.77</v>
      </c>
      <c r="K16" s="14">
        <v>1120143</v>
      </c>
      <c r="L16" s="14">
        <v>185018</v>
      </c>
      <c r="M16" s="14">
        <f t="shared" si="0"/>
        <v>935125</v>
      </c>
      <c r="N16" s="18">
        <f t="shared" si="1"/>
        <v>83.482644626623568</v>
      </c>
      <c r="O16" s="14">
        <v>1126347</v>
      </c>
      <c r="P16" s="14">
        <v>761731</v>
      </c>
      <c r="Q16" s="24">
        <f t="shared" si="2"/>
        <v>364616</v>
      </c>
      <c r="R16" s="18">
        <f t="shared" si="3"/>
        <v>32.371551573360605</v>
      </c>
      <c r="S16" s="18">
        <f t="shared" si="4"/>
        <v>263.94953250322362</v>
      </c>
      <c r="T16" s="18">
        <f t="shared" si="13"/>
        <v>71.331377577756001</v>
      </c>
      <c r="U16" s="18">
        <f t="shared" si="6"/>
        <v>230.12694229611392</v>
      </c>
      <c r="V16" s="18">
        <f t="shared" si="7"/>
        <v>30.970121213996112</v>
      </c>
      <c r="W16" s="18">
        <f t="shared" si="8"/>
        <v>2.8524689931135816</v>
      </c>
      <c r="X16" s="18">
        <f t="shared" si="14"/>
        <v>62.190948610746602</v>
      </c>
      <c r="Y16" s="18">
        <f t="shared" si="15"/>
        <v>8.3695598510576943</v>
      </c>
      <c r="Z16" s="18">
        <f t="shared" si="16"/>
        <v>0.77086911595170726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1119463</v>
      </c>
      <c r="C17" s="14">
        <v>103558</v>
      </c>
      <c r="D17" s="15">
        <v>92.51</v>
      </c>
      <c r="E17" s="14">
        <v>86599</v>
      </c>
      <c r="F17" s="15">
        <v>77.36</v>
      </c>
      <c r="G17" s="14">
        <v>15445</v>
      </c>
      <c r="H17" s="15">
        <v>13.8</v>
      </c>
      <c r="I17" s="14">
        <v>1514</v>
      </c>
      <c r="J17" s="15">
        <v>1.35</v>
      </c>
      <c r="K17" s="14">
        <v>1175876</v>
      </c>
      <c r="L17" s="14">
        <v>95279</v>
      </c>
      <c r="M17" s="14">
        <f t="shared" si="0"/>
        <v>1080597</v>
      </c>
      <c r="N17" s="18">
        <f t="shared" si="1"/>
        <v>91.89718983974501</v>
      </c>
      <c r="O17" s="14">
        <v>1182734</v>
      </c>
      <c r="P17" s="14">
        <v>655297</v>
      </c>
      <c r="Q17" s="24">
        <f t="shared" si="2"/>
        <v>527437</v>
      </c>
      <c r="R17" s="18">
        <f t="shared" si="3"/>
        <v>44.594727132220768</v>
      </c>
      <c r="S17" s="18">
        <f t="shared" si="4"/>
        <v>225.72942136938332</v>
      </c>
      <c r="T17" s="18">
        <f t="shared" si="13"/>
        <v>92.506853732548549</v>
      </c>
      <c r="U17" s="18">
        <f t="shared" si="6"/>
        <v>188.76322602954119</v>
      </c>
      <c r="V17" s="18">
        <f t="shared" si="7"/>
        <v>33.666070347535928</v>
      </c>
      <c r="W17" s="18">
        <f t="shared" si="8"/>
        <v>3.3001249923062086</v>
      </c>
      <c r="X17" s="18">
        <f t="shared" si="14"/>
        <v>77.357625933148299</v>
      </c>
      <c r="Y17" s="18">
        <f t="shared" si="15"/>
        <v>13.796793641236917</v>
      </c>
      <c r="Z17" s="18">
        <f t="shared" si="16"/>
        <v>1.3524341581633337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990077</v>
      </c>
      <c r="C18" s="14">
        <v>98108</v>
      </c>
      <c r="D18" s="15">
        <v>99.09</v>
      </c>
      <c r="E18" s="14">
        <v>77684</v>
      </c>
      <c r="F18" s="15">
        <v>78.459999999999994</v>
      </c>
      <c r="G18" s="14">
        <v>18407</v>
      </c>
      <c r="H18" s="15">
        <v>18.59</v>
      </c>
      <c r="I18" s="14">
        <v>2017</v>
      </c>
      <c r="J18" s="15">
        <v>2.04</v>
      </c>
      <c r="K18" s="14">
        <v>1049162</v>
      </c>
      <c r="L18" s="14">
        <v>44081</v>
      </c>
      <c r="M18" s="14">
        <f t="shared" si="0"/>
        <v>1005081</v>
      </c>
      <c r="N18" s="18">
        <f t="shared" si="1"/>
        <v>95.798456291783353</v>
      </c>
      <c r="O18" s="14">
        <v>1056192</v>
      </c>
      <c r="P18" s="14">
        <v>470079</v>
      </c>
      <c r="Q18" s="24">
        <f t="shared" si="2"/>
        <v>586113</v>
      </c>
      <c r="R18" s="18">
        <f t="shared" si="3"/>
        <v>55.493035357207773</v>
      </c>
      <c r="S18" s="18">
        <f t="shared" si="4"/>
        <v>186.39680302686159</v>
      </c>
      <c r="T18" s="18">
        <f t="shared" si="13"/>
        <v>99.091282799216629</v>
      </c>
      <c r="U18" s="18">
        <f t="shared" si="6"/>
        <v>147.59295109816441</v>
      </c>
      <c r="V18" s="18">
        <f t="shared" si="7"/>
        <v>34.971724561864896</v>
      </c>
      <c r="W18" s="18">
        <f t="shared" si="8"/>
        <v>3.8321273668322644</v>
      </c>
      <c r="X18" s="18">
        <f t="shared" si="14"/>
        <v>78.462584223247276</v>
      </c>
      <c r="Y18" s="18">
        <f t="shared" si="15"/>
        <v>18.591483288673505</v>
      </c>
      <c r="Z18" s="18">
        <f t="shared" si="16"/>
        <v>2.0372152872958367</v>
      </c>
      <c r="AA18" s="1"/>
      <c r="AB18" s="1"/>
      <c r="AC18" s="1"/>
      <c r="AD18" s="1"/>
      <c r="AE18" s="19">
        <f>SUM(S16:S53)-S20-S27-S34-S41-S48</f>
        <v>1634.0147888095512</v>
      </c>
      <c r="AF18" s="19">
        <f>SUM(U16:U53)-U20-U27-U34-U41-U48</f>
        <v>1064.1271359094146</v>
      </c>
      <c r="AG18" s="19">
        <f>SUM(V16:V53)-V20-V27-V34-V41-V48</f>
        <v>478.70428666388858</v>
      </c>
      <c r="AH18" s="19">
        <f>SUM(W16:W53)-W20-W27-W34-W41-W48</f>
        <v>91.183366236247565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8"/>
      <c r="O19" s="11"/>
      <c r="P19" s="11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4641330</v>
      </c>
      <c r="C20" s="8">
        <v>390225</v>
      </c>
      <c r="D20" s="9">
        <v>84.08</v>
      </c>
      <c r="E20" s="8">
        <v>244535</v>
      </c>
      <c r="F20" s="9">
        <v>52.69</v>
      </c>
      <c r="G20" s="8">
        <v>126631</v>
      </c>
      <c r="H20" s="9">
        <v>27.28</v>
      </c>
      <c r="I20" s="8">
        <v>19059</v>
      </c>
      <c r="J20" s="9">
        <v>4.1100000000000003</v>
      </c>
      <c r="K20" s="8">
        <v>4623949</v>
      </c>
      <c r="L20" s="8">
        <v>53889</v>
      </c>
      <c r="M20" s="8">
        <f t="shared" si="0"/>
        <v>4570060</v>
      </c>
      <c r="N20" s="17">
        <f t="shared" si="1"/>
        <v>98.834567595793118</v>
      </c>
      <c r="O20" s="8">
        <v>4666287</v>
      </c>
      <c r="P20" s="8">
        <v>1008889</v>
      </c>
      <c r="Q20" s="16">
        <f t="shared" si="2"/>
        <v>3657398</v>
      </c>
      <c r="R20" s="17">
        <f t="shared" si="3"/>
        <v>78.37919099275291</v>
      </c>
      <c r="S20" s="17">
        <f t="shared" si="4"/>
        <v>108.53329753203963</v>
      </c>
      <c r="T20" s="17">
        <f t="shared" ref="T20:T25" si="17">N20*R20*S20/10000</f>
        <v>84.076116113269251</v>
      </c>
      <c r="U20" s="17">
        <f t="shared" si="6"/>
        <v>68.012531006463732</v>
      </c>
      <c r="V20" s="17">
        <f t="shared" si="7"/>
        <v>35.219885962661827</v>
      </c>
      <c r="W20" s="17">
        <f t="shared" si="8"/>
        <v>5.3008805629140703</v>
      </c>
      <c r="X20" s="17">
        <f t="shared" ref="X20:X25" si="18">N20*R20*U20/10000</f>
        <v>52.68640669808007</v>
      </c>
      <c r="Y20" s="17">
        <f t="shared" ref="Y20:Y25" si="19">N20*R20*V20/10000</f>
        <v>27.283343352013326</v>
      </c>
      <c r="Z20" s="17">
        <f t="shared" ref="Z20:Z25" si="20">N20*R20*W20/10000</f>
        <v>4.1063660631758561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918518</v>
      </c>
      <c r="C21" s="14">
        <v>84117</v>
      </c>
      <c r="D21" s="15">
        <v>91.58</v>
      </c>
      <c r="E21" s="14">
        <v>60975</v>
      </c>
      <c r="F21" s="15">
        <v>66.38</v>
      </c>
      <c r="G21" s="14">
        <v>20501</v>
      </c>
      <c r="H21" s="15">
        <v>22.32</v>
      </c>
      <c r="I21" s="14">
        <v>2641</v>
      </c>
      <c r="J21" s="15">
        <v>2.88</v>
      </c>
      <c r="K21" s="14">
        <v>916441</v>
      </c>
      <c r="L21" s="14">
        <v>22568</v>
      </c>
      <c r="M21" s="14">
        <f t="shared" si="0"/>
        <v>893873</v>
      </c>
      <c r="N21" s="18">
        <f t="shared" si="1"/>
        <v>97.537430123706812</v>
      </c>
      <c r="O21" s="14">
        <v>923961</v>
      </c>
      <c r="P21" s="14">
        <v>324956</v>
      </c>
      <c r="Q21" s="24">
        <f t="shared" si="2"/>
        <v>599005</v>
      </c>
      <c r="R21" s="18">
        <f t="shared" si="3"/>
        <v>64.830117288500276</v>
      </c>
      <c r="S21" s="18">
        <f t="shared" si="4"/>
        <v>144.82648414668674</v>
      </c>
      <c r="T21" s="18">
        <f t="shared" si="17"/>
        <v>91.579043633331082</v>
      </c>
      <c r="U21" s="18">
        <f t="shared" si="6"/>
        <v>104.98228504159948</v>
      </c>
      <c r="V21" s="18">
        <f t="shared" si="7"/>
        <v>35.297118911649548</v>
      </c>
      <c r="W21" s="18">
        <f t="shared" si="8"/>
        <v>4.5470801934377079</v>
      </c>
      <c r="X21" s="18">
        <f t="shared" si="18"/>
        <v>66.384110055546003</v>
      </c>
      <c r="Y21" s="18">
        <f t="shared" si="19"/>
        <v>22.319649696576445</v>
      </c>
      <c r="Z21" s="18">
        <f t="shared" si="20"/>
        <v>2.8752838812086425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905889</v>
      </c>
      <c r="C22" s="14">
        <v>81375</v>
      </c>
      <c r="D22" s="15">
        <v>89.83</v>
      </c>
      <c r="E22" s="14">
        <v>54078</v>
      </c>
      <c r="F22" s="15">
        <v>59.7</v>
      </c>
      <c r="G22" s="14">
        <v>24029</v>
      </c>
      <c r="H22" s="15">
        <v>26.53</v>
      </c>
      <c r="I22" s="14">
        <v>3268</v>
      </c>
      <c r="J22" s="15">
        <v>3.61</v>
      </c>
      <c r="K22" s="14">
        <v>905359</v>
      </c>
      <c r="L22" s="14">
        <v>12906</v>
      </c>
      <c r="M22" s="14">
        <f t="shared" si="0"/>
        <v>892453</v>
      </c>
      <c r="N22" s="18">
        <f t="shared" si="1"/>
        <v>98.574488131227497</v>
      </c>
      <c r="O22" s="14">
        <v>913075</v>
      </c>
      <c r="P22" s="14">
        <v>244938</v>
      </c>
      <c r="Q22" s="24">
        <f t="shared" si="2"/>
        <v>668137</v>
      </c>
      <c r="R22" s="18">
        <f t="shared" si="3"/>
        <v>73.174383265339642</v>
      </c>
      <c r="S22" s="18">
        <f t="shared" si="4"/>
        <v>124.53528359362508</v>
      </c>
      <c r="T22" s="18">
        <f t="shared" si="17"/>
        <v>89.828886320509454</v>
      </c>
      <c r="U22" s="18">
        <f t="shared" si="6"/>
        <v>82.760295744099025</v>
      </c>
      <c r="V22" s="18">
        <f t="shared" si="7"/>
        <v>36.773681468156276</v>
      </c>
      <c r="W22" s="18">
        <f t="shared" si="8"/>
        <v>5.0013063813697913</v>
      </c>
      <c r="X22" s="18">
        <f t="shared" si="18"/>
        <v>59.696055476995532</v>
      </c>
      <c r="Y22" s="18">
        <f t="shared" si="19"/>
        <v>26.525324846642352</v>
      </c>
      <c r="Z22" s="18">
        <f t="shared" si="20"/>
        <v>3.607505996871581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965878</v>
      </c>
      <c r="C23" s="14">
        <v>77067</v>
      </c>
      <c r="D23" s="15">
        <v>79.790000000000006</v>
      </c>
      <c r="E23" s="14">
        <v>48107</v>
      </c>
      <c r="F23" s="15">
        <v>49.81</v>
      </c>
      <c r="G23" s="14">
        <v>25225</v>
      </c>
      <c r="H23" s="15">
        <v>26.12</v>
      </c>
      <c r="I23" s="14">
        <v>3735</v>
      </c>
      <c r="J23" s="15">
        <v>3.87</v>
      </c>
      <c r="K23" s="14">
        <v>890599</v>
      </c>
      <c r="L23" s="14">
        <v>8063</v>
      </c>
      <c r="M23" s="14">
        <f t="shared" si="0"/>
        <v>882536</v>
      </c>
      <c r="N23" s="18">
        <f t="shared" si="1"/>
        <v>99.094654272012434</v>
      </c>
      <c r="O23" s="14">
        <v>898702</v>
      </c>
      <c r="P23" s="14">
        <v>181801</v>
      </c>
      <c r="Q23" s="24">
        <f t="shared" si="2"/>
        <v>716901</v>
      </c>
      <c r="R23" s="18">
        <f t="shared" si="3"/>
        <v>79.770713762737813</v>
      </c>
      <c r="S23" s="18">
        <f t="shared" si="4"/>
        <v>100.93748384217463</v>
      </c>
      <c r="T23" s="18">
        <f t="shared" si="17"/>
        <v>79.78958005048257</v>
      </c>
      <c r="U23" s="18">
        <f t="shared" si="6"/>
        <v>63.007506912108873</v>
      </c>
      <c r="V23" s="18">
        <f t="shared" si="7"/>
        <v>33.038110084976125</v>
      </c>
      <c r="W23" s="18">
        <f t="shared" si="8"/>
        <v>4.8918668450896261</v>
      </c>
      <c r="X23" s="18">
        <f t="shared" si="18"/>
        <v>49.806497300901349</v>
      </c>
      <c r="Y23" s="18">
        <f t="shared" si="19"/>
        <v>26.116134749937363</v>
      </c>
      <c r="Z23" s="18">
        <f t="shared" si="20"/>
        <v>3.8669479996438474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965275</v>
      </c>
      <c r="C24" s="14">
        <v>83028</v>
      </c>
      <c r="D24" s="15">
        <v>86.01</v>
      </c>
      <c r="E24" s="14">
        <v>47930</v>
      </c>
      <c r="F24" s="15">
        <v>49.65</v>
      </c>
      <c r="G24" s="14">
        <v>30313</v>
      </c>
      <c r="H24" s="15">
        <v>31.4</v>
      </c>
      <c r="I24" s="14">
        <v>4785</v>
      </c>
      <c r="J24" s="15">
        <v>4.96</v>
      </c>
      <c r="K24" s="14">
        <v>1023401</v>
      </c>
      <c r="L24" s="14">
        <v>6241</v>
      </c>
      <c r="M24" s="14">
        <f t="shared" si="0"/>
        <v>1017160</v>
      </c>
      <c r="N24" s="18">
        <f t="shared" si="1"/>
        <v>99.390170617382637</v>
      </c>
      <c r="O24" s="14">
        <v>1033053</v>
      </c>
      <c r="P24" s="14">
        <v>155147</v>
      </c>
      <c r="Q24" s="24">
        <f t="shared" si="2"/>
        <v>877906</v>
      </c>
      <c r="R24" s="18">
        <f t="shared" si="3"/>
        <v>84.981699874062613</v>
      </c>
      <c r="S24" s="18">
        <f t="shared" si="4"/>
        <v>101.83678219642562</v>
      </c>
      <c r="T24" s="18">
        <f t="shared" si="17"/>
        <v>86.014866229830872</v>
      </c>
      <c r="U24" s="18">
        <f t="shared" si="6"/>
        <v>58.787842302291757</v>
      </c>
      <c r="V24" s="18">
        <f t="shared" si="7"/>
        <v>37.179967947201547</v>
      </c>
      <c r="W24" s="18">
        <f t="shared" si="8"/>
        <v>5.8689719469323194</v>
      </c>
      <c r="X24" s="18">
        <f t="shared" si="18"/>
        <v>49.654243609334124</v>
      </c>
      <c r="Y24" s="18">
        <f t="shared" si="19"/>
        <v>31.403486053197273</v>
      </c>
      <c r="Z24" s="18">
        <f t="shared" si="20"/>
        <v>4.9571365672994743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885770</v>
      </c>
      <c r="C25" s="14">
        <v>64638</v>
      </c>
      <c r="D25" s="15">
        <v>72.97</v>
      </c>
      <c r="E25" s="14">
        <v>33445</v>
      </c>
      <c r="F25" s="15">
        <v>37.76</v>
      </c>
      <c r="G25" s="14">
        <v>26563</v>
      </c>
      <c r="H25" s="15">
        <v>29.99</v>
      </c>
      <c r="I25" s="14">
        <v>4630</v>
      </c>
      <c r="J25" s="15">
        <v>5.23</v>
      </c>
      <c r="K25" s="14">
        <v>888149</v>
      </c>
      <c r="L25" s="14">
        <v>4111</v>
      </c>
      <c r="M25" s="14">
        <f t="shared" si="0"/>
        <v>884038</v>
      </c>
      <c r="N25" s="18">
        <f t="shared" si="1"/>
        <v>99.53712721626664</v>
      </c>
      <c r="O25" s="14">
        <v>897496</v>
      </c>
      <c r="P25" s="14">
        <v>102047</v>
      </c>
      <c r="Q25" s="24">
        <f t="shared" si="2"/>
        <v>795449</v>
      </c>
      <c r="R25" s="18">
        <f t="shared" si="3"/>
        <v>88.629810049292701</v>
      </c>
      <c r="S25" s="18">
        <f t="shared" si="4"/>
        <v>82.718380369388868</v>
      </c>
      <c r="T25" s="18">
        <f t="shared" si="17"/>
        <v>72.973796809555537</v>
      </c>
      <c r="U25" s="18">
        <f t="shared" si="6"/>
        <v>42.800152100222945</v>
      </c>
      <c r="V25" s="18">
        <f t="shared" si="7"/>
        <v>33.993136200873735</v>
      </c>
      <c r="W25" s="18">
        <f t="shared" si="8"/>
        <v>5.9250920682921873</v>
      </c>
      <c r="X25" s="18">
        <f t="shared" si="18"/>
        <v>37.758108764126135</v>
      </c>
      <c r="Y25" s="18">
        <f t="shared" si="19"/>
        <v>29.988597491448122</v>
      </c>
      <c r="Z25" s="18">
        <f t="shared" si="20"/>
        <v>5.2270905539812818</v>
      </c>
      <c r="AA25" s="1"/>
      <c r="AB25" s="1"/>
      <c r="AC25" s="1"/>
      <c r="AD25" s="1"/>
      <c r="AE25" s="19">
        <f>SUM(S15:S53)-S20-S27-S34-S41-S48</f>
        <v>2003.0830840447677</v>
      </c>
      <c r="AF25" s="19">
        <f>SUM(U15:U53)-U20-U27-U34-U41-U48</f>
        <v>1395.6835716289206</v>
      </c>
      <c r="AG25" s="19">
        <f>SUM(V15:V53)-V20-V27-V34-V41-V48</f>
        <v>513.07220037543971</v>
      </c>
      <c r="AH25" s="19">
        <f>SUM(W15:W53)-W20-W27-W34-W41-W48</f>
        <v>94.327312040407122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8"/>
      <c r="O26" s="11"/>
      <c r="P26" s="11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4520954</v>
      </c>
      <c r="C27" s="8">
        <v>207233</v>
      </c>
      <c r="D27" s="9">
        <v>45.84</v>
      </c>
      <c r="E27" s="8">
        <v>78672</v>
      </c>
      <c r="F27" s="9">
        <v>17.399999999999999</v>
      </c>
      <c r="G27" s="8">
        <v>105972</v>
      </c>
      <c r="H27" s="9">
        <v>23.44</v>
      </c>
      <c r="I27" s="8">
        <v>22589</v>
      </c>
      <c r="J27" s="9">
        <v>5</v>
      </c>
      <c r="K27" s="8">
        <v>4405921</v>
      </c>
      <c r="L27" s="8">
        <v>7837</v>
      </c>
      <c r="M27" s="8">
        <f t="shared" si="0"/>
        <v>4398084</v>
      </c>
      <c r="N27" s="17">
        <f t="shared" si="1"/>
        <v>99.822125725813066</v>
      </c>
      <c r="O27" s="8">
        <v>4467437</v>
      </c>
      <c r="P27" s="8">
        <v>239225</v>
      </c>
      <c r="Q27" s="16">
        <f t="shared" si="2"/>
        <v>4228212</v>
      </c>
      <c r="R27" s="17">
        <f t="shared" si="3"/>
        <v>94.645139931464058</v>
      </c>
      <c r="S27" s="17">
        <f t="shared" si="4"/>
        <v>48.518089831553745</v>
      </c>
      <c r="T27" s="17">
        <f t="shared" ref="T27:T32" si="21">N27*R27*S27/10000</f>
        <v>45.838334121515047</v>
      </c>
      <c r="U27" s="17">
        <f t="shared" si="6"/>
        <v>18.418954332697961</v>
      </c>
      <c r="V27" s="17">
        <f t="shared" si="7"/>
        <v>24.810522530819966</v>
      </c>
      <c r="W27" s="17">
        <f t="shared" si="8"/>
        <v>5.2886129680358227</v>
      </c>
      <c r="X27" s="17">
        <f t="shared" ref="X27:X32" si="22">N27*R27*U27/10000</f>
        <v>17.401636911147509</v>
      </c>
      <c r="Y27" s="17">
        <f t="shared" ref="Y27:Y32" si="23">N27*R27*V27/10000</f>
        <v>23.440185412193973</v>
      </c>
      <c r="Z27" s="17">
        <f t="shared" ref="Z27:Z32" si="24">N27*R27*W27/10000</f>
        <v>4.9965117981735707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891045</v>
      </c>
      <c r="C28" s="14">
        <v>53276</v>
      </c>
      <c r="D28" s="15">
        <v>59.79</v>
      </c>
      <c r="E28" s="14">
        <v>24637</v>
      </c>
      <c r="F28" s="15">
        <v>27.65</v>
      </c>
      <c r="G28" s="14">
        <v>23808</v>
      </c>
      <c r="H28" s="15">
        <v>26.72</v>
      </c>
      <c r="I28" s="14">
        <v>4831</v>
      </c>
      <c r="J28" s="15">
        <v>5.42</v>
      </c>
      <c r="K28" s="14">
        <v>863019</v>
      </c>
      <c r="L28" s="14">
        <v>2906</v>
      </c>
      <c r="M28" s="14">
        <f t="shared" si="0"/>
        <v>860113</v>
      </c>
      <c r="N28" s="18">
        <f t="shared" si="1"/>
        <v>99.66327508432606</v>
      </c>
      <c r="O28" s="14">
        <v>874043</v>
      </c>
      <c r="P28" s="14">
        <v>76660</v>
      </c>
      <c r="Q28" s="24">
        <f t="shared" si="2"/>
        <v>797383</v>
      </c>
      <c r="R28" s="18">
        <f t="shared" si="3"/>
        <v>91.229264464105313</v>
      </c>
      <c r="S28" s="18">
        <f t="shared" si="4"/>
        <v>65.760127214385363</v>
      </c>
      <c r="T28" s="18">
        <f t="shared" si="21"/>
        <v>59.790470739412704</v>
      </c>
      <c r="U28" s="18">
        <f t="shared" si="6"/>
        <v>30.410170699392079</v>
      </c>
      <c r="V28" s="18">
        <f t="shared" si="7"/>
        <v>29.386911718599123</v>
      </c>
      <c r="W28" s="18">
        <f t="shared" si="8"/>
        <v>5.9630447963941684</v>
      </c>
      <c r="X28" s="18">
        <f t="shared" si="22"/>
        <v>27.649557541987217</v>
      </c>
      <c r="Y28" s="18">
        <f t="shared" si="23"/>
        <v>26.719189266535359</v>
      </c>
      <c r="Z28" s="18">
        <f t="shared" si="24"/>
        <v>5.4217239308901339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902755</v>
      </c>
      <c r="C29" s="14">
        <v>48561</v>
      </c>
      <c r="D29" s="15">
        <v>53.79</v>
      </c>
      <c r="E29" s="14">
        <v>19379</v>
      </c>
      <c r="F29" s="15">
        <v>21.47</v>
      </c>
      <c r="G29" s="14">
        <v>24581</v>
      </c>
      <c r="H29" s="15">
        <v>27.23</v>
      </c>
      <c r="I29" s="14">
        <v>4601</v>
      </c>
      <c r="J29" s="15">
        <v>5.0999999999999996</v>
      </c>
      <c r="K29" s="14">
        <v>897124</v>
      </c>
      <c r="L29" s="14">
        <v>1721</v>
      </c>
      <c r="M29" s="14">
        <f t="shared" si="0"/>
        <v>895403</v>
      </c>
      <c r="N29" s="18">
        <f t="shared" si="1"/>
        <v>99.808164757603194</v>
      </c>
      <c r="O29" s="14">
        <v>908046</v>
      </c>
      <c r="P29" s="14">
        <v>56937</v>
      </c>
      <c r="Q29" s="24">
        <f t="shared" si="2"/>
        <v>851109</v>
      </c>
      <c r="R29" s="18">
        <f t="shared" si="3"/>
        <v>93.729722943551323</v>
      </c>
      <c r="S29" s="18">
        <f t="shared" si="4"/>
        <v>57.500856755038434</v>
      </c>
      <c r="T29" s="18">
        <f t="shared" si="21"/>
        <v>53.792003367469576</v>
      </c>
      <c r="U29" s="18">
        <f t="shared" si="6"/>
        <v>22.946584770822056</v>
      </c>
      <c r="V29" s="18">
        <f t="shared" si="7"/>
        <v>29.10624904543975</v>
      </c>
      <c r="W29" s="18">
        <f t="shared" si="8"/>
        <v>5.4480229387766288</v>
      </c>
      <c r="X29" s="18">
        <f t="shared" si="22"/>
        <v>21.466510847350609</v>
      </c>
      <c r="Y29" s="18">
        <f t="shared" si="23"/>
        <v>27.228871620760888</v>
      </c>
      <c r="Z29" s="18">
        <f t="shared" si="24"/>
        <v>5.0966208993580757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866558</v>
      </c>
      <c r="C30" s="14">
        <v>41959</v>
      </c>
      <c r="D30" s="15">
        <v>48.42</v>
      </c>
      <c r="E30" s="14">
        <v>14767</v>
      </c>
      <c r="F30" s="15">
        <v>17.04</v>
      </c>
      <c r="G30" s="14">
        <v>22462</v>
      </c>
      <c r="H30" s="15">
        <v>25.92</v>
      </c>
      <c r="I30" s="14">
        <v>4730</v>
      </c>
      <c r="J30" s="15">
        <v>5.46</v>
      </c>
      <c r="K30" s="14">
        <v>885043</v>
      </c>
      <c r="L30" s="14">
        <v>1284</v>
      </c>
      <c r="M30" s="14">
        <f t="shared" si="0"/>
        <v>883759</v>
      </c>
      <c r="N30" s="18">
        <f t="shared" si="1"/>
        <v>99.854922303210131</v>
      </c>
      <c r="O30" s="14">
        <v>897463</v>
      </c>
      <c r="P30" s="14">
        <v>44596</v>
      </c>
      <c r="Q30" s="24">
        <f t="shared" si="2"/>
        <v>852867</v>
      </c>
      <c r="R30" s="18">
        <f t="shared" si="3"/>
        <v>95.030881495950254</v>
      </c>
      <c r="S30" s="18">
        <f t="shared" si="4"/>
        <v>51.02620357355422</v>
      </c>
      <c r="T30" s="18">
        <f t="shared" si="21"/>
        <v>48.420301930165088</v>
      </c>
      <c r="U30" s="18">
        <f t="shared" si="6"/>
        <v>17.958100721434619</v>
      </c>
      <c r="V30" s="18">
        <f t="shared" si="7"/>
        <v>27.315965220076141</v>
      </c>
      <c r="W30" s="18">
        <f t="shared" si="8"/>
        <v>5.7521376320434578</v>
      </c>
      <c r="X30" s="18">
        <f t="shared" si="22"/>
        <v>17.040982830924182</v>
      </c>
      <c r="Y30" s="18">
        <f t="shared" si="23"/>
        <v>25.920942395084918</v>
      </c>
      <c r="Z30" s="18">
        <f t="shared" si="24"/>
        <v>5.4583767041559819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893943</v>
      </c>
      <c r="C31" s="14">
        <v>32388</v>
      </c>
      <c r="D31" s="15">
        <v>36.229999999999997</v>
      </c>
      <c r="E31" s="14">
        <v>10549</v>
      </c>
      <c r="F31" s="15">
        <v>11.8</v>
      </c>
      <c r="G31" s="14">
        <v>17905</v>
      </c>
      <c r="H31" s="15">
        <v>20.03</v>
      </c>
      <c r="I31" s="14">
        <v>3934</v>
      </c>
      <c r="J31" s="15">
        <v>4.4000000000000004</v>
      </c>
      <c r="K31" s="14">
        <v>823426</v>
      </c>
      <c r="L31" s="14">
        <v>1029</v>
      </c>
      <c r="M31" s="14">
        <f t="shared" si="0"/>
        <v>822397</v>
      </c>
      <c r="N31" s="18">
        <f t="shared" si="1"/>
        <v>99.875034307879517</v>
      </c>
      <c r="O31" s="14">
        <v>835652</v>
      </c>
      <c r="P31" s="14">
        <v>32366</v>
      </c>
      <c r="Q31" s="24">
        <f t="shared" si="2"/>
        <v>803286</v>
      </c>
      <c r="R31" s="18">
        <f t="shared" si="3"/>
        <v>96.126856634101273</v>
      </c>
      <c r="S31" s="18">
        <f t="shared" si="4"/>
        <v>37.73745603488338</v>
      </c>
      <c r="T31" s="18">
        <f t="shared" si="21"/>
        <v>36.230497917652471</v>
      </c>
      <c r="U31" s="18">
        <f t="shared" si="6"/>
        <v>12.291355554896404</v>
      </c>
      <c r="V31" s="18">
        <f t="shared" si="7"/>
        <v>20.862330193423084</v>
      </c>
      <c r="W31" s="18">
        <f t="shared" si="8"/>
        <v>4.5837702865638876</v>
      </c>
      <c r="X31" s="18">
        <f t="shared" si="22"/>
        <v>11.800528669053845</v>
      </c>
      <c r="Y31" s="18">
        <f t="shared" si="23"/>
        <v>20.029241237976024</v>
      </c>
      <c r="Z31" s="18">
        <f t="shared" si="24"/>
        <v>4.4007280106226014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966653</v>
      </c>
      <c r="C32" s="14">
        <v>31049</v>
      </c>
      <c r="D32" s="15">
        <v>32.119999999999997</v>
      </c>
      <c r="E32" s="14">
        <v>9340</v>
      </c>
      <c r="F32" s="15">
        <v>9.66</v>
      </c>
      <c r="G32" s="14">
        <v>17216</v>
      </c>
      <c r="H32" s="15">
        <v>17.809999999999999</v>
      </c>
      <c r="I32" s="14">
        <v>4493</v>
      </c>
      <c r="J32" s="15">
        <v>4.6500000000000004</v>
      </c>
      <c r="K32" s="14">
        <v>937309</v>
      </c>
      <c r="L32" s="14">
        <v>897</v>
      </c>
      <c r="M32" s="14">
        <f t="shared" si="0"/>
        <v>936412</v>
      </c>
      <c r="N32" s="18">
        <f t="shared" si="1"/>
        <v>99.904300502822437</v>
      </c>
      <c r="O32" s="14">
        <v>952233</v>
      </c>
      <c r="P32" s="14">
        <v>28666</v>
      </c>
      <c r="Q32" s="24">
        <f t="shared" si="2"/>
        <v>923567</v>
      </c>
      <c r="R32" s="18">
        <f t="shared" si="3"/>
        <v>96.989602334722704</v>
      </c>
      <c r="S32" s="18">
        <f t="shared" si="4"/>
        <v>33.148787847860966</v>
      </c>
      <c r="T32" s="18">
        <f t="shared" si="21"/>
        <v>32.120109284303666</v>
      </c>
      <c r="U32" s="18">
        <f t="shared" si="6"/>
        <v>9.9716473477091512</v>
      </c>
      <c r="V32" s="18">
        <f t="shared" si="7"/>
        <v>18.380287016933696</v>
      </c>
      <c r="W32" s="18">
        <f t="shared" si="8"/>
        <v>4.7968534832181167</v>
      </c>
      <c r="X32" s="18">
        <f t="shared" si="22"/>
        <v>9.6622055691132172</v>
      </c>
      <c r="Y32" s="18">
        <f t="shared" si="23"/>
        <v>17.809906967650228</v>
      </c>
      <c r="Z32" s="18">
        <f t="shared" si="24"/>
        <v>4.6479967475402226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8"/>
      <c r="O33" s="11"/>
      <c r="P33" s="11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5641333</v>
      </c>
      <c r="C34" s="8">
        <v>105550</v>
      </c>
      <c r="D34" s="9">
        <v>18.71</v>
      </c>
      <c r="E34" s="8">
        <v>30910</v>
      </c>
      <c r="F34" s="9">
        <v>5.48</v>
      </c>
      <c r="G34" s="8">
        <v>57043</v>
      </c>
      <c r="H34" s="9">
        <v>10.11</v>
      </c>
      <c r="I34" s="8">
        <v>17597</v>
      </c>
      <c r="J34" s="9">
        <v>3.12</v>
      </c>
      <c r="K34" s="8">
        <v>5379843</v>
      </c>
      <c r="L34" s="8">
        <v>3999</v>
      </c>
      <c r="M34" s="8">
        <f t="shared" si="0"/>
        <v>5375844</v>
      </c>
      <c r="N34" s="17">
        <f t="shared" si="1"/>
        <v>99.925666975783486</v>
      </c>
      <c r="O34" s="8">
        <v>5486262</v>
      </c>
      <c r="P34" s="8">
        <v>96336</v>
      </c>
      <c r="Q34" s="16">
        <f t="shared" si="2"/>
        <v>5389926</v>
      </c>
      <c r="R34" s="17">
        <f t="shared" si="3"/>
        <v>98.244050320600806</v>
      </c>
      <c r="S34" s="17">
        <f t="shared" si="4"/>
        <v>19.058696173269158</v>
      </c>
      <c r="T34" s="17">
        <f t="shared" ref="T34:T39" si="25">N34*R34*S34/10000</f>
        <v>18.710116917402317</v>
      </c>
      <c r="U34" s="17">
        <f t="shared" si="6"/>
        <v>5.5812818447726169</v>
      </c>
      <c r="V34" s="17">
        <f t="shared" si="7"/>
        <v>10.300001949898558</v>
      </c>
      <c r="W34" s="17">
        <f t="shared" si="8"/>
        <v>3.1774123785979862</v>
      </c>
      <c r="X34" s="17">
        <f t="shared" ref="X34:X39" si="26">N34*R34*U34/10000</f>
        <v>5.4792014582369086</v>
      </c>
      <c r="Y34" s="17">
        <f t="shared" ref="Y34:Y39" si="27">N34*R34*V34/10000</f>
        <v>10.111617236564477</v>
      </c>
      <c r="Z34" s="17">
        <f t="shared" ref="Z34:Z39" si="28">N34*R34*W34/10000</f>
        <v>3.1192982226009347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1024337</v>
      </c>
      <c r="C35" s="14">
        <v>27110</v>
      </c>
      <c r="D35" s="15">
        <v>26.47</v>
      </c>
      <c r="E35" s="14">
        <v>8011</v>
      </c>
      <c r="F35" s="15">
        <v>7.82</v>
      </c>
      <c r="G35" s="14">
        <v>14999</v>
      </c>
      <c r="H35" s="15">
        <v>14.64</v>
      </c>
      <c r="I35" s="14">
        <v>4100</v>
      </c>
      <c r="J35" s="15">
        <v>4</v>
      </c>
      <c r="K35" s="14">
        <v>964407</v>
      </c>
      <c r="L35" s="14">
        <v>857</v>
      </c>
      <c r="M35" s="14">
        <f t="shared" si="0"/>
        <v>963550</v>
      </c>
      <c r="N35" s="18">
        <f t="shared" si="1"/>
        <v>99.911137102903652</v>
      </c>
      <c r="O35" s="14">
        <v>981072</v>
      </c>
      <c r="P35" s="14">
        <v>24327</v>
      </c>
      <c r="Q35" s="24">
        <f t="shared" si="2"/>
        <v>956745</v>
      </c>
      <c r="R35" s="18">
        <f t="shared" si="3"/>
        <v>97.520365477763107</v>
      </c>
      <c r="S35" s="18">
        <f t="shared" si="4"/>
        <v>27.162981351660438</v>
      </c>
      <c r="T35" s="18">
        <f t="shared" si="25"/>
        <v>26.465899406152474</v>
      </c>
      <c r="U35" s="18">
        <f t="shared" si="6"/>
        <v>8.0266559796441079</v>
      </c>
      <c r="V35" s="18">
        <f t="shared" si="7"/>
        <v>15.028312699872922</v>
      </c>
      <c r="W35" s="18">
        <f t="shared" si="8"/>
        <v>4.108012672143408</v>
      </c>
      <c r="X35" s="18">
        <f t="shared" si="26"/>
        <v>7.8206683933119683</v>
      </c>
      <c r="Y35" s="18">
        <f t="shared" si="27"/>
        <v>14.642642021131719</v>
      </c>
      <c r="Z35" s="18">
        <f t="shared" si="28"/>
        <v>4.0025889917087838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1089222</v>
      </c>
      <c r="C36" s="14">
        <v>24698</v>
      </c>
      <c r="D36" s="15">
        <v>22.67</v>
      </c>
      <c r="E36" s="14">
        <v>6989</v>
      </c>
      <c r="F36" s="15">
        <v>6.42</v>
      </c>
      <c r="G36" s="14">
        <v>13747</v>
      </c>
      <c r="H36" s="15">
        <v>12.62</v>
      </c>
      <c r="I36" s="14">
        <v>3962</v>
      </c>
      <c r="J36" s="15">
        <v>3.64</v>
      </c>
      <c r="K36" s="14">
        <v>1048288</v>
      </c>
      <c r="L36" s="14">
        <v>836</v>
      </c>
      <c r="M36" s="14">
        <f t="shared" si="0"/>
        <v>1047452</v>
      </c>
      <c r="N36" s="18">
        <f t="shared" si="1"/>
        <v>99.920250923410364</v>
      </c>
      <c r="O36" s="14">
        <v>1067601</v>
      </c>
      <c r="P36" s="14">
        <v>21948</v>
      </c>
      <c r="Q36" s="24">
        <f t="shared" si="2"/>
        <v>1045653</v>
      </c>
      <c r="R36" s="18">
        <f t="shared" si="3"/>
        <v>97.944175773533374</v>
      </c>
      <c r="S36" s="18">
        <f t="shared" si="4"/>
        <v>23.169317974282748</v>
      </c>
      <c r="T36" s="18">
        <f t="shared" si="25"/>
        <v>22.674900066285844</v>
      </c>
      <c r="U36" s="18">
        <f t="shared" si="6"/>
        <v>6.5564160386372228</v>
      </c>
      <c r="V36" s="18">
        <f t="shared" si="7"/>
        <v>12.89612981587436</v>
      </c>
      <c r="W36" s="18">
        <f t="shared" si="8"/>
        <v>3.7167721197711656</v>
      </c>
      <c r="X36" s="18">
        <f t="shared" si="26"/>
        <v>6.4165064605746132</v>
      </c>
      <c r="Y36" s="18">
        <f t="shared" si="27"/>
        <v>12.62093494255533</v>
      </c>
      <c r="Z36" s="18">
        <f t="shared" si="28"/>
        <v>3.637458663155904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1133244</v>
      </c>
      <c r="C37" s="14">
        <v>21147</v>
      </c>
      <c r="D37" s="15">
        <v>18.66</v>
      </c>
      <c r="E37" s="14">
        <v>6074</v>
      </c>
      <c r="F37" s="15">
        <v>5.36</v>
      </c>
      <c r="G37" s="14">
        <v>11439</v>
      </c>
      <c r="H37" s="15">
        <v>10.09</v>
      </c>
      <c r="I37" s="14">
        <v>3634</v>
      </c>
      <c r="J37" s="15">
        <v>3.21</v>
      </c>
      <c r="K37" s="14">
        <v>1089133</v>
      </c>
      <c r="L37" s="14">
        <v>852</v>
      </c>
      <c r="M37" s="14">
        <f t="shared" si="0"/>
        <v>1088281</v>
      </c>
      <c r="N37" s="18">
        <f t="shared" si="1"/>
        <v>99.921772639337888</v>
      </c>
      <c r="O37" s="14">
        <v>1110842</v>
      </c>
      <c r="P37" s="14">
        <v>19209</v>
      </c>
      <c r="Q37" s="24">
        <f t="shared" si="2"/>
        <v>1091633</v>
      </c>
      <c r="R37" s="18">
        <f t="shared" si="3"/>
        <v>98.270771180779974</v>
      </c>
      <c r="S37" s="18">
        <f t="shared" si="4"/>
        <v>19.003817137424434</v>
      </c>
      <c r="T37" s="18">
        <f t="shared" si="25"/>
        <v>18.660588540508488</v>
      </c>
      <c r="U37" s="18">
        <f t="shared" si="6"/>
        <v>5.4584189385121302</v>
      </c>
      <c r="V37" s="18">
        <f t="shared" si="7"/>
        <v>10.279692828060629</v>
      </c>
      <c r="W37" s="18">
        <f t="shared" si="8"/>
        <v>3.2657053708516761</v>
      </c>
      <c r="X37" s="18">
        <f t="shared" si="26"/>
        <v>5.3598342457581953</v>
      </c>
      <c r="Y37" s="18">
        <f t="shared" si="27"/>
        <v>10.09403094126243</v>
      </c>
      <c r="Z37" s="18">
        <f t="shared" si="28"/>
        <v>3.2067233534878632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1163374</v>
      </c>
      <c r="C38" s="14">
        <v>17970</v>
      </c>
      <c r="D38" s="15">
        <v>15.45</v>
      </c>
      <c r="E38" s="14">
        <v>5318</v>
      </c>
      <c r="F38" s="15">
        <v>4.57</v>
      </c>
      <c r="G38" s="14">
        <v>9438</v>
      </c>
      <c r="H38" s="15">
        <v>8.11</v>
      </c>
      <c r="I38" s="14">
        <v>3214</v>
      </c>
      <c r="J38" s="15">
        <v>2.76</v>
      </c>
      <c r="K38" s="14">
        <v>1131931</v>
      </c>
      <c r="L38" s="14">
        <v>730</v>
      </c>
      <c r="M38" s="14">
        <f t="shared" si="0"/>
        <v>1131201</v>
      </c>
      <c r="N38" s="18">
        <f t="shared" si="1"/>
        <v>99.935508436468297</v>
      </c>
      <c r="O38" s="14">
        <v>1155645</v>
      </c>
      <c r="P38" s="14">
        <v>16490</v>
      </c>
      <c r="Q38" s="24">
        <f t="shared" si="2"/>
        <v>1139155</v>
      </c>
      <c r="R38" s="18">
        <f t="shared" si="3"/>
        <v>98.573091217458654</v>
      </c>
      <c r="S38" s="18">
        <f t="shared" si="4"/>
        <v>15.680161124926892</v>
      </c>
      <c r="T38" s="18">
        <f t="shared" si="25"/>
        <v>15.446451442098589</v>
      </c>
      <c r="U38" s="18">
        <f t="shared" si="6"/>
        <v>4.640350409702906</v>
      </c>
      <c r="V38" s="18">
        <f t="shared" si="7"/>
        <v>8.2353567444106837</v>
      </c>
      <c r="W38" s="18">
        <f t="shared" si="8"/>
        <v>2.8044539708133018</v>
      </c>
      <c r="X38" s="18">
        <f t="shared" si="26"/>
        <v>4.5711869097985698</v>
      </c>
      <c r="Y38" s="18">
        <f t="shared" si="27"/>
        <v>8.1126103901238977</v>
      </c>
      <c r="Z38" s="18">
        <f t="shared" si="28"/>
        <v>2.7626541421761193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1231156</v>
      </c>
      <c r="C39" s="14">
        <v>14625</v>
      </c>
      <c r="D39" s="15">
        <v>11.88</v>
      </c>
      <c r="E39" s="14">
        <v>4518</v>
      </c>
      <c r="F39" s="15">
        <v>3.67</v>
      </c>
      <c r="G39" s="14">
        <v>7420</v>
      </c>
      <c r="H39" s="15">
        <v>6.03</v>
      </c>
      <c r="I39" s="14">
        <v>2687</v>
      </c>
      <c r="J39" s="15">
        <v>2.1800000000000002</v>
      </c>
      <c r="K39" s="14">
        <v>1146084</v>
      </c>
      <c r="L39" s="14">
        <v>724</v>
      </c>
      <c r="M39" s="14">
        <f t="shared" si="0"/>
        <v>1145360</v>
      </c>
      <c r="N39" s="18">
        <f t="shared" si="1"/>
        <v>99.936828365111111</v>
      </c>
      <c r="O39" s="14">
        <v>1171102</v>
      </c>
      <c r="P39" s="14">
        <v>14362</v>
      </c>
      <c r="Q39" s="24">
        <f t="shared" si="2"/>
        <v>1156740</v>
      </c>
      <c r="R39" s="18">
        <f t="shared" si="3"/>
        <v>98.773633722767102</v>
      </c>
      <c r="S39" s="18">
        <f t="shared" si="4"/>
        <v>12.034171472204189</v>
      </c>
      <c r="T39" s="18">
        <f t="shared" si="25"/>
        <v>11.879079499267354</v>
      </c>
      <c r="U39" s="18">
        <f t="shared" si="6"/>
        <v>3.7176332794132332</v>
      </c>
      <c r="V39" s="18">
        <f t="shared" si="7"/>
        <v>6.1055420392311177</v>
      </c>
      <c r="W39" s="18">
        <f t="shared" si="8"/>
        <v>2.2109961535598401</v>
      </c>
      <c r="X39" s="18">
        <f t="shared" si="26"/>
        <v>3.669721789927515</v>
      </c>
      <c r="Y39" s="18">
        <f t="shared" si="27"/>
        <v>6.0268560604829933</v>
      </c>
      <c r="Z39" s="18">
        <f t="shared" si="28"/>
        <v>2.1825016488568467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8"/>
      <c r="O40" s="11"/>
      <c r="P40" s="11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5808076</v>
      </c>
      <c r="C41" s="8">
        <v>43617</v>
      </c>
      <c r="D41" s="9">
        <v>7.51</v>
      </c>
      <c r="E41" s="8">
        <v>15544</v>
      </c>
      <c r="F41" s="9">
        <v>2.68</v>
      </c>
      <c r="G41" s="8">
        <v>19320</v>
      </c>
      <c r="H41" s="9">
        <v>3.33</v>
      </c>
      <c r="I41" s="8">
        <v>8753</v>
      </c>
      <c r="J41" s="9">
        <v>1.51</v>
      </c>
      <c r="K41" s="8">
        <v>5713518</v>
      </c>
      <c r="L41" s="8">
        <v>2431</v>
      </c>
      <c r="M41" s="8">
        <f t="shared" si="0"/>
        <v>5711087</v>
      </c>
      <c r="N41" s="17">
        <f t="shared" si="1"/>
        <v>99.95745178364713</v>
      </c>
      <c r="O41" s="8">
        <v>5886276</v>
      </c>
      <c r="P41" s="8">
        <v>44316</v>
      </c>
      <c r="Q41" s="16">
        <f t="shared" si="2"/>
        <v>5841960</v>
      </c>
      <c r="R41" s="17">
        <f t="shared" si="3"/>
        <v>99.24713010399104</v>
      </c>
      <c r="S41" s="17">
        <f t="shared" si="4"/>
        <v>7.569903919945113</v>
      </c>
      <c r="T41" s="17">
        <f t="shared" ref="T41:T46" si="29">N41*R41*S41/10000</f>
        <v>7.509715781956019</v>
      </c>
      <c r="U41" s="17">
        <f t="shared" si="6"/>
        <v>2.6977230559558625</v>
      </c>
      <c r="V41" s="17">
        <f t="shared" si="7"/>
        <v>3.3530628822096795</v>
      </c>
      <c r="W41" s="17">
        <f t="shared" si="8"/>
        <v>1.5191179817795717</v>
      </c>
      <c r="X41" s="17">
        <f t="shared" ref="X41:X46" si="30">N41*R41*U41/10000</f>
        <v>2.6762735198368612</v>
      </c>
      <c r="Y41" s="17">
        <f t="shared" ref="Y41:Y46" si="31">N41*R41*V41/10000</f>
        <v>3.3264027536829746</v>
      </c>
      <c r="Z41" s="17">
        <f t="shared" ref="Z41:Z46" si="32">N41*R41*W41/10000</f>
        <v>1.5070395084361843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1230721</v>
      </c>
      <c r="C42" s="14">
        <v>13309</v>
      </c>
      <c r="D42" s="15">
        <v>10.81</v>
      </c>
      <c r="E42" s="14">
        <v>4366</v>
      </c>
      <c r="F42" s="15">
        <v>3.55</v>
      </c>
      <c r="G42" s="14">
        <v>6306</v>
      </c>
      <c r="H42" s="15">
        <v>5.12</v>
      </c>
      <c r="I42" s="14">
        <v>2637</v>
      </c>
      <c r="J42" s="15">
        <v>2.14</v>
      </c>
      <c r="K42" s="14">
        <v>1258965</v>
      </c>
      <c r="L42" s="14">
        <v>652</v>
      </c>
      <c r="M42" s="14">
        <f t="shared" si="0"/>
        <v>1258313</v>
      </c>
      <c r="N42" s="18">
        <f t="shared" si="1"/>
        <v>99.948211427640956</v>
      </c>
      <c r="O42" s="14">
        <v>1291210</v>
      </c>
      <c r="P42" s="14">
        <v>13514</v>
      </c>
      <c r="Q42" s="24">
        <f t="shared" si="2"/>
        <v>1277696</v>
      </c>
      <c r="R42" s="18">
        <f t="shared" si="3"/>
        <v>98.953384809597196</v>
      </c>
      <c r="S42" s="18">
        <f t="shared" si="4"/>
        <v>10.934026769156475</v>
      </c>
      <c r="T42" s="18">
        <f t="shared" si="29"/>
        <v>10.813986273087078</v>
      </c>
      <c r="U42" s="18">
        <f t="shared" si="6"/>
        <v>3.5868931455509174</v>
      </c>
      <c r="V42" s="18">
        <f t="shared" si="7"/>
        <v>5.1807027429784895</v>
      </c>
      <c r="W42" s="18">
        <f t="shared" si="8"/>
        <v>2.166430880627066</v>
      </c>
      <c r="X42" s="18">
        <f t="shared" si="30"/>
        <v>3.5475140182055882</v>
      </c>
      <c r="Y42" s="18">
        <f t="shared" si="31"/>
        <v>5.1238257899231421</v>
      </c>
      <c r="Z42" s="18">
        <f t="shared" si="32"/>
        <v>2.1426464649583457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1222380</v>
      </c>
      <c r="C43" s="14">
        <v>9358</v>
      </c>
      <c r="D43" s="15">
        <v>7.66</v>
      </c>
      <c r="E43" s="14">
        <v>3231</v>
      </c>
      <c r="F43" s="15">
        <v>2.64</v>
      </c>
      <c r="G43" s="14">
        <v>4275</v>
      </c>
      <c r="H43" s="15">
        <v>3.5</v>
      </c>
      <c r="I43" s="14">
        <v>1852</v>
      </c>
      <c r="J43" s="15">
        <v>1.52</v>
      </c>
      <c r="K43" s="14">
        <v>1138520</v>
      </c>
      <c r="L43" s="14">
        <v>509</v>
      </c>
      <c r="M43" s="14">
        <f t="shared" si="0"/>
        <v>1138011</v>
      </c>
      <c r="N43" s="18">
        <f t="shared" si="1"/>
        <v>99.955292836313816</v>
      </c>
      <c r="O43" s="14">
        <v>1170232</v>
      </c>
      <c r="P43" s="14">
        <v>9416</v>
      </c>
      <c r="Q43" s="24">
        <f t="shared" si="2"/>
        <v>1160816</v>
      </c>
      <c r="R43" s="18">
        <f t="shared" si="3"/>
        <v>99.195373225138255</v>
      </c>
      <c r="S43" s="18">
        <f t="shared" si="4"/>
        <v>7.721107402492998</v>
      </c>
      <c r="T43" s="18">
        <f t="shared" si="29"/>
        <v>7.6555571917079783</v>
      </c>
      <c r="U43" s="18">
        <f t="shared" si="6"/>
        <v>2.6658365053916304</v>
      </c>
      <c r="V43" s="18">
        <f t="shared" si="7"/>
        <v>3.5272210029554998</v>
      </c>
      <c r="W43" s="18">
        <f t="shared" si="8"/>
        <v>1.528049894145868</v>
      </c>
      <c r="X43" s="18">
        <f t="shared" si="30"/>
        <v>2.6432042409070831</v>
      </c>
      <c r="Y43" s="18">
        <f t="shared" si="31"/>
        <v>3.4972758062141067</v>
      </c>
      <c r="Z43" s="18">
        <f t="shared" si="32"/>
        <v>1.5150771445867897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1142151</v>
      </c>
      <c r="C44" s="14">
        <v>8989</v>
      </c>
      <c r="D44" s="15">
        <v>7.87</v>
      </c>
      <c r="E44" s="14">
        <v>3316</v>
      </c>
      <c r="F44" s="15">
        <v>2.9</v>
      </c>
      <c r="G44" s="14">
        <v>3820</v>
      </c>
      <c r="H44" s="15">
        <v>3.34</v>
      </c>
      <c r="I44" s="14">
        <v>1853</v>
      </c>
      <c r="J44" s="15">
        <v>1.62</v>
      </c>
      <c r="K44" s="14">
        <v>1237240</v>
      </c>
      <c r="L44" s="14">
        <v>505</v>
      </c>
      <c r="M44" s="14">
        <f t="shared" si="0"/>
        <v>1236735</v>
      </c>
      <c r="N44" s="18">
        <f t="shared" si="1"/>
        <v>99.959183343571183</v>
      </c>
      <c r="O44" s="14">
        <v>1274528</v>
      </c>
      <c r="P44" s="14">
        <v>9134</v>
      </c>
      <c r="Q44" s="24">
        <f t="shared" si="2"/>
        <v>1265394</v>
      </c>
      <c r="R44" s="18">
        <f t="shared" si="3"/>
        <v>99.283342539355743</v>
      </c>
      <c r="S44" s="18">
        <f t="shared" si="4"/>
        <v>7.9302844782073985</v>
      </c>
      <c r="T44" s="18">
        <f t="shared" si="29"/>
        <v>7.8702378231950059</v>
      </c>
      <c r="U44" s="18">
        <f t="shared" si="6"/>
        <v>2.9254448025070343</v>
      </c>
      <c r="V44" s="18">
        <f t="shared" si="7"/>
        <v>3.3700841814164271</v>
      </c>
      <c r="W44" s="18">
        <f t="shared" si="8"/>
        <v>1.6347554942839368</v>
      </c>
      <c r="X44" s="18">
        <f t="shared" si="30"/>
        <v>2.9032938727015951</v>
      </c>
      <c r="Y44" s="18">
        <f t="shared" si="31"/>
        <v>3.3445665240410416</v>
      </c>
      <c r="Z44" s="18">
        <f t="shared" si="32"/>
        <v>1.6223774264523689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1075153</v>
      </c>
      <c r="C45" s="14">
        <v>6161</v>
      </c>
      <c r="D45" s="15">
        <v>5.73</v>
      </c>
      <c r="E45" s="14">
        <v>2335</v>
      </c>
      <c r="F45" s="15">
        <v>2.17</v>
      </c>
      <c r="G45" s="14">
        <v>2599</v>
      </c>
      <c r="H45" s="15">
        <v>2.42</v>
      </c>
      <c r="I45" s="14">
        <v>1227</v>
      </c>
      <c r="J45" s="15">
        <v>1.1399999999999999</v>
      </c>
      <c r="K45" s="14">
        <v>976664</v>
      </c>
      <c r="L45" s="14">
        <v>351</v>
      </c>
      <c r="M45" s="14">
        <f t="shared" si="0"/>
        <v>976313</v>
      </c>
      <c r="N45" s="18">
        <f t="shared" si="1"/>
        <v>99.964061335321048</v>
      </c>
      <c r="O45" s="14">
        <v>1009774</v>
      </c>
      <c r="P45" s="14">
        <v>6101</v>
      </c>
      <c r="Q45" s="24">
        <f t="shared" si="2"/>
        <v>1003673</v>
      </c>
      <c r="R45" s="18">
        <f t="shared" si="3"/>
        <v>99.395805398039556</v>
      </c>
      <c r="S45" s="18">
        <f t="shared" si="4"/>
        <v>5.7672527964375186</v>
      </c>
      <c r="T45" s="18">
        <f t="shared" si="29"/>
        <v>5.7303472156986031</v>
      </c>
      <c r="U45" s="18">
        <f t="shared" si="6"/>
        <v>2.1857710241327069</v>
      </c>
      <c r="V45" s="18">
        <f t="shared" si="7"/>
        <v>2.4328988829639848</v>
      </c>
      <c r="W45" s="18">
        <f t="shared" si="8"/>
        <v>1.148582889340827</v>
      </c>
      <c r="X45" s="18">
        <f t="shared" si="30"/>
        <v>2.17178392284633</v>
      </c>
      <c r="Y45" s="18">
        <f t="shared" si="31"/>
        <v>2.4173303706542231</v>
      </c>
      <c r="Z45" s="18">
        <f t="shared" si="32"/>
        <v>1.1412329221980499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1137671</v>
      </c>
      <c r="C46" s="14">
        <v>5800</v>
      </c>
      <c r="D46" s="15">
        <v>5.0999999999999996</v>
      </c>
      <c r="E46" s="14">
        <v>2296</v>
      </c>
      <c r="F46" s="15">
        <v>2.02</v>
      </c>
      <c r="G46" s="14">
        <v>2320</v>
      </c>
      <c r="H46" s="15">
        <v>2.04</v>
      </c>
      <c r="I46" s="14">
        <v>1184</v>
      </c>
      <c r="J46" s="15">
        <v>1.04</v>
      </c>
      <c r="K46" s="14">
        <v>1102129</v>
      </c>
      <c r="L46" s="14">
        <v>414</v>
      </c>
      <c r="M46" s="14">
        <f t="shared" si="0"/>
        <v>1101715</v>
      </c>
      <c r="N46" s="18">
        <f t="shared" si="1"/>
        <v>99.962436339121837</v>
      </c>
      <c r="O46" s="14">
        <v>1140532</v>
      </c>
      <c r="P46" s="14">
        <v>6151</v>
      </c>
      <c r="Q46" s="24">
        <f t="shared" si="2"/>
        <v>1134381</v>
      </c>
      <c r="R46" s="18">
        <f t="shared" si="3"/>
        <v>99.460690274363202</v>
      </c>
      <c r="S46" s="18">
        <f t="shared" si="4"/>
        <v>5.1277046736604195</v>
      </c>
      <c r="T46" s="18">
        <f t="shared" si="29"/>
        <v>5.0981346979926547</v>
      </c>
      <c r="U46" s="18">
        <f t="shared" si="6"/>
        <v>2.0298637811593658</v>
      </c>
      <c r="V46" s="18">
        <f t="shared" si="7"/>
        <v>2.0510818694641677</v>
      </c>
      <c r="W46" s="18">
        <f t="shared" si="8"/>
        <v>1.0467590230368855</v>
      </c>
      <c r="X46" s="18">
        <f t="shared" si="30"/>
        <v>2.0181581494122645</v>
      </c>
      <c r="Y46" s="18">
        <f t="shared" si="31"/>
        <v>2.0392538791970618</v>
      </c>
      <c r="Z46" s="18">
        <f t="shared" si="32"/>
        <v>1.040722669383328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8"/>
      <c r="O47" s="11"/>
      <c r="P47" s="11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4815806</v>
      </c>
      <c r="C48" s="8">
        <v>22535</v>
      </c>
      <c r="D48" s="9">
        <v>4.68</v>
      </c>
      <c r="E48" s="8">
        <v>9624</v>
      </c>
      <c r="F48" s="9">
        <v>2</v>
      </c>
      <c r="G48" s="8">
        <v>8363</v>
      </c>
      <c r="H48" s="9">
        <v>1.74</v>
      </c>
      <c r="I48" s="8">
        <v>4548</v>
      </c>
      <c r="J48" s="9">
        <v>0.94</v>
      </c>
      <c r="K48" s="8">
        <v>4836283</v>
      </c>
      <c r="L48" s="8">
        <v>1436</v>
      </c>
      <c r="M48" s="8">
        <f t="shared" si="0"/>
        <v>4834847</v>
      </c>
      <c r="N48" s="17">
        <f t="shared" si="1"/>
        <v>99.970307775620242</v>
      </c>
      <c r="O48" s="8">
        <v>5040971</v>
      </c>
      <c r="P48" s="8">
        <v>22393</v>
      </c>
      <c r="Q48" s="16">
        <f t="shared" si="2"/>
        <v>5018578</v>
      </c>
      <c r="R48" s="17">
        <f t="shared" si="3"/>
        <v>99.555780027300301</v>
      </c>
      <c r="S48" s="17">
        <f t="shared" si="4"/>
        <v>4.7016583799910538</v>
      </c>
      <c r="T48" s="17">
        <f t="shared" ref="T48:T53" si="33">N48*R48*S48/10000</f>
        <v>4.6793828488938303</v>
      </c>
      <c r="U48" s="17">
        <f t="shared" si="6"/>
        <v>2.0079325604186335</v>
      </c>
      <c r="V48" s="17">
        <f t="shared" si="7"/>
        <v>1.7448399836638644</v>
      </c>
      <c r="W48" s="17">
        <f t="shared" si="8"/>
        <v>0.94888583590855624</v>
      </c>
      <c r="X48" s="17">
        <f t="shared" ref="X48:X53" si="34">N48*R48*U48/10000</f>
        <v>1.9984193715444518</v>
      </c>
      <c r="Y48" s="17">
        <f t="shared" ref="Y48:Y53" si="35">N48*R48*V48/10000</f>
        <v>1.7365732755846059</v>
      </c>
      <c r="Z48" s="17">
        <f t="shared" ref="Z48:Z53" si="36">N48*R48*W48/10000</f>
        <v>0.94439020176477206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1125252</v>
      </c>
      <c r="C49" s="14">
        <v>5437</v>
      </c>
      <c r="D49" s="15">
        <v>4.83</v>
      </c>
      <c r="E49" s="14">
        <v>2370</v>
      </c>
      <c r="F49" s="15">
        <v>2.11</v>
      </c>
      <c r="G49" s="14">
        <v>2039</v>
      </c>
      <c r="H49" s="15">
        <v>1.81</v>
      </c>
      <c r="I49" s="14">
        <v>1028</v>
      </c>
      <c r="J49" s="15">
        <v>0.91</v>
      </c>
      <c r="K49" s="14">
        <v>1095044</v>
      </c>
      <c r="L49" s="14">
        <v>351</v>
      </c>
      <c r="M49" s="14">
        <f t="shared" si="0"/>
        <v>1094693</v>
      </c>
      <c r="N49" s="18">
        <f t="shared" si="1"/>
        <v>99.96794649347423</v>
      </c>
      <c r="O49" s="14">
        <v>1134809</v>
      </c>
      <c r="P49" s="14">
        <v>5670</v>
      </c>
      <c r="Q49" s="24">
        <f t="shared" si="2"/>
        <v>1129139</v>
      </c>
      <c r="R49" s="18">
        <f t="shared" si="3"/>
        <v>99.500356447648898</v>
      </c>
      <c r="S49" s="18">
        <f t="shared" si="4"/>
        <v>4.8576266425598815</v>
      </c>
      <c r="T49" s="18">
        <f t="shared" si="33"/>
        <v>4.8318065642185033</v>
      </c>
      <c r="U49" s="18">
        <f t="shared" si="6"/>
        <v>2.117449906725569</v>
      </c>
      <c r="V49" s="18">
        <f t="shared" si="7"/>
        <v>1.8217216708073565</v>
      </c>
      <c r="W49" s="18">
        <f t="shared" si="8"/>
        <v>0.91845506502695562</v>
      </c>
      <c r="X49" s="18">
        <f t="shared" si="34"/>
        <v>2.1061948790137675</v>
      </c>
      <c r="Y49" s="18">
        <f t="shared" si="35"/>
        <v>1.8120385478097349</v>
      </c>
      <c r="Z49" s="18">
        <f t="shared" si="36"/>
        <v>0.91357313739500112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1197365</v>
      </c>
      <c r="C50" s="14">
        <v>5100</v>
      </c>
      <c r="D50" s="15">
        <v>4.26</v>
      </c>
      <c r="E50" s="14">
        <v>2157</v>
      </c>
      <c r="F50" s="15">
        <v>1.8</v>
      </c>
      <c r="G50" s="14">
        <v>1933</v>
      </c>
      <c r="H50" s="15">
        <v>1.61</v>
      </c>
      <c r="I50" s="14">
        <v>1010</v>
      </c>
      <c r="J50" s="15">
        <v>0.84</v>
      </c>
      <c r="K50" s="14">
        <v>1074274</v>
      </c>
      <c r="L50" s="14">
        <v>367</v>
      </c>
      <c r="M50" s="14">
        <f t="shared" si="0"/>
        <v>1073907</v>
      </c>
      <c r="N50" s="18">
        <f t="shared" si="1"/>
        <v>99.965837393439656</v>
      </c>
      <c r="O50" s="14">
        <v>1115695</v>
      </c>
      <c r="P50" s="14">
        <v>5178</v>
      </c>
      <c r="Q50" s="24">
        <f t="shared" si="2"/>
        <v>1110517</v>
      </c>
      <c r="R50" s="18">
        <f t="shared" si="3"/>
        <v>99.535894666553133</v>
      </c>
      <c r="S50" s="18">
        <f t="shared" si="4"/>
        <v>4.2806752743971508</v>
      </c>
      <c r="T50" s="18">
        <f t="shared" si="33"/>
        <v>4.2593528289201696</v>
      </c>
      <c r="U50" s="18">
        <f t="shared" si="6"/>
        <v>1.8104738366420892</v>
      </c>
      <c r="V50" s="18">
        <f t="shared" si="7"/>
        <v>1.6224598638058221</v>
      </c>
      <c r="W50" s="18">
        <f t="shared" si="8"/>
        <v>0.84774157394923977</v>
      </c>
      <c r="X50" s="18">
        <f t="shared" si="34"/>
        <v>1.8014556964668249</v>
      </c>
      <c r="Y50" s="18">
        <f t="shared" si="35"/>
        <v>1.61437823888288</v>
      </c>
      <c r="Z50" s="18">
        <f t="shared" si="36"/>
        <v>0.84351889357046517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1121705</v>
      </c>
      <c r="C51" s="14">
        <v>5526</v>
      </c>
      <c r="D51" s="15">
        <v>4.93</v>
      </c>
      <c r="E51" s="14">
        <v>2439</v>
      </c>
      <c r="F51" s="15">
        <v>2.17</v>
      </c>
      <c r="G51" s="14">
        <v>2005</v>
      </c>
      <c r="H51" s="15">
        <v>1.79</v>
      </c>
      <c r="I51" s="14">
        <v>1082</v>
      </c>
      <c r="J51" s="15">
        <v>0.96</v>
      </c>
      <c r="K51" s="14">
        <v>1230711</v>
      </c>
      <c r="L51" s="14">
        <v>353</v>
      </c>
      <c r="M51" s="14">
        <f t="shared" si="0"/>
        <v>1230358</v>
      </c>
      <c r="N51" s="18">
        <f t="shared" si="1"/>
        <v>99.971317392954148</v>
      </c>
      <c r="O51" s="14">
        <v>1279035</v>
      </c>
      <c r="P51" s="14">
        <v>5479</v>
      </c>
      <c r="Q51" s="24">
        <f t="shared" si="2"/>
        <v>1273556</v>
      </c>
      <c r="R51" s="18">
        <f t="shared" si="3"/>
        <v>99.571630174311096</v>
      </c>
      <c r="S51" s="18">
        <f t="shared" si="4"/>
        <v>4.9490426018892562</v>
      </c>
      <c r="T51" s="18">
        <f t="shared" si="33"/>
        <v>4.9264289630517828</v>
      </c>
      <c r="U51" s="18">
        <f t="shared" si="6"/>
        <v>2.1843494220064956</v>
      </c>
      <c r="V51" s="18">
        <f t="shared" si="7"/>
        <v>1.7956623989844298</v>
      </c>
      <c r="W51" s="18">
        <f t="shared" si="8"/>
        <v>0.96903078089833072</v>
      </c>
      <c r="X51" s="18">
        <f t="shared" si="34"/>
        <v>2.1743684836922363</v>
      </c>
      <c r="Y51" s="18">
        <f t="shared" si="35"/>
        <v>1.7874574865940689</v>
      </c>
      <c r="Z51" s="18">
        <f t="shared" si="36"/>
        <v>0.96460299276547778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755716</v>
      </c>
      <c r="C52" s="14">
        <v>4180</v>
      </c>
      <c r="D52" s="15">
        <v>5.53</v>
      </c>
      <c r="E52" s="14">
        <v>1697</v>
      </c>
      <c r="F52" s="15">
        <v>2.25</v>
      </c>
      <c r="G52" s="14">
        <v>1575</v>
      </c>
      <c r="H52" s="15">
        <v>2.08</v>
      </c>
      <c r="I52" s="14">
        <v>908</v>
      </c>
      <c r="J52" s="15">
        <v>1.2</v>
      </c>
      <c r="K52" s="14">
        <v>918905</v>
      </c>
      <c r="L52" s="14">
        <v>236</v>
      </c>
      <c r="M52" s="14">
        <f t="shared" si="0"/>
        <v>918669</v>
      </c>
      <c r="N52" s="18">
        <f t="shared" si="1"/>
        <v>99.974317258040827</v>
      </c>
      <c r="O52" s="14">
        <v>964374</v>
      </c>
      <c r="P52" s="14">
        <v>3860</v>
      </c>
      <c r="Q52" s="24">
        <f t="shared" si="2"/>
        <v>960514</v>
      </c>
      <c r="R52" s="18">
        <f t="shared" si="3"/>
        <v>99.599740349698351</v>
      </c>
      <c r="S52" s="18">
        <f t="shared" si="4"/>
        <v>5.5548330577537515</v>
      </c>
      <c r="T52" s="18">
        <f t="shared" si="33"/>
        <v>5.5311783791794804</v>
      </c>
      <c r="U52" s="18">
        <f t="shared" si="6"/>
        <v>2.2551559088536162</v>
      </c>
      <c r="V52" s="18">
        <f t="shared" si="7"/>
        <v>2.0930292023832915</v>
      </c>
      <c r="W52" s="18">
        <f t="shared" si="8"/>
        <v>1.2066479465168436</v>
      </c>
      <c r="X52" s="18">
        <f t="shared" si="34"/>
        <v>2.2455525620735832</v>
      </c>
      <c r="Y52" s="18">
        <f t="shared" si="35"/>
        <v>2.0841162553128427</v>
      </c>
      <c r="Z52" s="18">
        <f t="shared" si="36"/>
        <v>1.2015095617930547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615768</v>
      </c>
      <c r="C53" s="20">
        <v>2292</v>
      </c>
      <c r="D53" s="21">
        <v>3.72</v>
      </c>
      <c r="E53" s="20">
        <v>961</v>
      </c>
      <c r="F53" s="21">
        <v>1.56</v>
      </c>
      <c r="G53" s="20">
        <v>811</v>
      </c>
      <c r="H53" s="21">
        <v>1.32</v>
      </c>
      <c r="I53" s="20">
        <v>520</v>
      </c>
      <c r="J53" s="21">
        <v>0.84</v>
      </c>
      <c r="K53" s="20">
        <v>517349</v>
      </c>
      <c r="L53" s="20">
        <v>129</v>
      </c>
      <c r="M53" s="20">
        <f t="shared" si="0"/>
        <v>517220</v>
      </c>
      <c r="N53" s="22">
        <f t="shared" si="1"/>
        <v>99.975065188103201</v>
      </c>
      <c r="O53" s="20">
        <v>547058</v>
      </c>
      <c r="P53" s="20">
        <v>2206</v>
      </c>
      <c r="Q53" s="25">
        <f t="shared" si="2"/>
        <v>544852</v>
      </c>
      <c r="R53" s="22">
        <f t="shared" si="3"/>
        <v>99.596752081132166</v>
      </c>
      <c r="S53" s="22">
        <f t="shared" si="4"/>
        <v>3.7381835790056819</v>
      </c>
      <c r="T53" s="22">
        <f t="shared" si="33"/>
        <v>3.7221810811864207</v>
      </c>
      <c r="U53" s="22">
        <f t="shared" si="6"/>
        <v>1.567362312139817</v>
      </c>
      <c r="V53" s="22">
        <f t="shared" si="7"/>
        <v>1.322716789953581</v>
      </c>
      <c r="W53" s="22">
        <f t="shared" si="8"/>
        <v>0.84810447691228397</v>
      </c>
      <c r="X53" s="22">
        <f t="shared" si="34"/>
        <v>1.5606527133595771</v>
      </c>
      <c r="Y53" s="22">
        <f t="shared" si="35"/>
        <v>1.3170544750620361</v>
      </c>
      <c r="Z53" s="26">
        <f t="shared" si="36"/>
        <v>0.84447389276480755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P1:P2"/>
    <mergeCell ref="A1:A2"/>
    <mergeCell ref="C1:C2"/>
    <mergeCell ref="D1:D2"/>
    <mergeCell ref="E1:F1"/>
    <mergeCell ref="G1:H1"/>
    <mergeCell ref="I1:J1"/>
    <mergeCell ref="K1:K2"/>
    <mergeCell ref="L1:L2"/>
    <mergeCell ref="M1:M2"/>
    <mergeCell ref="N1:N2"/>
    <mergeCell ref="O1:O2"/>
    <mergeCell ref="B1:B2"/>
  </mergeCells>
  <phoneticPr fontId="1" type="noConversion"/>
  <pageMargins left="0.7" right="0.7" top="0.75" bottom="0.75" header="0.3" footer="0.3"/>
  <pageSetup paperSize="9" orientation="portrait" r:id="rId1"/>
  <ignoredErrors>
    <ignoredError sqref="AA11:AD11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CBCAC-F783-430A-815C-7DCEF7709F54}">
  <dimension ref="A1:AH53"/>
  <sheetViews>
    <sheetView workbookViewId="0">
      <selection activeCell="AD21" sqref="AD21"/>
    </sheetView>
  </sheetViews>
  <sheetFormatPr defaultRowHeight="14" x14ac:dyDescent="0.3"/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49" t="s">
        <v>20</v>
      </c>
      <c r="L1" s="44" t="s">
        <v>23</v>
      </c>
      <c r="M1" s="44" t="s">
        <v>24</v>
      </c>
      <c r="N1" s="54" t="s">
        <v>26</v>
      </c>
      <c r="O1" s="44" t="s">
        <v>22</v>
      </c>
      <c r="P1" s="44" t="s">
        <v>28</v>
      </c>
      <c r="Q1" s="44" t="s">
        <v>30</v>
      </c>
      <c r="R1" s="56" t="s">
        <v>32</v>
      </c>
      <c r="S1" s="54" t="s">
        <v>36</v>
      </c>
      <c r="T1" s="54" t="s">
        <v>34</v>
      </c>
      <c r="U1" s="40" t="s">
        <v>38</v>
      </c>
      <c r="V1" s="40" t="s">
        <v>40</v>
      </c>
      <c r="W1" s="40" t="s">
        <v>42</v>
      </c>
      <c r="X1" s="40" t="s">
        <v>44</v>
      </c>
      <c r="Y1" s="40" t="s">
        <v>46</v>
      </c>
      <c r="Z1" s="40" t="s">
        <v>48</v>
      </c>
      <c r="AA1" s="40" t="s">
        <v>50</v>
      </c>
      <c r="AB1" s="40" t="s">
        <v>52</v>
      </c>
      <c r="AC1" s="40" t="s">
        <v>54</v>
      </c>
      <c r="AD1" s="40" t="s">
        <v>56</v>
      </c>
      <c r="AE1" s="40" t="s">
        <v>58</v>
      </c>
      <c r="AF1" s="40" t="s">
        <v>60</v>
      </c>
      <c r="AG1" s="40" t="s">
        <v>62</v>
      </c>
      <c r="AH1" s="40" t="s">
        <v>64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50"/>
      <c r="L2" s="45"/>
      <c r="M2" s="45"/>
      <c r="N2" s="55"/>
      <c r="O2" s="45"/>
      <c r="P2" s="4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8"/>
      <c r="L3" s="8"/>
      <c r="M3" s="8"/>
      <c r="N3" s="17"/>
      <c r="O3" s="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11929287</v>
      </c>
      <c r="C4" s="8">
        <v>315041</v>
      </c>
      <c r="D4" s="9">
        <v>26.41</v>
      </c>
      <c r="E4" s="8">
        <v>241098</v>
      </c>
      <c r="F4" s="9">
        <v>20.21</v>
      </c>
      <c r="G4" s="8">
        <v>66448</v>
      </c>
      <c r="H4" s="9">
        <v>5.57</v>
      </c>
      <c r="I4" s="8">
        <v>7495</v>
      </c>
      <c r="J4" s="9">
        <v>0.63</v>
      </c>
      <c r="K4" s="16">
        <f>K6+K13+K20+K27+K34+K41+K48</f>
        <v>11856316</v>
      </c>
      <c r="L4" s="16">
        <f>L6+L13+L20+L27+L34+L41+L48</f>
        <v>1744792</v>
      </c>
      <c r="M4" s="16">
        <f>K4-L4</f>
        <v>10111524</v>
      </c>
      <c r="N4" s="17">
        <f>M4/K4*100</f>
        <v>85.283860517887675</v>
      </c>
      <c r="O4" s="16">
        <f>O6+O13+O20+O27+O34+O41+O48</f>
        <v>11917632</v>
      </c>
      <c r="P4" s="16">
        <f>P6+P13+P20+P27+P34+P41+P48</f>
        <v>3753296</v>
      </c>
      <c r="Q4" s="16">
        <f>O4-P4</f>
        <v>8164336</v>
      </c>
      <c r="R4" s="17">
        <f>Q4/O4*100</f>
        <v>68.506360995204417</v>
      </c>
      <c r="S4" s="17">
        <f>C4/(R4*B4*N4)*10000000</f>
        <v>45.201707456239625</v>
      </c>
      <c r="T4" s="17">
        <f>N4*R4*S4/10000</f>
        <v>26.409038528455223</v>
      </c>
      <c r="U4" s="17">
        <f>E4/(R4*B4*N4)*10000000</f>
        <v>34.592453884683138</v>
      </c>
      <c r="V4" s="17">
        <f>G4/(R4*B4*N4)*10000000</f>
        <v>9.5338798983377089</v>
      </c>
      <c r="W4" s="17">
        <f>I4/(R4*B4*N4)*10000000</f>
        <v>1.0753736732187746</v>
      </c>
      <c r="X4" s="17">
        <f>N4*R4*U4/10000</f>
        <v>20.210595989517227</v>
      </c>
      <c r="Y4" s="17">
        <f>N4*R4*V4/10000</f>
        <v>5.5701568752600217</v>
      </c>
      <c r="Z4" s="17">
        <f>N4*R4*W4/10000</f>
        <v>0.62828566367797178</v>
      </c>
      <c r="AA4" s="19">
        <f>SUM(T6:T53)-T6-T13-T20-T27-T34-T41-T48</f>
        <v>887.1387531851725</v>
      </c>
      <c r="AB4" s="19">
        <f>SUM(X6:X53)-X6-X13-X20-X27-X34-X41-X48</f>
        <v>674.64529899452771</v>
      </c>
      <c r="AC4" s="19">
        <f>SUM(Y6:Y53)-Y6-Y13-Y20-Y27-Y34-Y41-Y48</f>
        <v>190.72985359744894</v>
      </c>
      <c r="AD4" s="19">
        <f>SUM(Z6:Z53)-Z6-Z13-Z20-Z27-Z34-Z41-Z48</f>
        <v>21.763600593195896</v>
      </c>
      <c r="AE4" s="19">
        <f>SUM(S14:S53)-S20-S27-S34-S41-S48</f>
        <v>2338.9123949973168</v>
      </c>
      <c r="AF4" s="19">
        <f>SUM(U14:U53)-U20-U27-U34-U41-U48</f>
        <v>1995.4692497116566</v>
      </c>
      <c r="AG4" s="19">
        <f>SUM(V14:V53)-V20-V27-V34-V41-V48</f>
        <v>313.62720415807252</v>
      </c>
      <c r="AH4" s="19">
        <f>SUM(W14:W53)-W20-W27-W34-W41-W48</f>
        <v>29.815941127585759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8"/>
      <c r="O5" s="11"/>
      <c r="P5" s="18"/>
      <c r="Q5" s="16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1476198</v>
      </c>
      <c r="C6" s="8">
        <v>2865</v>
      </c>
      <c r="D6" s="9">
        <v>1.94</v>
      </c>
      <c r="E6" s="8">
        <v>2714</v>
      </c>
      <c r="F6" s="9">
        <v>1.84</v>
      </c>
      <c r="G6" s="8">
        <v>144</v>
      </c>
      <c r="H6" s="9">
        <v>0.1</v>
      </c>
      <c r="I6" s="8">
        <v>7</v>
      </c>
      <c r="J6" s="9">
        <v>0.01</v>
      </c>
      <c r="K6" s="8">
        <v>1336064</v>
      </c>
      <c r="L6" s="8">
        <v>1016230</v>
      </c>
      <c r="M6" s="8">
        <f t="shared" ref="M6:M53" si="0">K6-L6</f>
        <v>319834</v>
      </c>
      <c r="N6" s="17">
        <f t="shared" ref="N6:N53" si="1">M6/K6*100</f>
        <v>23.938523903046558</v>
      </c>
      <c r="O6" s="8">
        <v>1337165</v>
      </c>
      <c r="P6" s="8">
        <v>1324357</v>
      </c>
      <c r="Q6" s="16">
        <f t="shared" ref="Q6:Q53" si="2">O6-P6</f>
        <v>12808</v>
      </c>
      <c r="R6" s="17">
        <f t="shared" ref="R6:R53" si="3">Q6/O6*100</f>
        <v>0.95784738607426911</v>
      </c>
      <c r="S6" s="17">
        <f t="shared" ref="S6:S53" si="4">C6/(R6*B6*N6)*10000000</f>
        <v>846.42080129566796</v>
      </c>
      <c r="T6" s="17">
        <f t="shared" ref="T6:T11" si="5">N6*R6*S6/10000</f>
        <v>1.9407965598110823</v>
      </c>
      <c r="U6" s="17">
        <f t="shared" ref="U6:U53" si="6">E6/(R6*B6*N6)*10000000</f>
        <v>801.81014126228365</v>
      </c>
      <c r="V6" s="17">
        <f t="shared" ref="V6:V53" si="7">G6/(R6*B6*N6)*10000000</f>
        <v>42.542616190777025</v>
      </c>
      <c r="W6" s="17">
        <f t="shared" ref="W6:W53" si="8">I6/(R6*B6*N6)*10000000</f>
        <v>2.0680438426072163</v>
      </c>
      <c r="X6" s="17">
        <f t="shared" ref="X6:X11" si="9">N6*R6*U6/10000</f>
        <v>1.8385067585784562</v>
      </c>
      <c r="Y6" s="17">
        <f t="shared" ref="Y6:Y11" si="10">N6*R6*V6/10000</f>
        <v>9.7547889917206226E-2</v>
      </c>
      <c r="Z6" s="17">
        <f t="shared" ref="Z6:Z11" si="11">N6*R6*W6/10000</f>
        <v>4.7419113154197464E-3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214084</v>
      </c>
      <c r="C7" s="14">
        <v>3</v>
      </c>
      <c r="D7" s="15">
        <v>0.01</v>
      </c>
      <c r="E7" s="14">
        <v>3</v>
      </c>
      <c r="F7" s="15">
        <v>0.01</v>
      </c>
      <c r="G7" s="14">
        <v>0</v>
      </c>
      <c r="H7" s="15">
        <v>0</v>
      </c>
      <c r="I7" s="14">
        <v>0</v>
      </c>
      <c r="J7" s="15">
        <v>0</v>
      </c>
      <c r="K7" s="14">
        <v>193590</v>
      </c>
      <c r="L7" s="14">
        <v>185136</v>
      </c>
      <c r="M7" s="14">
        <f t="shared" si="0"/>
        <v>8454</v>
      </c>
      <c r="N7" s="18">
        <f t="shared" si="1"/>
        <v>4.3669611033627769</v>
      </c>
      <c r="O7" s="14">
        <v>193778</v>
      </c>
      <c r="P7" s="14">
        <v>193748</v>
      </c>
      <c r="Q7" s="24">
        <f t="shared" si="2"/>
        <v>30</v>
      </c>
      <c r="R7" s="18">
        <f t="shared" si="3"/>
        <v>1.548163362197979E-2</v>
      </c>
      <c r="S7" s="18">
        <f t="shared" si="4"/>
        <v>2072.7214170053962</v>
      </c>
      <c r="T7" s="18">
        <f t="shared" si="5"/>
        <v>1.4013191083873625E-2</v>
      </c>
      <c r="U7" s="18">
        <f t="shared" si="6"/>
        <v>2072.7214170053962</v>
      </c>
      <c r="V7" s="18">
        <f t="shared" si="7"/>
        <v>0</v>
      </c>
      <c r="W7" s="18">
        <f t="shared" si="8"/>
        <v>0</v>
      </c>
      <c r="X7" s="18">
        <f t="shared" si="9"/>
        <v>1.4013191083873625E-2</v>
      </c>
      <c r="Y7" s="18">
        <f t="shared" si="10"/>
        <v>0</v>
      </c>
      <c r="Z7" s="18">
        <f t="shared" si="11"/>
        <v>0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256101</v>
      </c>
      <c r="C8" s="14">
        <v>41</v>
      </c>
      <c r="D8" s="15">
        <v>0.16</v>
      </c>
      <c r="E8" s="14">
        <v>40</v>
      </c>
      <c r="F8" s="15">
        <v>0.16</v>
      </c>
      <c r="G8" s="14">
        <v>1</v>
      </c>
      <c r="H8" s="15">
        <v>0</v>
      </c>
      <c r="I8" s="14">
        <v>0</v>
      </c>
      <c r="J8" s="15">
        <v>0</v>
      </c>
      <c r="K8" s="14">
        <v>234200</v>
      </c>
      <c r="L8" s="14">
        <v>210065</v>
      </c>
      <c r="M8" s="14">
        <f t="shared" si="0"/>
        <v>24135</v>
      </c>
      <c r="N8" s="18">
        <f t="shared" si="1"/>
        <v>10.30529461998292</v>
      </c>
      <c r="O8" s="14">
        <v>234390</v>
      </c>
      <c r="P8" s="14">
        <v>234169</v>
      </c>
      <c r="Q8" s="24">
        <f t="shared" si="2"/>
        <v>221</v>
      </c>
      <c r="R8" s="18">
        <f t="shared" si="3"/>
        <v>9.4287298946200776E-2</v>
      </c>
      <c r="S8" s="18">
        <f t="shared" si="4"/>
        <v>1647.6272851609297</v>
      </c>
      <c r="T8" s="18">
        <f t="shared" si="5"/>
        <v>0.16009308827376698</v>
      </c>
      <c r="U8" s="18">
        <f t="shared" si="6"/>
        <v>1607.4412538155411</v>
      </c>
      <c r="V8" s="18">
        <f t="shared" si="7"/>
        <v>40.186031345388535</v>
      </c>
      <c r="W8" s="18">
        <f t="shared" si="8"/>
        <v>0</v>
      </c>
      <c r="X8" s="18">
        <f t="shared" si="9"/>
        <v>0.15618837880367509</v>
      </c>
      <c r="Y8" s="18">
        <f t="shared" si="10"/>
        <v>3.9047094700918783E-3</v>
      </c>
      <c r="Z8" s="18">
        <f t="shared" si="11"/>
        <v>0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286235</v>
      </c>
      <c r="C9" s="14">
        <v>248</v>
      </c>
      <c r="D9" s="15">
        <v>0.87</v>
      </c>
      <c r="E9" s="14">
        <v>240</v>
      </c>
      <c r="F9" s="15">
        <v>0.84</v>
      </c>
      <c r="G9" s="14">
        <v>6</v>
      </c>
      <c r="H9" s="15">
        <v>0.02</v>
      </c>
      <c r="I9" s="14">
        <v>2</v>
      </c>
      <c r="J9" s="15">
        <v>0.01</v>
      </c>
      <c r="K9" s="14">
        <v>277589</v>
      </c>
      <c r="L9" s="14">
        <v>221095</v>
      </c>
      <c r="M9" s="14">
        <f t="shared" si="0"/>
        <v>56494</v>
      </c>
      <c r="N9" s="18">
        <f t="shared" si="1"/>
        <v>20.351670995608615</v>
      </c>
      <c r="O9" s="14">
        <v>277811</v>
      </c>
      <c r="P9" s="14">
        <v>276767</v>
      </c>
      <c r="Q9" s="24">
        <f t="shared" si="2"/>
        <v>1044</v>
      </c>
      <c r="R9" s="18">
        <f t="shared" si="3"/>
        <v>0.37579505491143261</v>
      </c>
      <c r="S9" s="18">
        <f t="shared" si="4"/>
        <v>1132.8640877629109</v>
      </c>
      <c r="T9" s="18">
        <f t="shared" si="5"/>
        <v>0.8664209478225936</v>
      </c>
      <c r="U9" s="18">
        <f t="shared" si="6"/>
        <v>1096.3200849318491</v>
      </c>
      <c r="V9" s="18">
        <f t="shared" si="7"/>
        <v>27.408002123296228</v>
      </c>
      <c r="W9" s="18">
        <f t="shared" si="8"/>
        <v>9.13600070776541</v>
      </c>
      <c r="X9" s="18">
        <f t="shared" si="9"/>
        <v>0.83847188498960656</v>
      </c>
      <c r="Y9" s="18">
        <f t="shared" si="10"/>
        <v>2.0961797124740163E-2</v>
      </c>
      <c r="Z9" s="18">
        <f t="shared" si="11"/>
        <v>6.9872657082467211E-3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315593</v>
      </c>
      <c r="C10" s="14">
        <v>799</v>
      </c>
      <c r="D10" s="15">
        <v>2.5299999999999998</v>
      </c>
      <c r="E10" s="14">
        <v>753</v>
      </c>
      <c r="F10" s="15">
        <v>2.39</v>
      </c>
      <c r="G10" s="14">
        <v>43</v>
      </c>
      <c r="H10" s="15">
        <v>0.14000000000000001</v>
      </c>
      <c r="I10" s="14">
        <v>3</v>
      </c>
      <c r="J10" s="15">
        <v>0.01</v>
      </c>
      <c r="K10" s="14">
        <v>294428</v>
      </c>
      <c r="L10" s="14">
        <v>198112</v>
      </c>
      <c r="M10" s="14">
        <f t="shared" si="0"/>
        <v>96316</v>
      </c>
      <c r="N10" s="18">
        <f t="shared" si="1"/>
        <v>32.712921325417419</v>
      </c>
      <c r="O10" s="14">
        <v>294659</v>
      </c>
      <c r="P10" s="14">
        <v>291182</v>
      </c>
      <c r="Q10" s="24">
        <f t="shared" si="2"/>
        <v>3477</v>
      </c>
      <c r="R10" s="18">
        <f t="shared" si="3"/>
        <v>1.1800080771332286</v>
      </c>
      <c r="S10" s="18">
        <f t="shared" si="4"/>
        <v>655.86598577034158</v>
      </c>
      <c r="T10" s="18">
        <f t="shared" si="5"/>
        <v>2.5317418320431693</v>
      </c>
      <c r="U10" s="18">
        <f t="shared" si="6"/>
        <v>618.10649222161101</v>
      </c>
      <c r="V10" s="18">
        <f t="shared" si="7"/>
        <v>35.296917882509</v>
      </c>
      <c r="W10" s="18">
        <f t="shared" si="8"/>
        <v>2.4625756662215581</v>
      </c>
      <c r="X10" s="18">
        <f t="shared" si="9"/>
        <v>2.385984480010646</v>
      </c>
      <c r="Y10" s="18">
        <f t="shared" si="10"/>
        <v>0.13625143776953227</v>
      </c>
      <c r="Z10" s="18">
        <f t="shared" si="11"/>
        <v>9.5059142629906231E-3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404185</v>
      </c>
      <c r="C11" s="14">
        <v>1774</v>
      </c>
      <c r="D11" s="15">
        <v>4.3899999999999997</v>
      </c>
      <c r="E11" s="14">
        <v>1678</v>
      </c>
      <c r="F11" s="15">
        <v>4.1500000000000004</v>
      </c>
      <c r="G11" s="14">
        <v>94</v>
      </c>
      <c r="H11" s="15">
        <v>0.23</v>
      </c>
      <c r="I11" s="14">
        <v>2</v>
      </c>
      <c r="J11" s="15" t="s">
        <v>0</v>
      </c>
      <c r="K11" s="14">
        <v>336257</v>
      </c>
      <c r="L11" s="14">
        <v>201822</v>
      </c>
      <c r="M11" s="14">
        <f t="shared" si="0"/>
        <v>134435</v>
      </c>
      <c r="N11" s="18">
        <f t="shared" si="1"/>
        <v>39.979836850980057</v>
      </c>
      <c r="O11" s="14">
        <v>336527</v>
      </c>
      <c r="P11" s="14">
        <v>328491</v>
      </c>
      <c r="Q11" s="24">
        <f t="shared" si="2"/>
        <v>8036</v>
      </c>
      <c r="R11" s="18">
        <f t="shared" si="3"/>
        <v>2.3879213257777239</v>
      </c>
      <c r="S11" s="18">
        <f t="shared" si="4"/>
        <v>459.74010619005611</v>
      </c>
      <c r="T11" s="18">
        <f t="shared" si="5"/>
        <v>4.3890792582604492</v>
      </c>
      <c r="U11" s="18">
        <f t="shared" si="6"/>
        <v>434.86127293512641</v>
      </c>
      <c r="V11" s="18">
        <f t="shared" si="7"/>
        <v>24.360524228785387</v>
      </c>
      <c r="W11" s="18">
        <f t="shared" si="8"/>
        <v>0.51830902614436991</v>
      </c>
      <c r="X11" s="18">
        <f t="shared" si="9"/>
        <v>4.1515642589408319</v>
      </c>
      <c r="Y11" s="18">
        <f t="shared" si="10"/>
        <v>0.23256677016712643</v>
      </c>
      <c r="Z11" s="18">
        <f t="shared" si="11"/>
        <v>4.9482291524920513E-3</v>
      </c>
      <c r="AA11" s="34">
        <f>SUM(D7:D11)+SUM(D14:D18)+SUM(D21:D25)+SUM(D28:D32)+SUM(D35:D39)+SUM(D42:D46)+SUM(D49:D53)</f>
        <v>887.17</v>
      </c>
      <c r="AB11" s="34">
        <f>SUM(F7:F11)+SUM(F14:F18)+SUM(F21:F25)+SUM(F28:F32)+SUM(F35:F39)+SUM(F42:F46)+SUM(F49:F53)</f>
        <v>674.67000000000007</v>
      </c>
      <c r="AC11" s="34">
        <f>SUM(H7:H11)+SUM(H14:H18)+SUM(H21:H25)+SUM(H28:H32)+SUM(H35:H39)+SUM(H42:H46)+SUM(H49:H53)</f>
        <v>190.75</v>
      </c>
      <c r="AD11" s="34">
        <f>SUM(J7:J11)+SUM(J14:J18)+SUM(J21:J25)+SUM(J28:J32)+SUM(J35:J39)+SUM(J42:J46)+SUM(J49:J53)</f>
        <v>21.75</v>
      </c>
      <c r="AE11" s="19">
        <f>SUM(S7:S53)-S13-S20-S27-S34-S41-S48</f>
        <v>8307.7312768869542</v>
      </c>
      <c r="AF11" s="19">
        <f>SUM(U7:U53)-U13-U20-U27-U34-U41-U48</f>
        <v>7824.9197706211826</v>
      </c>
      <c r="AG11" s="19">
        <f t="shared" ref="AG11:AH11" si="12">SUM(V7:V53)-V13-V20-V27-V34-V41-V48</f>
        <v>440.87867973805169</v>
      </c>
      <c r="AH11" s="19">
        <f t="shared" si="12"/>
        <v>41.93282652771709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8"/>
      <c r="O12" s="11"/>
      <c r="P12" s="11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2065645</v>
      </c>
      <c r="C13" s="8">
        <v>69045</v>
      </c>
      <c r="D13" s="9">
        <v>33.43</v>
      </c>
      <c r="E13" s="8">
        <v>62758</v>
      </c>
      <c r="F13" s="9">
        <v>30.38</v>
      </c>
      <c r="G13" s="8">
        <v>5928</v>
      </c>
      <c r="H13" s="9">
        <v>2.87</v>
      </c>
      <c r="I13" s="8">
        <v>359</v>
      </c>
      <c r="J13" s="9">
        <v>0.17</v>
      </c>
      <c r="K13" s="8">
        <v>2134795</v>
      </c>
      <c r="L13" s="8">
        <v>681928</v>
      </c>
      <c r="M13" s="8">
        <f t="shared" si="0"/>
        <v>1452867</v>
      </c>
      <c r="N13" s="17">
        <f t="shared" si="1"/>
        <v>68.056511280942672</v>
      </c>
      <c r="O13" s="8">
        <v>2136972</v>
      </c>
      <c r="P13" s="8">
        <v>1711234</v>
      </c>
      <c r="Q13" s="16">
        <f t="shared" si="2"/>
        <v>425738</v>
      </c>
      <c r="R13" s="17">
        <f t="shared" si="3"/>
        <v>19.922488455627871</v>
      </c>
      <c r="S13" s="17">
        <f t="shared" si="4"/>
        <v>246.5263135535557</v>
      </c>
      <c r="T13" s="17">
        <f t="shared" ref="T13:T18" si="13">N13*R13*S13/10000</f>
        <v>33.425394973482859</v>
      </c>
      <c r="U13" s="17">
        <f t="shared" si="6"/>
        <v>224.07847615314719</v>
      </c>
      <c r="V13" s="17">
        <f t="shared" si="7"/>
        <v>21.166021967491897</v>
      </c>
      <c r="W13" s="17">
        <f t="shared" si="8"/>
        <v>1.2818154329165976</v>
      </c>
      <c r="X13" s="17">
        <f t="shared" ref="X13:X18" si="14">N13*R13*U13/10000</f>
        <v>30.381793580213444</v>
      </c>
      <c r="Y13" s="17">
        <f t="shared" ref="Y13:Y18" si="15">N13*R13*V13/10000</f>
        <v>2.8698057991571639</v>
      </c>
      <c r="Z13" s="17">
        <f t="shared" ref="Z13:Z18" si="16">N13*R13*W13/10000</f>
        <v>0.17379559411225065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465025</v>
      </c>
      <c r="C14" s="14">
        <v>5181</v>
      </c>
      <c r="D14" s="15">
        <v>11.14</v>
      </c>
      <c r="E14" s="14">
        <v>4821</v>
      </c>
      <c r="F14" s="15">
        <v>10.37</v>
      </c>
      <c r="G14" s="14">
        <v>345</v>
      </c>
      <c r="H14" s="15">
        <v>0.74</v>
      </c>
      <c r="I14" s="14">
        <v>15</v>
      </c>
      <c r="J14" s="15">
        <v>0.03</v>
      </c>
      <c r="K14" s="14">
        <v>471470</v>
      </c>
      <c r="L14" s="14">
        <v>258752</v>
      </c>
      <c r="M14" s="14">
        <f t="shared" si="0"/>
        <v>212718</v>
      </c>
      <c r="N14" s="18">
        <f t="shared" si="1"/>
        <v>45.118035081765541</v>
      </c>
      <c r="O14" s="14">
        <v>471843</v>
      </c>
      <c r="P14" s="14">
        <v>446228</v>
      </c>
      <c r="Q14" s="24">
        <f t="shared" si="2"/>
        <v>25615</v>
      </c>
      <c r="R14" s="18">
        <f t="shared" si="3"/>
        <v>5.4287125166633814</v>
      </c>
      <c r="S14" s="18">
        <f t="shared" si="4"/>
        <v>454.8731156882281</v>
      </c>
      <c r="T14" s="18">
        <f t="shared" si="13"/>
        <v>11.141336487285631</v>
      </c>
      <c r="U14" s="18">
        <f t="shared" si="6"/>
        <v>423.2664139611943</v>
      </c>
      <c r="V14" s="18">
        <f t="shared" si="7"/>
        <v>30.289755821740723</v>
      </c>
      <c r="W14" s="18">
        <f t="shared" si="8"/>
        <v>1.3169459052930748</v>
      </c>
      <c r="X14" s="18">
        <f t="shared" si="14"/>
        <v>10.367184559969894</v>
      </c>
      <c r="Y14" s="18">
        <f t="shared" si="15"/>
        <v>0.74189559701091345</v>
      </c>
      <c r="Z14" s="18">
        <f t="shared" si="16"/>
        <v>3.225633030482232E-2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435018</v>
      </c>
      <c r="C15" s="14">
        <v>9260</v>
      </c>
      <c r="D15" s="15">
        <v>21.29</v>
      </c>
      <c r="E15" s="14">
        <v>8645</v>
      </c>
      <c r="F15" s="15">
        <v>19.87</v>
      </c>
      <c r="G15" s="14">
        <v>571</v>
      </c>
      <c r="H15" s="15">
        <v>1.31</v>
      </c>
      <c r="I15" s="14">
        <v>44</v>
      </c>
      <c r="J15" s="15">
        <v>0.1</v>
      </c>
      <c r="K15" s="14">
        <v>457797</v>
      </c>
      <c r="L15" s="14">
        <v>209131</v>
      </c>
      <c r="M15" s="14">
        <f t="shared" si="0"/>
        <v>248666</v>
      </c>
      <c r="N15" s="18">
        <f t="shared" si="1"/>
        <v>54.317961891406021</v>
      </c>
      <c r="O15" s="14">
        <v>458206</v>
      </c>
      <c r="P15" s="14">
        <v>410798</v>
      </c>
      <c r="Q15" s="24">
        <f t="shared" si="2"/>
        <v>47408</v>
      </c>
      <c r="R15" s="18">
        <f t="shared" si="3"/>
        <v>10.346438064975143</v>
      </c>
      <c r="S15" s="18">
        <f t="shared" si="4"/>
        <v>378.76464235835834</v>
      </c>
      <c r="T15" s="18">
        <f t="shared" si="13"/>
        <v>21.286475502163128</v>
      </c>
      <c r="U15" s="18">
        <f t="shared" si="6"/>
        <v>353.60910725572444</v>
      </c>
      <c r="V15" s="18">
        <f t="shared" si="7"/>
        <v>23.355789501795098</v>
      </c>
      <c r="W15" s="18">
        <f t="shared" si="8"/>
        <v>1.7997456008388517</v>
      </c>
      <c r="X15" s="18">
        <f t="shared" si="14"/>
        <v>19.872740898077783</v>
      </c>
      <c r="Y15" s="18">
        <f t="shared" si="15"/>
        <v>1.3125893641182662</v>
      </c>
      <c r="Z15" s="18">
        <f t="shared" si="16"/>
        <v>0.10114523996708182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416146</v>
      </c>
      <c r="C16" s="14">
        <v>13075</v>
      </c>
      <c r="D16" s="15">
        <v>31.42</v>
      </c>
      <c r="E16" s="14">
        <v>12009</v>
      </c>
      <c r="F16" s="15">
        <v>28.86</v>
      </c>
      <c r="G16" s="14">
        <v>1014</v>
      </c>
      <c r="H16" s="15">
        <v>2.44</v>
      </c>
      <c r="I16" s="14">
        <v>52</v>
      </c>
      <c r="J16" s="15">
        <v>0.12</v>
      </c>
      <c r="K16" s="14">
        <v>411372</v>
      </c>
      <c r="L16" s="14">
        <v>122084</v>
      </c>
      <c r="M16" s="14">
        <f t="shared" si="0"/>
        <v>289288</v>
      </c>
      <c r="N16" s="18">
        <f t="shared" si="1"/>
        <v>70.322724930233463</v>
      </c>
      <c r="O16" s="14">
        <v>411829</v>
      </c>
      <c r="P16" s="14">
        <v>337318</v>
      </c>
      <c r="Q16" s="24">
        <f t="shared" si="2"/>
        <v>74511</v>
      </c>
      <c r="R16" s="18">
        <f t="shared" si="3"/>
        <v>18.092703525006737</v>
      </c>
      <c r="S16" s="18">
        <f t="shared" si="4"/>
        <v>246.94305433452135</v>
      </c>
      <c r="T16" s="18">
        <f t="shared" si="13"/>
        <v>31.419261509181872</v>
      </c>
      <c r="U16" s="18">
        <f t="shared" si="6"/>
        <v>226.80987682625369</v>
      </c>
      <c r="V16" s="18">
        <f t="shared" si="7"/>
        <v>19.151071288352174</v>
      </c>
      <c r="W16" s="18">
        <f t="shared" si="8"/>
        <v>0.98210621991549596</v>
      </c>
      <c r="X16" s="18">
        <f t="shared" si="14"/>
        <v>28.857660532601539</v>
      </c>
      <c r="Y16" s="18">
        <f t="shared" si="15"/>
        <v>2.4366448313812943</v>
      </c>
      <c r="Z16" s="18">
        <f t="shared" si="16"/>
        <v>0.12495614519904072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397547</v>
      </c>
      <c r="C17" s="14">
        <v>19717</v>
      </c>
      <c r="D17" s="15">
        <v>49.6</v>
      </c>
      <c r="E17" s="14">
        <v>17858</v>
      </c>
      <c r="F17" s="15">
        <v>44.92</v>
      </c>
      <c r="G17" s="14">
        <v>1740</v>
      </c>
      <c r="H17" s="15">
        <v>4.38</v>
      </c>
      <c r="I17" s="14">
        <v>119</v>
      </c>
      <c r="J17" s="15">
        <v>0.3</v>
      </c>
      <c r="K17" s="14">
        <v>420014</v>
      </c>
      <c r="L17" s="14">
        <v>62561</v>
      </c>
      <c r="M17" s="14">
        <f t="shared" si="0"/>
        <v>357453</v>
      </c>
      <c r="N17" s="18">
        <f t="shared" si="1"/>
        <v>85.105020308846846</v>
      </c>
      <c r="O17" s="14">
        <v>420462</v>
      </c>
      <c r="P17" s="14">
        <v>295461</v>
      </c>
      <c r="Q17" s="24">
        <f t="shared" si="2"/>
        <v>125001</v>
      </c>
      <c r="R17" s="18">
        <f t="shared" si="3"/>
        <v>29.729440472622969</v>
      </c>
      <c r="S17" s="18">
        <f t="shared" si="4"/>
        <v>196.02453877266001</v>
      </c>
      <c r="T17" s="18">
        <f t="shared" si="13"/>
        <v>49.59665146510978</v>
      </c>
      <c r="U17" s="18">
        <f t="shared" si="6"/>
        <v>177.54253757682011</v>
      </c>
      <c r="V17" s="18">
        <f t="shared" si="7"/>
        <v>17.298914513588699</v>
      </c>
      <c r="W17" s="18">
        <f t="shared" si="8"/>
        <v>1.1830866822511814</v>
      </c>
      <c r="X17" s="18">
        <f t="shared" si="14"/>
        <v>44.920474811783244</v>
      </c>
      <c r="Y17" s="18">
        <f t="shared" si="15"/>
        <v>4.3768409772932495</v>
      </c>
      <c r="Z17" s="18">
        <f t="shared" si="16"/>
        <v>0.29933567603327399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351909</v>
      </c>
      <c r="C18" s="14">
        <v>21812</v>
      </c>
      <c r="D18" s="15">
        <v>61.98</v>
      </c>
      <c r="E18" s="14">
        <v>19425</v>
      </c>
      <c r="F18" s="15">
        <v>55.2</v>
      </c>
      <c r="G18" s="14">
        <v>2258</v>
      </c>
      <c r="H18" s="15">
        <v>6.42</v>
      </c>
      <c r="I18" s="14">
        <v>129</v>
      </c>
      <c r="J18" s="15">
        <v>0.37</v>
      </c>
      <c r="K18" s="14">
        <v>374142</v>
      </c>
      <c r="L18" s="14">
        <v>29400</v>
      </c>
      <c r="M18" s="14">
        <f t="shared" si="0"/>
        <v>344742</v>
      </c>
      <c r="N18" s="18">
        <f t="shared" si="1"/>
        <v>92.14202094391969</v>
      </c>
      <c r="O18" s="14">
        <v>374632</v>
      </c>
      <c r="P18" s="14">
        <v>221429</v>
      </c>
      <c r="Q18" s="24">
        <f t="shared" si="2"/>
        <v>153203</v>
      </c>
      <c r="R18" s="18">
        <f t="shared" si="3"/>
        <v>40.894264237972195</v>
      </c>
      <c r="S18" s="18">
        <f t="shared" si="4"/>
        <v>164.49207641708173</v>
      </c>
      <c r="T18" s="18">
        <f t="shared" si="13"/>
        <v>61.981932829225727</v>
      </c>
      <c r="U18" s="18">
        <f t="shared" si="6"/>
        <v>146.49085752804936</v>
      </c>
      <c r="V18" s="18">
        <f t="shared" si="7"/>
        <v>17.028383850622159</v>
      </c>
      <c r="W18" s="18">
        <f t="shared" si="8"/>
        <v>0.97283503841021202</v>
      </c>
      <c r="X18" s="18">
        <f t="shared" si="14"/>
        <v>55.198929268646147</v>
      </c>
      <c r="Y18" s="18">
        <f t="shared" si="15"/>
        <v>6.4164315206488034</v>
      </c>
      <c r="Z18" s="18">
        <f t="shared" si="16"/>
        <v>0.36657203993077758</v>
      </c>
      <c r="AA18" s="1"/>
      <c r="AB18" s="1"/>
      <c r="AC18" s="1"/>
      <c r="AD18" s="1"/>
      <c r="AE18" s="19">
        <f>SUM(S16:S53)-S20-S27-S34-S41-S48</f>
        <v>1505.2746369507299</v>
      </c>
      <c r="AF18" s="19">
        <f>SUM(U16:U53)-U20-U27-U34-U41-U48</f>
        <v>1218.5937284947399</v>
      </c>
      <c r="AG18" s="19">
        <f>SUM(V16:V53)-V20-V27-V34-V41-V48</f>
        <v>259.98165883453674</v>
      </c>
      <c r="AH18" s="19">
        <f>SUM(W16:W53)-W20-W27-W34-W41-W48</f>
        <v>26.69924962145382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8"/>
      <c r="O19" s="11"/>
      <c r="P19" s="11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1755726</v>
      </c>
      <c r="C20" s="8">
        <v>125819</v>
      </c>
      <c r="D20" s="9">
        <v>71.66</v>
      </c>
      <c r="E20" s="8">
        <v>104775</v>
      </c>
      <c r="F20" s="9">
        <v>59.68</v>
      </c>
      <c r="G20" s="8">
        <v>19445</v>
      </c>
      <c r="H20" s="9">
        <v>11.08</v>
      </c>
      <c r="I20" s="8">
        <v>1599</v>
      </c>
      <c r="J20" s="9">
        <v>0.91</v>
      </c>
      <c r="K20" s="8">
        <v>1754988</v>
      </c>
      <c r="L20" s="8">
        <v>36466</v>
      </c>
      <c r="M20" s="8">
        <f t="shared" si="0"/>
        <v>1718522</v>
      </c>
      <c r="N20" s="17">
        <f t="shared" si="1"/>
        <v>97.922151034650952</v>
      </c>
      <c r="O20" s="8">
        <v>1758050</v>
      </c>
      <c r="P20" s="8">
        <v>512080</v>
      </c>
      <c r="Q20" s="16">
        <f t="shared" si="2"/>
        <v>1245970</v>
      </c>
      <c r="R20" s="17">
        <f t="shared" si="3"/>
        <v>70.872273257302126</v>
      </c>
      <c r="S20" s="17">
        <f t="shared" si="4"/>
        <v>103.26001421326086</v>
      </c>
      <c r="T20" s="17">
        <f t="shared" ref="T20:T25" si="17">N20*R20*S20/10000</f>
        <v>71.66209306007886</v>
      </c>
      <c r="U20" s="17">
        <f t="shared" si="6"/>
        <v>85.989143048302765</v>
      </c>
      <c r="V20" s="17">
        <f t="shared" si="7"/>
        <v>15.958567278208038</v>
      </c>
      <c r="W20" s="17">
        <f t="shared" si="8"/>
        <v>1.3123038867500465</v>
      </c>
      <c r="X20" s="17">
        <f t="shared" ref="X20:X25" si="18">N20*R20*U20/10000</f>
        <v>59.676168149244248</v>
      </c>
      <c r="Y20" s="17">
        <f t="shared" ref="Y20:Y25" si="19">N20*R20*V20/10000</f>
        <v>11.07519054795566</v>
      </c>
      <c r="Z20" s="17">
        <f t="shared" ref="Z20:Z25" si="20">N20*R20*W20/10000</f>
        <v>0.91073436287894582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331549</v>
      </c>
      <c r="C21" s="14">
        <v>20900</v>
      </c>
      <c r="D21" s="15">
        <v>63.04</v>
      </c>
      <c r="E21" s="14">
        <v>18110</v>
      </c>
      <c r="F21" s="15">
        <v>54.62</v>
      </c>
      <c r="G21" s="14">
        <v>2585</v>
      </c>
      <c r="H21" s="15">
        <v>7.8</v>
      </c>
      <c r="I21" s="14">
        <v>205</v>
      </c>
      <c r="J21" s="15">
        <v>0.62</v>
      </c>
      <c r="K21" s="14">
        <v>328676</v>
      </c>
      <c r="L21" s="14">
        <v>15162</v>
      </c>
      <c r="M21" s="14">
        <f t="shared" si="0"/>
        <v>313514</v>
      </c>
      <c r="N21" s="18">
        <f t="shared" si="1"/>
        <v>95.386946415314782</v>
      </c>
      <c r="O21" s="14">
        <v>329186</v>
      </c>
      <c r="P21" s="14">
        <v>157625</v>
      </c>
      <c r="Q21" s="24">
        <f t="shared" si="2"/>
        <v>171561</v>
      </c>
      <c r="R21" s="18">
        <f t="shared" si="3"/>
        <v>52.116736434720799</v>
      </c>
      <c r="S21" s="18">
        <f t="shared" si="4"/>
        <v>126.80383997592037</v>
      </c>
      <c r="T21" s="18">
        <f t="shared" si="17"/>
        <v>63.037439413178745</v>
      </c>
      <c r="U21" s="18">
        <f t="shared" si="6"/>
        <v>109.87643741454153</v>
      </c>
      <c r="V21" s="18">
        <f t="shared" si="7"/>
        <v>15.683632839126993</v>
      </c>
      <c r="W21" s="18">
        <f t="shared" si="8"/>
        <v>1.2437697222518507</v>
      </c>
      <c r="X21" s="18">
        <f t="shared" si="18"/>
        <v>54.622393673333349</v>
      </c>
      <c r="Y21" s="18">
        <f t="shared" si="19"/>
        <v>7.7967359274194763</v>
      </c>
      <c r="Z21" s="18">
        <f t="shared" si="20"/>
        <v>0.61830981242591598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340242</v>
      </c>
      <c r="C22" s="14">
        <v>23666</v>
      </c>
      <c r="D22" s="15">
        <v>69.56</v>
      </c>
      <c r="E22" s="14">
        <v>20076</v>
      </c>
      <c r="F22" s="15">
        <v>59.01</v>
      </c>
      <c r="G22" s="14">
        <v>3347</v>
      </c>
      <c r="H22" s="15">
        <v>9.84</v>
      </c>
      <c r="I22" s="14">
        <v>243</v>
      </c>
      <c r="J22" s="15">
        <v>0.71</v>
      </c>
      <c r="K22" s="14">
        <v>333342</v>
      </c>
      <c r="L22" s="14">
        <v>8749</v>
      </c>
      <c r="M22" s="14">
        <f t="shared" si="0"/>
        <v>324593</v>
      </c>
      <c r="N22" s="18">
        <f t="shared" si="1"/>
        <v>97.375368240425757</v>
      </c>
      <c r="O22" s="14">
        <v>333911</v>
      </c>
      <c r="P22" s="14">
        <v>123711</v>
      </c>
      <c r="Q22" s="24">
        <f t="shared" si="2"/>
        <v>210200</v>
      </c>
      <c r="R22" s="18">
        <f t="shared" si="3"/>
        <v>62.950906079763769</v>
      </c>
      <c r="S22" s="18">
        <f t="shared" si="4"/>
        <v>113.47125000379285</v>
      </c>
      <c r="T22" s="18">
        <f t="shared" si="17"/>
        <v>69.556374580445677</v>
      </c>
      <c r="U22" s="18">
        <f t="shared" si="6"/>
        <v>96.258295236886042</v>
      </c>
      <c r="V22" s="18">
        <f t="shared" si="7"/>
        <v>16.047843901068816</v>
      </c>
      <c r="W22" s="18">
        <f t="shared" si="8"/>
        <v>1.1651108658379812</v>
      </c>
      <c r="X22" s="18">
        <f t="shared" si="18"/>
        <v>59.005061103567456</v>
      </c>
      <c r="Y22" s="18">
        <f t="shared" si="19"/>
        <v>9.8371159351285247</v>
      </c>
      <c r="Z22" s="18">
        <f t="shared" si="20"/>
        <v>0.71419754174969574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375618</v>
      </c>
      <c r="C23" s="14">
        <v>26643</v>
      </c>
      <c r="D23" s="15">
        <v>70.930000000000007</v>
      </c>
      <c r="E23" s="14">
        <v>22407</v>
      </c>
      <c r="F23" s="15">
        <v>59.65</v>
      </c>
      <c r="G23" s="14">
        <v>3925</v>
      </c>
      <c r="H23" s="15">
        <v>10.45</v>
      </c>
      <c r="I23" s="14">
        <v>311</v>
      </c>
      <c r="J23" s="15">
        <v>0.83</v>
      </c>
      <c r="K23" s="14">
        <v>346022</v>
      </c>
      <c r="L23" s="14">
        <v>5550</v>
      </c>
      <c r="M23" s="14">
        <f t="shared" si="0"/>
        <v>340472</v>
      </c>
      <c r="N23" s="18">
        <f t="shared" si="1"/>
        <v>98.396055742120453</v>
      </c>
      <c r="O23" s="14">
        <v>346573</v>
      </c>
      <c r="P23" s="14">
        <v>96455</v>
      </c>
      <c r="Q23" s="24">
        <f t="shared" si="2"/>
        <v>250118</v>
      </c>
      <c r="R23" s="18">
        <f t="shared" si="3"/>
        <v>72.168922564654494</v>
      </c>
      <c r="S23" s="18">
        <f t="shared" si="4"/>
        <v>99.886964955851724</v>
      </c>
      <c r="T23" s="18">
        <f t="shared" si="17"/>
        <v>70.931105538073254</v>
      </c>
      <c r="U23" s="18">
        <f t="shared" si="6"/>
        <v>84.00582606184625</v>
      </c>
      <c r="V23" s="18">
        <f t="shared" si="7"/>
        <v>14.715172369917727</v>
      </c>
      <c r="W23" s="18">
        <f t="shared" si="8"/>
        <v>1.1659665240877486</v>
      </c>
      <c r="X23" s="18">
        <f t="shared" si="18"/>
        <v>59.653690717697238</v>
      </c>
      <c r="Y23" s="18">
        <f t="shared" si="19"/>
        <v>10.449445979692134</v>
      </c>
      <c r="Z23" s="18">
        <f t="shared" si="20"/>
        <v>0.82796884068388632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374190</v>
      </c>
      <c r="C24" s="14">
        <v>31119</v>
      </c>
      <c r="D24" s="15">
        <v>83.16</v>
      </c>
      <c r="E24" s="14">
        <v>25696</v>
      </c>
      <c r="F24" s="15">
        <v>68.67</v>
      </c>
      <c r="G24" s="14">
        <v>4982</v>
      </c>
      <c r="H24" s="15">
        <v>13.31</v>
      </c>
      <c r="I24" s="14">
        <v>441</v>
      </c>
      <c r="J24" s="15">
        <v>1.18</v>
      </c>
      <c r="K24" s="14">
        <v>403921</v>
      </c>
      <c r="L24" s="14">
        <v>4228</v>
      </c>
      <c r="M24" s="14">
        <f t="shared" si="0"/>
        <v>399693</v>
      </c>
      <c r="N24" s="18">
        <f t="shared" si="1"/>
        <v>98.953260662357252</v>
      </c>
      <c r="O24" s="14">
        <v>404663</v>
      </c>
      <c r="P24" s="14">
        <v>81890</v>
      </c>
      <c r="Q24" s="24">
        <f t="shared" si="2"/>
        <v>322773</v>
      </c>
      <c r="R24" s="18">
        <f t="shared" si="3"/>
        <v>79.763408070419089</v>
      </c>
      <c r="S24" s="18">
        <f t="shared" si="4"/>
        <v>105.36579400004737</v>
      </c>
      <c r="T24" s="18">
        <f t="shared" si="17"/>
        <v>83.16363344824822</v>
      </c>
      <c r="U24" s="18">
        <f t="shared" si="6"/>
        <v>87.004063196928485</v>
      </c>
      <c r="V24" s="18">
        <f t="shared" si="7"/>
        <v>16.868549301334749</v>
      </c>
      <c r="W24" s="18">
        <f t="shared" si="8"/>
        <v>1.4931815017841477</v>
      </c>
      <c r="X24" s="18">
        <f t="shared" si="18"/>
        <v>68.670996018065694</v>
      </c>
      <c r="Y24" s="18">
        <f t="shared" si="19"/>
        <v>13.314091771559903</v>
      </c>
      <c r="Z24" s="18">
        <f t="shared" si="20"/>
        <v>1.1785456586226248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334127</v>
      </c>
      <c r="C25" s="14">
        <v>23491</v>
      </c>
      <c r="D25" s="15">
        <v>70.31</v>
      </c>
      <c r="E25" s="14">
        <v>18486</v>
      </c>
      <c r="F25" s="15">
        <v>55.33</v>
      </c>
      <c r="G25" s="14">
        <v>4606</v>
      </c>
      <c r="H25" s="15">
        <v>13.79</v>
      </c>
      <c r="I25" s="14">
        <v>399</v>
      </c>
      <c r="J25" s="15">
        <v>1.19</v>
      </c>
      <c r="K25" s="14">
        <v>343027</v>
      </c>
      <c r="L25" s="14">
        <v>2777</v>
      </c>
      <c r="M25" s="14">
        <f t="shared" si="0"/>
        <v>340250</v>
      </c>
      <c r="N25" s="18">
        <f t="shared" si="1"/>
        <v>99.190442734828451</v>
      </c>
      <c r="O25" s="14">
        <v>343717</v>
      </c>
      <c r="P25" s="14">
        <v>52399</v>
      </c>
      <c r="Q25" s="24">
        <f t="shared" si="2"/>
        <v>291318</v>
      </c>
      <c r="R25" s="18">
        <f t="shared" si="3"/>
        <v>84.755191043794753</v>
      </c>
      <c r="S25" s="18">
        <f t="shared" si="4"/>
        <v>83.628401889623689</v>
      </c>
      <c r="T25" s="18">
        <f t="shared" si="17"/>
        <v>70.305602360778991</v>
      </c>
      <c r="U25" s="18">
        <f t="shared" si="6"/>
        <v>65.810507740478627</v>
      </c>
      <c r="V25" s="18">
        <f t="shared" si="7"/>
        <v>16.397446643548879</v>
      </c>
      <c r="W25" s="18">
        <f t="shared" si="8"/>
        <v>1.4204475055961796</v>
      </c>
      <c r="X25" s="18">
        <f t="shared" si="18"/>
        <v>55.326268155521703</v>
      </c>
      <c r="Y25" s="18">
        <f t="shared" si="19"/>
        <v>13.785177492390616</v>
      </c>
      <c r="Z25" s="18">
        <f t="shared" si="20"/>
        <v>1.1941567128666646</v>
      </c>
      <c r="AA25" s="1"/>
      <c r="AB25" s="1"/>
      <c r="AC25" s="1"/>
      <c r="AD25" s="1"/>
      <c r="AE25" s="19">
        <f>SUM(S15:S53)-S20-S27-S34-S41-S48</f>
        <v>1884.0392793090882</v>
      </c>
      <c r="AF25" s="19">
        <f>SUM(U15:U53)-U20-U27-U34-U41-U48</f>
        <v>1572.2028357504639</v>
      </c>
      <c r="AG25" s="19">
        <f>SUM(V15:V53)-V20-V27-V34-V41-V48</f>
        <v>283.33744833633187</v>
      </c>
      <c r="AH25" s="19">
        <f>SUM(W15:W53)-W20-W27-W34-W41-W48</f>
        <v>28.498995222292674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8"/>
      <c r="O26" s="11"/>
      <c r="P26" s="11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1652520</v>
      </c>
      <c r="C27" s="8">
        <v>67232</v>
      </c>
      <c r="D27" s="9">
        <v>40.68</v>
      </c>
      <c r="E27" s="8">
        <v>43415</v>
      </c>
      <c r="F27" s="9">
        <v>26.27</v>
      </c>
      <c r="G27" s="8">
        <v>21532</v>
      </c>
      <c r="H27" s="9">
        <v>13.03</v>
      </c>
      <c r="I27" s="8">
        <v>2285</v>
      </c>
      <c r="J27" s="9">
        <v>1.38</v>
      </c>
      <c r="K27" s="8">
        <v>1639307</v>
      </c>
      <c r="L27" s="8">
        <v>5288</v>
      </c>
      <c r="M27" s="8">
        <f t="shared" si="0"/>
        <v>1634019</v>
      </c>
      <c r="N27" s="17">
        <f t="shared" si="1"/>
        <v>99.677424667862695</v>
      </c>
      <c r="O27" s="8">
        <v>1644731</v>
      </c>
      <c r="P27" s="8">
        <v>120883</v>
      </c>
      <c r="Q27" s="16">
        <f t="shared" si="2"/>
        <v>1523848</v>
      </c>
      <c r="R27" s="17">
        <f t="shared" si="3"/>
        <v>92.650287493821182</v>
      </c>
      <c r="S27" s="17">
        <f t="shared" si="4"/>
        <v>44.05403843656461</v>
      </c>
      <c r="T27" s="17">
        <f t="shared" ref="T27:T32" si="21">N27*R27*S27/10000</f>
        <v>40.684530293128077</v>
      </c>
      <c r="U27" s="17">
        <f t="shared" si="6"/>
        <v>28.447853384154161</v>
      </c>
      <c r="V27" s="17">
        <f t="shared" si="7"/>
        <v>14.108929611139178</v>
      </c>
      <c r="W27" s="17">
        <f t="shared" si="8"/>
        <v>1.4972554412712717</v>
      </c>
      <c r="X27" s="17">
        <f t="shared" ref="X27:X32" si="22">N27*R27*U27/10000</f>
        <v>26.271996708057994</v>
      </c>
      <c r="Y27" s="17">
        <f t="shared" ref="Y27:Y32" si="23">N27*R27*V27/10000</f>
        <v>13.029796916224917</v>
      </c>
      <c r="Z27" s="17">
        <f t="shared" ref="Z27:Z32" si="24">N27*R27*W27/10000</f>
        <v>1.3827366688451579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334681</v>
      </c>
      <c r="C28" s="14">
        <v>18229</v>
      </c>
      <c r="D28" s="15">
        <v>54.47</v>
      </c>
      <c r="E28" s="14">
        <v>13410</v>
      </c>
      <c r="F28" s="15">
        <v>40.07</v>
      </c>
      <c r="G28" s="14">
        <v>4370</v>
      </c>
      <c r="H28" s="15">
        <v>13.06</v>
      </c>
      <c r="I28" s="14">
        <v>449</v>
      </c>
      <c r="J28" s="15">
        <v>1.34</v>
      </c>
      <c r="K28" s="14">
        <v>323692</v>
      </c>
      <c r="L28" s="14">
        <v>1849</v>
      </c>
      <c r="M28" s="14">
        <f t="shared" si="0"/>
        <v>321843</v>
      </c>
      <c r="N28" s="18">
        <f t="shared" si="1"/>
        <v>99.428777974123548</v>
      </c>
      <c r="O28" s="14">
        <v>324537</v>
      </c>
      <c r="P28" s="14">
        <v>37947</v>
      </c>
      <c r="Q28" s="24">
        <f t="shared" si="2"/>
        <v>286590</v>
      </c>
      <c r="R28" s="18">
        <f t="shared" si="3"/>
        <v>88.307342460181744</v>
      </c>
      <c r="S28" s="18">
        <f t="shared" si="4"/>
        <v>62.033012178424073</v>
      </c>
      <c r="T28" s="18">
        <f t="shared" si="21"/>
        <v>54.46679076493735</v>
      </c>
      <c r="U28" s="18">
        <f t="shared" si="6"/>
        <v>45.634027829977882</v>
      </c>
      <c r="V28" s="18">
        <f t="shared" si="7"/>
        <v>14.871044117599057</v>
      </c>
      <c r="W28" s="18">
        <f t="shared" si="8"/>
        <v>1.5279402308471342</v>
      </c>
      <c r="X28" s="18">
        <f t="shared" si="22"/>
        <v>40.068005055560363</v>
      </c>
      <c r="Y28" s="18">
        <f t="shared" si="23"/>
        <v>13.057209701178136</v>
      </c>
      <c r="Z28" s="18">
        <f t="shared" si="24"/>
        <v>1.3415760081988517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338901</v>
      </c>
      <c r="C29" s="14">
        <v>16324</v>
      </c>
      <c r="D29" s="15">
        <v>48.17</v>
      </c>
      <c r="E29" s="14">
        <v>11022</v>
      </c>
      <c r="F29" s="15">
        <v>32.520000000000003</v>
      </c>
      <c r="G29" s="14">
        <v>4825</v>
      </c>
      <c r="H29" s="15">
        <v>14.24</v>
      </c>
      <c r="I29" s="14">
        <v>477</v>
      </c>
      <c r="J29" s="15">
        <v>1.41</v>
      </c>
      <c r="K29" s="14">
        <v>343835</v>
      </c>
      <c r="L29" s="14">
        <v>1197</v>
      </c>
      <c r="M29" s="14">
        <f t="shared" si="0"/>
        <v>342638</v>
      </c>
      <c r="N29" s="18">
        <f t="shared" si="1"/>
        <v>99.651867901755196</v>
      </c>
      <c r="O29" s="14">
        <v>344824</v>
      </c>
      <c r="P29" s="14">
        <v>29035</v>
      </c>
      <c r="Q29" s="24">
        <f t="shared" si="2"/>
        <v>315789</v>
      </c>
      <c r="R29" s="18">
        <f t="shared" si="3"/>
        <v>91.579762429529268</v>
      </c>
      <c r="S29" s="18">
        <f t="shared" si="4"/>
        <v>52.779926313533025</v>
      </c>
      <c r="T29" s="18">
        <f t="shared" si="21"/>
        <v>48.16745893343483</v>
      </c>
      <c r="U29" s="18">
        <f t="shared" si="6"/>
        <v>35.637120058059359</v>
      </c>
      <c r="V29" s="18">
        <f t="shared" si="7"/>
        <v>15.600535681376922</v>
      </c>
      <c r="W29" s="18">
        <f t="shared" si="8"/>
        <v>1.5422705740967444</v>
      </c>
      <c r="X29" s="18">
        <f t="shared" si="22"/>
        <v>32.522772136995755</v>
      </c>
      <c r="Y29" s="18">
        <f t="shared" si="23"/>
        <v>14.237196113319229</v>
      </c>
      <c r="Z29" s="18">
        <f t="shared" si="24"/>
        <v>1.4074906831198493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319613</v>
      </c>
      <c r="C30" s="14">
        <v>13336</v>
      </c>
      <c r="D30" s="15">
        <v>41.73</v>
      </c>
      <c r="E30" s="14">
        <v>8204</v>
      </c>
      <c r="F30" s="15">
        <v>25.67</v>
      </c>
      <c r="G30" s="14">
        <v>4657</v>
      </c>
      <c r="H30" s="15">
        <v>14.57</v>
      </c>
      <c r="I30" s="14">
        <v>475</v>
      </c>
      <c r="J30" s="15">
        <v>1.49</v>
      </c>
      <c r="K30" s="14">
        <v>331887</v>
      </c>
      <c r="L30" s="14">
        <v>912</v>
      </c>
      <c r="M30" s="14">
        <f t="shared" si="0"/>
        <v>330975</v>
      </c>
      <c r="N30" s="18">
        <f t="shared" si="1"/>
        <v>99.725207676106635</v>
      </c>
      <c r="O30" s="14">
        <v>332978</v>
      </c>
      <c r="P30" s="14">
        <v>22973</v>
      </c>
      <c r="Q30" s="24">
        <f t="shared" si="2"/>
        <v>310005</v>
      </c>
      <c r="R30" s="18">
        <f t="shared" si="3"/>
        <v>93.100745394590632</v>
      </c>
      <c r="S30" s="18">
        <f t="shared" si="4"/>
        <v>44.941032275799266</v>
      </c>
      <c r="T30" s="18">
        <f t="shared" si="21"/>
        <v>41.72546173028006</v>
      </c>
      <c r="U30" s="18">
        <f t="shared" si="6"/>
        <v>27.646687821734943</v>
      </c>
      <c r="V30" s="18">
        <f t="shared" si="7"/>
        <v>15.693640320065775</v>
      </c>
      <c r="W30" s="18">
        <f t="shared" si="8"/>
        <v>1.6007041339985493</v>
      </c>
      <c r="X30" s="18">
        <f t="shared" si="22"/>
        <v>25.668542894062508</v>
      </c>
      <c r="Y30" s="18">
        <f t="shared" si="23"/>
        <v>14.570746496544258</v>
      </c>
      <c r="Z30" s="18">
        <f t="shared" si="24"/>
        <v>1.4861723396732924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321196</v>
      </c>
      <c r="C31" s="14">
        <v>10068</v>
      </c>
      <c r="D31" s="15">
        <v>31.35</v>
      </c>
      <c r="E31" s="14">
        <v>5825</v>
      </c>
      <c r="F31" s="15">
        <v>18.14</v>
      </c>
      <c r="G31" s="14">
        <v>3840</v>
      </c>
      <c r="H31" s="15">
        <v>11.96</v>
      </c>
      <c r="I31" s="14">
        <v>403</v>
      </c>
      <c r="J31" s="15">
        <v>1.25</v>
      </c>
      <c r="K31" s="14">
        <v>305087</v>
      </c>
      <c r="L31" s="14">
        <v>712</v>
      </c>
      <c r="M31" s="14">
        <f t="shared" si="0"/>
        <v>304375</v>
      </c>
      <c r="N31" s="18">
        <f t="shared" si="1"/>
        <v>99.766623946611958</v>
      </c>
      <c r="O31" s="14">
        <v>306247</v>
      </c>
      <c r="P31" s="14">
        <v>16538</v>
      </c>
      <c r="Q31" s="24">
        <f t="shared" si="2"/>
        <v>289709</v>
      </c>
      <c r="R31" s="18">
        <f t="shared" si="3"/>
        <v>94.599783834617156</v>
      </c>
      <c r="S31" s="18">
        <f t="shared" si="4"/>
        <v>33.212201070606767</v>
      </c>
      <c r="T31" s="18">
        <f t="shared" si="21"/>
        <v>31.345346766460356</v>
      </c>
      <c r="U31" s="18">
        <f t="shared" si="6"/>
        <v>19.215442117231269</v>
      </c>
      <c r="V31" s="18">
        <f t="shared" si="7"/>
        <v>12.667347249814263</v>
      </c>
      <c r="W31" s="18">
        <f t="shared" si="8"/>
        <v>1.3294117035612365</v>
      </c>
      <c r="X31" s="18">
        <f t="shared" si="22"/>
        <v>18.135344151234762</v>
      </c>
      <c r="Y31" s="18">
        <f t="shared" si="23"/>
        <v>11.955317002702401</v>
      </c>
      <c r="Z31" s="18">
        <f t="shared" si="24"/>
        <v>1.2546856125231947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338129</v>
      </c>
      <c r="C32" s="14">
        <v>9275</v>
      </c>
      <c r="D32" s="15">
        <v>27.43</v>
      </c>
      <c r="E32" s="14">
        <v>4954</v>
      </c>
      <c r="F32" s="15">
        <v>14.65</v>
      </c>
      <c r="G32" s="14">
        <v>3840</v>
      </c>
      <c r="H32" s="15">
        <v>11.36</v>
      </c>
      <c r="I32" s="14">
        <v>481</v>
      </c>
      <c r="J32" s="15">
        <v>1.42</v>
      </c>
      <c r="K32" s="14">
        <v>334806</v>
      </c>
      <c r="L32" s="14">
        <v>618</v>
      </c>
      <c r="M32" s="14">
        <f t="shared" si="0"/>
        <v>334188</v>
      </c>
      <c r="N32" s="18">
        <f t="shared" si="1"/>
        <v>99.815415494345984</v>
      </c>
      <c r="O32" s="14">
        <v>336145</v>
      </c>
      <c r="P32" s="14">
        <v>14390</v>
      </c>
      <c r="Q32" s="24">
        <f t="shared" si="2"/>
        <v>321755</v>
      </c>
      <c r="R32" s="18">
        <f t="shared" si="3"/>
        <v>95.719109312945307</v>
      </c>
      <c r="S32" s="18">
        <f t="shared" si="4"/>
        <v>28.710134728205613</v>
      </c>
      <c r="T32" s="18">
        <f t="shared" si="21"/>
        <v>27.430359419038297</v>
      </c>
      <c r="U32" s="18">
        <f t="shared" si="6"/>
        <v>15.334771692024866</v>
      </c>
      <c r="V32" s="18">
        <f t="shared" si="7"/>
        <v>11.886460092324482</v>
      </c>
      <c r="W32" s="18">
        <f t="shared" si="8"/>
        <v>1.4889029438562695</v>
      </c>
      <c r="X32" s="18">
        <f t="shared" si="22"/>
        <v>14.651212998589299</v>
      </c>
      <c r="Y32" s="18">
        <f t="shared" si="23"/>
        <v>11.356612417154402</v>
      </c>
      <c r="Z32" s="18">
        <f t="shared" si="24"/>
        <v>1.4225340032946008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8"/>
      <c r="O33" s="11"/>
      <c r="P33" s="11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1858143</v>
      </c>
      <c r="C34" s="8">
        <v>31037</v>
      </c>
      <c r="D34" s="9">
        <v>16.7</v>
      </c>
      <c r="E34" s="8">
        <v>15648</v>
      </c>
      <c r="F34" s="9">
        <v>8.42</v>
      </c>
      <c r="G34" s="8">
        <v>13483</v>
      </c>
      <c r="H34" s="9">
        <v>7.26</v>
      </c>
      <c r="I34" s="8">
        <v>1906</v>
      </c>
      <c r="J34" s="9">
        <v>1.03</v>
      </c>
      <c r="K34" s="8">
        <v>1815836</v>
      </c>
      <c r="L34" s="8">
        <v>2542</v>
      </c>
      <c r="M34" s="8">
        <f t="shared" si="0"/>
        <v>1813294</v>
      </c>
      <c r="N34" s="17">
        <f t="shared" si="1"/>
        <v>99.860009384107371</v>
      </c>
      <c r="O34" s="8">
        <v>1826737</v>
      </c>
      <c r="P34" s="8">
        <v>49610</v>
      </c>
      <c r="Q34" s="16">
        <f t="shared" si="2"/>
        <v>1777127</v>
      </c>
      <c r="R34" s="17">
        <f t="shared" si="3"/>
        <v>97.284228654699618</v>
      </c>
      <c r="S34" s="17">
        <f t="shared" si="4"/>
        <v>17.193589760460455</v>
      </c>
      <c r="T34" s="17">
        <f t="shared" ref="T34:T39" si="25">N34*R34*S34/10000</f>
        <v>16.703235434517151</v>
      </c>
      <c r="U34" s="17">
        <f t="shared" si="6"/>
        <v>8.6685340906558359</v>
      </c>
      <c r="V34" s="17">
        <f t="shared" si="7"/>
        <v>7.4691874453165035</v>
      </c>
      <c r="W34" s="17">
        <f t="shared" si="8"/>
        <v>1.055868224488115</v>
      </c>
      <c r="X34" s="17">
        <f t="shared" ref="X34:X39" si="26">N34*R34*U34/10000</f>
        <v>8.4213109540008482</v>
      </c>
      <c r="Y34" s="17">
        <f t="shared" ref="Y34:Y39" si="27">N34*R34*V34/10000</f>
        <v>7.2561691968809727</v>
      </c>
      <c r="Z34" s="17">
        <f t="shared" ref="Z34:Z39" si="28">N34*R34*W34/10000</f>
        <v>1.0257552836353285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348763</v>
      </c>
      <c r="C35" s="14">
        <v>8152</v>
      </c>
      <c r="D35" s="15">
        <v>23.37</v>
      </c>
      <c r="E35" s="14">
        <v>4165</v>
      </c>
      <c r="F35" s="15">
        <v>11.94</v>
      </c>
      <c r="G35" s="14">
        <v>3547</v>
      </c>
      <c r="H35" s="15">
        <v>10.17</v>
      </c>
      <c r="I35" s="14">
        <v>440</v>
      </c>
      <c r="J35" s="15">
        <v>1.26</v>
      </c>
      <c r="K35" s="14">
        <v>338529</v>
      </c>
      <c r="L35" s="14">
        <v>545</v>
      </c>
      <c r="M35" s="14">
        <f t="shared" si="0"/>
        <v>337984</v>
      </c>
      <c r="N35" s="18">
        <f t="shared" si="1"/>
        <v>99.839009361088713</v>
      </c>
      <c r="O35" s="14">
        <v>340112</v>
      </c>
      <c r="P35" s="14">
        <v>12194</v>
      </c>
      <c r="Q35" s="24">
        <f t="shared" si="2"/>
        <v>327918</v>
      </c>
      <c r="R35" s="18">
        <f t="shared" si="3"/>
        <v>96.414710448322907</v>
      </c>
      <c r="S35" s="18">
        <f t="shared" si="4"/>
        <v>24.282321326731527</v>
      </c>
      <c r="T35" s="18">
        <f t="shared" si="25"/>
        <v>23.374039103918705</v>
      </c>
      <c r="U35" s="18">
        <f t="shared" si="6"/>
        <v>12.406264514945635</v>
      </c>
      <c r="V35" s="18">
        <f t="shared" si="7"/>
        <v>10.565431028694398</v>
      </c>
      <c r="W35" s="18">
        <f t="shared" si="8"/>
        <v>1.3106257830914956</v>
      </c>
      <c r="X35" s="18">
        <f t="shared" si="26"/>
        <v>11.942207172205768</v>
      </c>
      <c r="Y35" s="18">
        <f t="shared" si="27"/>
        <v>10.170230213640783</v>
      </c>
      <c r="Z35" s="18">
        <f t="shared" si="28"/>
        <v>1.2616017180721579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364960</v>
      </c>
      <c r="C36" s="14">
        <v>7170</v>
      </c>
      <c r="D36" s="15">
        <v>19.649999999999999</v>
      </c>
      <c r="E36" s="14">
        <v>3524</v>
      </c>
      <c r="F36" s="15">
        <v>9.66</v>
      </c>
      <c r="G36" s="14">
        <v>3192</v>
      </c>
      <c r="H36" s="15">
        <v>8.75</v>
      </c>
      <c r="I36" s="14">
        <v>454</v>
      </c>
      <c r="J36" s="15">
        <v>1.24</v>
      </c>
      <c r="K36" s="14">
        <v>355456</v>
      </c>
      <c r="L36" s="14">
        <v>546</v>
      </c>
      <c r="M36" s="14">
        <f t="shared" si="0"/>
        <v>354910</v>
      </c>
      <c r="N36" s="18">
        <f t="shared" si="1"/>
        <v>99.846394490457328</v>
      </c>
      <c r="O36" s="14">
        <v>357413</v>
      </c>
      <c r="P36" s="14">
        <v>11055</v>
      </c>
      <c r="Q36" s="24">
        <f t="shared" si="2"/>
        <v>346358</v>
      </c>
      <c r="R36" s="18">
        <f t="shared" si="3"/>
        <v>96.906939590893444</v>
      </c>
      <c r="S36" s="18">
        <f t="shared" si="4"/>
        <v>20.304234589175916</v>
      </c>
      <c r="T36" s="18">
        <f t="shared" si="25"/>
        <v>19.645988601490572</v>
      </c>
      <c r="U36" s="18">
        <f t="shared" si="6"/>
        <v>9.9793755498264893</v>
      </c>
      <c r="V36" s="18">
        <f t="shared" si="7"/>
        <v>9.0392073652230849</v>
      </c>
      <c r="W36" s="18">
        <f t="shared" si="8"/>
        <v>1.2856516741263413</v>
      </c>
      <c r="X36" s="18">
        <f t="shared" si="26"/>
        <v>9.6558526961858835</v>
      </c>
      <c r="Y36" s="18">
        <f t="shared" si="27"/>
        <v>8.7461639631740464</v>
      </c>
      <c r="Z36" s="18">
        <f t="shared" si="28"/>
        <v>1.2439719421306448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374954</v>
      </c>
      <c r="C37" s="14">
        <v>6266</v>
      </c>
      <c r="D37" s="15">
        <v>16.71</v>
      </c>
      <c r="E37" s="14">
        <v>3141</v>
      </c>
      <c r="F37" s="15">
        <v>8.3800000000000008</v>
      </c>
      <c r="G37" s="14">
        <v>2728</v>
      </c>
      <c r="H37" s="15">
        <v>7.28</v>
      </c>
      <c r="I37" s="14">
        <v>397</v>
      </c>
      <c r="J37" s="15">
        <v>1.06</v>
      </c>
      <c r="K37" s="14">
        <v>370225</v>
      </c>
      <c r="L37" s="14">
        <v>524</v>
      </c>
      <c r="M37" s="14">
        <f t="shared" si="0"/>
        <v>369701</v>
      </c>
      <c r="N37" s="18">
        <f t="shared" si="1"/>
        <v>99.85846444729556</v>
      </c>
      <c r="O37" s="14">
        <v>372506</v>
      </c>
      <c r="P37" s="14">
        <v>9995</v>
      </c>
      <c r="Q37" s="24">
        <f t="shared" si="2"/>
        <v>362511</v>
      </c>
      <c r="R37" s="18">
        <f t="shared" si="3"/>
        <v>97.316821742468576</v>
      </c>
      <c r="S37" s="18">
        <f t="shared" si="4"/>
        <v>17.196481591003831</v>
      </c>
      <c r="T37" s="18">
        <f t="shared" si="25"/>
        <v>16.711383263013595</v>
      </c>
      <c r="U37" s="18">
        <f t="shared" si="6"/>
        <v>8.6201960863937188</v>
      </c>
      <c r="V37" s="18">
        <f t="shared" si="7"/>
        <v>7.4867541941044458</v>
      </c>
      <c r="W37" s="18">
        <f t="shared" si="8"/>
        <v>1.089531310505669</v>
      </c>
      <c r="X37" s="18">
        <f t="shared" si="26"/>
        <v>8.377027582050065</v>
      </c>
      <c r="Y37" s="18">
        <f t="shared" si="27"/>
        <v>7.2755591352539257</v>
      </c>
      <c r="Z37" s="18">
        <f t="shared" si="28"/>
        <v>1.0587965457096069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378353</v>
      </c>
      <c r="C38" s="14">
        <v>5233</v>
      </c>
      <c r="D38" s="15">
        <v>13.83</v>
      </c>
      <c r="E38" s="14">
        <v>2631</v>
      </c>
      <c r="F38" s="15">
        <v>6.95</v>
      </c>
      <c r="G38" s="14">
        <v>2271</v>
      </c>
      <c r="H38" s="15">
        <v>6</v>
      </c>
      <c r="I38" s="14">
        <v>331</v>
      </c>
      <c r="J38" s="15">
        <v>0.87</v>
      </c>
      <c r="K38" s="14">
        <v>374970</v>
      </c>
      <c r="L38" s="14">
        <v>455</v>
      </c>
      <c r="M38" s="14">
        <f t="shared" si="0"/>
        <v>374515</v>
      </c>
      <c r="N38" s="18">
        <f t="shared" si="1"/>
        <v>99.878656959223406</v>
      </c>
      <c r="O38" s="14">
        <v>377401</v>
      </c>
      <c r="P38" s="14">
        <v>8604</v>
      </c>
      <c r="Q38" s="24">
        <f t="shared" si="2"/>
        <v>368797</v>
      </c>
      <c r="R38" s="18">
        <f t="shared" si="3"/>
        <v>97.720196819828246</v>
      </c>
      <c r="S38" s="18">
        <f t="shared" si="4"/>
        <v>14.170870391849604</v>
      </c>
      <c r="T38" s="18">
        <f t="shared" si="25"/>
        <v>13.830999093439198</v>
      </c>
      <c r="U38" s="18">
        <f t="shared" si="6"/>
        <v>7.1247009365481198</v>
      </c>
      <c r="V38" s="18">
        <f t="shared" si="7"/>
        <v>6.1498273762450699</v>
      </c>
      <c r="W38" s="18">
        <f t="shared" si="8"/>
        <v>0.89634207905641494</v>
      </c>
      <c r="X38" s="18">
        <f t="shared" si="26"/>
        <v>6.9538235457363902</v>
      </c>
      <c r="Y38" s="18">
        <f t="shared" si="27"/>
        <v>6.0023311563539883</v>
      </c>
      <c r="Z38" s="18">
        <f t="shared" si="28"/>
        <v>0.87484439134881997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391113</v>
      </c>
      <c r="C39" s="14">
        <v>4216</v>
      </c>
      <c r="D39" s="15">
        <v>10.78</v>
      </c>
      <c r="E39" s="14">
        <v>2187</v>
      </c>
      <c r="F39" s="15">
        <v>5.59</v>
      </c>
      <c r="G39" s="14">
        <v>1745</v>
      </c>
      <c r="H39" s="15">
        <v>4.46</v>
      </c>
      <c r="I39" s="14">
        <v>284</v>
      </c>
      <c r="J39" s="15">
        <v>0.73</v>
      </c>
      <c r="K39" s="14">
        <v>376656</v>
      </c>
      <c r="L39" s="14">
        <v>472</v>
      </c>
      <c r="M39" s="14">
        <f t="shared" si="0"/>
        <v>376184</v>
      </c>
      <c r="N39" s="18">
        <f t="shared" si="1"/>
        <v>99.874686716791985</v>
      </c>
      <c r="O39" s="14">
        <v>379305</v>
      </c>
      <c r="P39" s="14">
        <v>7762</v>
      </c>
      <c r="Q39" s="24">
        <f t="shared" si="2"/>
        <v>371543</v>
      </c>
      <c r="R39" s="18">
        <f t="shared" si="3"/>
        <v>97.953625710180461</v>
      </c>
      <c r="S39" s="18">
        <f t="shared" si="4"/>
        <v>11.018498194483183</v>
      </c>
      <c r="T39" s="18">
        <f t="shared" si="25"/>
        <v>10.779493394492127</v>
      </c>
      <c r="U39" s="18">
        <f t="shared" si="6"/>
        <v>5.7157152635993169</v>
      </c>
      <c r="V39" s="18">
        <f t="shared" si="7"/>
        <v>4.5605501303067255</v>
      </c>
      <c r="W39" s="18">
        <f t="shared" si="8"/>
        <v>0.74223280057714047</v>
      </c>
      <c r="X39" s="18">
        <f t="shared" si="26"/>
        <v>5.5917343581011103</v>
      </c>
      <c r="Y39" s="18">
        <f t="shared" si="27"/>
        <v>4.4616261796462906</v>
      </c>
      <c r="Z39" s="18">
        <f t="shared" si="28"/>
        <v>0.72613285674472594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8"/>
      <c r="O40" s="11"/>
      <c r="P40" s="11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1690245</v>
      </c>
      <c r="C41" s="8">
        <v>12105</v>
      </c>
      <c r="D41" s="9">
        <v>7.16</v>
      </c>
      <c r="E41" s="8">
        <v>7049</v>
      </c>
      <c r="F41" s="9">
        <v>4.17</v>
      </c>
      <c r="G41" s="8">
        <v>4178</v>
      </c>
      <c r="H41" s="9">
        <v>2.4700000000000002</v>
      </c>
      <c r="I41" s="8">
        <v>878</v>
      </c>
      <c r="J41" s="9">
        <v>0.52</v>
      </c>
      <c r="K41" s="8">
        <v>1712081</v>
      </c>
      <c r="L41" s="8">
        <v>1496</v>
      </c>
      <c r="M41" s="8">
        <f t="shared" si="0"/>
        <v>1710585</v>
      </c>
      <c r="N41" s="17">
        <f t="shared" si="1"/>
        <v>99.912620956601941</v>
      </c>
      <c r="O41" s="8">
        <v>1730301</v>
      </c>
      <c r="P41" s="8">
        <v>22987</v>
      </c>
      <c r="Q41" s="16">
        <f t="shared" si="2"/>
        <v>1707314</v>
      </c>
      <c r="R41" s="17">
        <f t="shared" si="3"/>
        <v>98.671502819451646</v>
      </c>
      <c r="S41" s="17">
        <f t="shared" si="4"/>
        <v>7.2644550249040023</v>
      </c>
      <c r="T41" s="17">
        <f t="shared" ref="T41:T46" si="29">N41*R41*S41/10000</f>
        <v>7.1616836612443757</v>
      </c>
      <c r="U41" s="17">
        <f t="shared" si="6"/>
        <v>4.2302472920733836</v>
      </c>
      <c r="V41" s="17">
        <f t="shared" si="7"/>
        <v>2.5073021969474536</v>
      </c>
      <c r="W41" s="17">
        <f t="shared" si="8"/>
        <v>0.52690553588316513</v>
      </c>
      <c r="X41" s="17">
        <f t="shared" ref="X41:X46" si="30">N41*R41*U41/10000</f>
        <v>4.1704013323512275</v>
      </c>
      <c r="Y41" s="17">
        <f t="shared" ref="Y41:Y46" si="31">N41*R41*V41/10000</f>
        <v>2.4718310067475433</v>
      </c>
      <c r="Z41" s="17">
        <f t="shared" ref="Z41:Z46" si="32">N41*R41*W41/10000</f>
        <v>0.51945132214560619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381327</v>
      </c>
      <c r="C42" s="14">
        <v>3730</v>
      </c>
      <c r="D42" s="15">
        <v>9.7799999999999994</v>
      </c>
      <c r="E42" s="14">
        <v>2028</v>
      </c>
      <c r="F42" s="15">
        <v>5.32</v>
      </c>
      <c r="G42" s="14">
        <v>1424</v>
      </c>
      <c r="H42" s="15">
        <v>3.73</v>
      </c>
      <c r="I42" s="14">
        <v>278</v>
      </c>
      <c r="J42" s="15">
        <v>0.73</v>
      </c>
      <c r="K42" s="14">
        <v>399657</v>
      </c>
      <c r="L42" s="14">
        <v>408</v>
      </c>
      <c r="M42" s="14">
        <f t="shared" si="0"/>
        <v>399249</v>
      </c>
      <c r="N42" s="18">
        <f t="shared" si="1"/>
        <v>99.897912459934389</v>
      </c>
      <c r="O42" s="14">
        <v>402920</v>
      </c>
      <c r="P42" s="14">
        <v>7150</v>
      </c>
      <c r="Q42" s="24">
        <f t="shared" si="2"/>
        <v>395770</v>
      </c>
      <c r="R42" s="18">
        <f t="shared" si="3"/>
        <v>98.225454184453483</v>
      </c>
      <c r="S42" s="18">
        <f t="shared" si="4"/>
        <v>9.9685230280494999</v>
      </c>
      <c r="T42" s="18">
        <f t="shared" si="29"/>
        <v>9.7816309886265582</v>
      </c>
      <c r="U42" s="18">
        <f t="shared" si="6"/>
        <v>5.4198832978242315</v>
      </c>
      <c r="V42" s="18">
        <f t="shared" si="7"/>
        <v>3.8056774241132669</v>
      </c>
      <c r="W42" s="18">
        <f t="shared" si="8"/>
        <v>0.7429623061120002</v>
      </c>
      <c r="X42" s="18">
        <f t="shared" si="30"/>
        <v>5.3182701460950836</v>
      </c>
      <c r="Y42" s="18">
        <f t="shared" si="31"/>
        <v>3.7343277554434908</v>
      </c>
      <c r="Z42" s="18">
        <f t="shared" si="32"/>
        <v>0.72903308708798487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368504</v>
      </c>
      <c r="C43" s="14">
        <v>2602</v>
      </c>
      <c r="D43" s="15">
        <v>7.06</v>
      </c>
      <c r="E43" s="14">
        <v>1492</v>
      </c>
      <c r="F43" s="15">
        <v>4.05</v>
      </c>
      <c r="G43" s="14">
        <v>932</v>
      </c>
      <c r="H43" s="15">
        <v>2.5299999999999998</v>
      </c>
      <c r="I43" s="14">
        <v>178</v>
      </c>
      <c r="J43" s="15">
        <v>0.48</v>
      </c>
      <c r="K43" s="14">
        <v>356159</v>
      </c>
      <c r="L43" s="14">
        <v>325</v>
      </c>
      <c r="M43" s="14">
        <f t="shared" si="0"/>
        <v>355834</v>
      </c>
      <c r="N43" s="18">
        <f t="shared" si="1"/>
        <v>99.908748620700308</v>
      </c>
      <c r="O43" s="14">
        <v>359733</v>
      </c>
      <c r="P43" s="14">
        <v>5039</v>
      </c>
      <c r="Q43" s="24">
        <f t="shared" si="2"/>
        <v>354694</v>
      </c>
      <c r="R43" s="18">
        <f t="shared" si="3"/>
        <v>98.599238879947066</v>
      </c>
      <c r="S43" s="18">
        <f t="shared" si="4"/>
        <v>7.1678350739537171</v>
      </c>
      <c r="T43" s="18">
        <f t="shared" si="29"/>
        <v>7.0609816989774856</v>
      </c>
      <c r="U43" s="18">
        <f t="shared" si="6"/>
        <v>4.1100729939811478</v>
      </c>
      <c r="V43" s="18">
        <f t="shared" si="7"/>
        <v>2.5674182509319232</v>
      </c>
      <c r="W43" s="18">
        <f t="shared" si="8"/>
        <v>0.49034382904064633</v>
      </c>
      <c r="X43" s="18">
        <f t="shared" si="30"/>
        <v>4.0488027267003881</v>
      </c>
      <c r="Y43" s="18">
        <f t="shared" si="31"/>
        <v>2.5291448668128429</v>
      </c>
      <c r="Z43" s="18">
        <f t="shared" si="32"/>
        <v>0.48303410546425546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327338</v>
      </c>
      <c r="C44" s="14">
        <v>2578</v>
      </c>
      <c r="D44" s="15">
        <v>7.88</v>
      </c>
      <c r="E44" s="14">
        <v>1505</v>
      </c>
      <c r="F44" s="15">
        <v>4.5999999999999996</v>
      </c>
      <c r="G44" s="14">
        <v>868</v>
      </c>
      <c r="H44" s="15">
        <v>2.65</v>
      </c>
      <c r="I44" s="14">
        <v>205</v>
      </c>
      <c r="J44" s="15">
        <v>0.63</v>
      </c>
      <c r="K44" s="14">
        <v>373320</v>
      </c>
      <c r="L44" s="14">
        <v>330</v>
      </c>
      <c r="M44" s="14">
        <f t="shared" si="0"/>
        <v>372990</v>
      </c>
      <c r="N44" s="18">
        <f t="shared" si="1"/>
        <v>99.91160398585663</v>
      </c>
      <c r="O44" s="14">
        <v>377275</v>
      </c>
      <c r="P44" s="14">
        <v>4812</v>
      </c>
      <c r="Q44" s="24">
        <f t="shared" si="2"/>
        <v>372463</v>
      </c>
      <c r="R44" s="18">
        <f t="shared" si="3"/>
        <v>98.724537803989136</v>
      </c>
      <c r="S44" s="18">
        <f t="shared" si="4"/>
        <v>7.9844581336918958</v>
      </c>
      <c r="T44" s="18">
        <f t="shared" si="29"/>
        <v>7.8756514672906892</v>
      </c>
      <c r="U44" s="18">
        <f t="shared" si="6"/>
        <v>4.6612139221126077</v>
      </c>
      <c r="V44" s="18">
        <f t="shared" si="7"/>
        <v>2.6883280294975043</v>
      </c>
      <c r="W44" s="18">
        <f t="shared" si="8"/>
        <v>0.63491618208178391</v>
      </c>
      <c r="X44" s="18">
        <f t="shared" si="30"/>
        <v>4.5976941265603131</v>
      </c>
      <c r="Y44" s="18">
        <f t="shared" si="31"/>
        <v>2.6516933567138556</v>
      </c>
      <c r="Z44" s="18">
        <f t="shared" si="32"/>
        <v>0.62626398401652128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295187</v>
      </c>
      <c r="C45" s="14">
        <v>1626</v>
      </c>
      <c r="D45" s="15">
        <v>5.51</v>
      </c>
      <c r="E45" s="14">
        <v>1005</v>
      </c>
      <c r="F45" s="15">
        <v>3.4</v>
      </c>
      <c r="G45" s="14">
        <v>515</v>
      </c>
      <c r="H45" s="15">
        <v>1.74</v>
      </c>
      <c r="I45" s="14">
        <v>106</v>
      </c>
      <c r="J45" s="15">
        <v>0.36</v>
      </c>
      <c r="K45" s="14">
        <v>273912</v>
      </c>
      <c r="L45" s="14">
        <v>200</v>
      </c>
      <c r="M45" s="14">
        <f t="shared" si="0"/>
        <v>273712</v>
      </c>
      <c r="N45" s="18">
        <f t="shared" si="1"/>
        <v>99.926983848827362</v>
      </c>
      <c r="O45" s="14">
        <v>277400</v>
      </c>
      <c r="P45" s="14">
        <v>2977</v>
      </c>
      <c r="Q45" s="24">
        <f t="shared" si="2"/>
        <v>274423</v>
      </c>
      <c r="R45" s="18">
        <f t="shared" si="3"/>
        <v>98.926820475847151</v>
      </c>
      <c r="S45" s="18">
        <f t="shared" si="4"/>
        <v>5.5721972795008554</v>
      </c>
      <c r="T45" s="18">
        <f t="shared" si="29"/>
        <v>5.5083726586875441</v>
      </c>
      <c r="U45" s="18">
        <f t="shared" si="6"/>
        <v>3.4440702742302336</v>
      </c>
      <c r="V45" s="18">
        <f t="shared" si="7"/>
        <v>1.7648718320682293</v>
      </c>
      <c r="W45" s="18">
        <f t="shared" si="8"/>
        <v>0.36325517320239281</v>
      </c>
      <c r="X45" s="18">
        <f t="shared" si="30"/>
        <v>3.4046214772330763</v>
      </c>
      <c r="Y45" s="18">
        <f t="shared" si="31"/>
        <v>1.7446567768905814</v>
      </c>
      <c r="Z45" s="18">
        <f t="shared" si="32"/>
        <v>0.35909440456388664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317889</v>
      </c>
      <c r="C46" s="14">
        <v>1569</v>
      </c>
      <c r="D46" s="15">
        <v>4.9400000000000004</v>
      </c>
      <c r="E46" s="14">
        <v>1019</v>
      </c>
      <c r="F46" s="15">
        <v>3.21</v>
      </c>
      <c r="G46" s="14">
        <v>439</v>
      </c>
      <c r="H46" s="15">
        <v>1.38</v>
      </c>
      <c r="I46" s="14">
        <v>111</v>
      </c>
      <c r="J46" s="15">
        <v>0.35</v>
      </c>
      <c r="K46" s="14">
        <v>309033</v>
      </c>
      <c r="L46" s="14">
        <v>233</v>
      </c>
      <c r="M46" s="14">
        <f t="shared" si="0"/>
        <v>308800</v>
      </c>
      <c r="N46" s="18">
        <f t="shared" si="1"/>
        <v>99.924603521306793</v>
      </c>
      <c r="O46" s="14">
        <v>312973</v>
      </c>
      <c r="P46" s="14">
        <v>3009</v>
      </c>
      <c r="Q46" s="24">
        <f t="shared" si="2"/>
        <v>309964</v>
      </c>
      <c r="R46" s="18">
        <f t="shared" si="3"/>
        <v>99.038575212558271</v>
      </c>
      <c r="S46" s="18">
        <f t="shared" si="4"/>
        <v>4.987358943382687</v>
      </c>
      <c r="T46" s="18">
        <f t="shared" si="29"/>
        <v>4.9356850976284168</v>
      </c>
      <c r="U46" s="18">
        <f t="shared" si="6"/>
        <v>3.2390814297686159</v>
      </c>
      <c r="V46" s="18">
        <f t="shared" si="7"/>
        <v>1.3954433245028679</v>
      </c>
      <c r="W46" s="18">
        <f t="shared" si="8"/>
        <v>0.35283418911120346</v>
      </c>
      <c r="X46" s="18">
        <f t="shared" si="30"/>
        <v>3.2055214241449055</v>
      </c>
      <c r="Y46" s="18">
        <f t="shared" si="31"/>
        <v>1.3809851866532028</v>
      </c>
      <c r="Z46" s="18">
        <f t="shared" si="32"/>
        <v>0.34917848683030861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8"/>
      <c r="O47" s="11"/>
      <c r="P47" s="11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1430810</v>
      </c>
      <c r="C48" s="8">
        <v>6938</v>
      </c>
      <c r="D48" s="9">
        <v>4.8499999999999996</v>
      </c>
      <c r="E48" s="8">
        <v>4739</v>
      </c>
      <c r="F48" s="9">
        <v>3.31</v>
      </c>
      <c r="G48" s="8">
        <v>1738</v>
      </c>
      <c r="H48" s="9">
        <v>1.21</v>
      </c>
      <c r="I48" s="8">
        <v>461</v>
      </c>
      <c r="J48" s="9">
        <v>0.32</v>
      </c>
      <c r="K48" s="8">
        <v>1463245</v>
      </c>
      <c r="L48" s="8">
        <v>842</v>
      </c>
      <c r="M48" s="8">
        <f t="shared" si="0"/>
        <v>1462403</v>
      </c>
      <c r="N48" s="17">
        <f t="shared" si="1"/>
        <v>99.942456663101524</v>
      </c>
      <c r="O48" s="8">
        <v>1483676</v>
      </c>
      <c r="P48" s="8">
        <v>12145</v>
      </c>
      <c r="Q48" s="16">
        <f t="shared" si="2"/>
        <v>1471531</v>
      </c>
      <c r="R48" s="17">
        <f t="shared" si="3"/>
        <v>99.18142505506593</v>
      </c>
      <c r="S48" s="17">
        <f t="shared" si="4"/>
        <v>4.8918368491426323</v>
      </c>
      <c r="T48" s="17">
        <f t="shared" ref="T48:T53" si="33">N48*R48*S48/10000</f>
        <v>4.8490016144701258</v>
      </c>
      <c r="U48" s="17">
        <f t="shared" si="6"/>
        <v>3.3413685252359375</v>
      </c>
      <c r="V48" s="17">
        <f t="shared" si="7"/>
        <v>1.2254269881536313</v>
      </c>
      <c r="W48" s="17">
        <f t="shared" si="8"/>
        <v>0.32504133575306332</v>
      </c>
      <c r="X48" s="17">
        <f t="shared" ref="X48:X53" si="34">N48*R48*U48/10000</f>
        <v>3.3121099237494849</v>
      </c>
      <c r="Y48" s="17">
        <f t="shared" ref="Y48:Y53" si="35">N48*R48*V48/10000</f>
        <v>1.2146965704740671</v>
      </c>
      <c r="Z48" s="17">
        <f t="shared" ref="Z48:Z53" si="36">N48*R48*W48/10000</f>
        <v>0.3221951202465736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326230</v>
      </c>
      <c r="C49" s="14">
        <v>1668</v>
      </c>
      <c r="D49" s="15">
        <v>5.1100000000000003</v>
      </c>
      <c r="E49" s="14">
        <v>1117</v>
      </c>
      <c r="F49" s="15">
        <v>3.42</v>
      </c>
      <c r="G49" s="14">
        <v>433</v>
      </c>
      <c r="H49" s="15">
        <v>1.33</v>
      </c>
      <c r="I49" s="14">
        <v>118</v>
      </c>
      <c r="J49" s="15">
        <v>0.36</v>
      </c>
      <c r="K49" s="14">
        <v>318804</v>
      </c>
      <c r="L49" s="14">
        <v>206</v>
      </c>
      <c r="M49" s="14">
        <f t="shared" si="0"/>
        <v>318598</v>
      </c>
      <c r="N49" s="18">
        <f t="shared" si="1"/>
        <v>99.935383495815614</v>
      </c>
      <c r="O49" s="14">
        <v>322804</v>
      </c>
      <c r="P49" s="14">
        <v>2841</v>
      </c>
      <c r="Q49" s="24">
        <f t="shared" si="2"/>
        <v>319963</v>
      </c>
      <c r="R49" s="18">
        <f t="shared" si="3"/>
        <v>99.119899381668134</v>
      </c>
      <c r="S49" s="18">
        <f t="shared" si="4"/>
        <v>5.1616911421418603</v>
      </c>
      <c r="T49" s="18">
        <f t="shared" si="33"/>
        <v>5.1129571161450507</v>
      </c>
      <c r="U49" s="18">
        <f t="shared" si="6"/>
        <v>3.4566001233647832</v>
      </c>
      <c r="V49" s="18">
        <f t="shared" si="7"/>
        <v>1.3399354104001353</v>
      </c>
      <c r="W49" s="18">
        <f t="shared" si="8"/>
        <v>0.36515560837694216</v>
      </c>
      <c r="X49" s="18">
        <f t="shared" si="34"/>
        <v>3.4239646874904213</v>
      </c>
      <c r="Y49" s="18">
        <f t="shared" si="35"/>
        <v>1.3272844312295007</v>
      </c>
      <c r="Z49" s="18">
        <f t="shared" si="36"/>
        <v>0.36170799742512949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360947</v>
      </c>
      <c r="C50" s="14">
        <v>1542</v>
      </c>
      <c r="D50" s="15">
        <v>4.2699999999999996</v>
      </c>
      <c r="E50" s="14">
        <v>1063</v>
      </c>
      <c r="F50" s="15">
        <v>2.95</v>
      </c>
      <c r="G50" s="14">
        <v>393</v>
      </c>
      <c r="H50" s="15">
        <v>1.0900000000000001</v>
      </c>
      <c r="I50" s="14">
        <v>86</v>
      </c>
      <c r="J50" s="15">
        <v>0.24</v>
      </c>
      <c r="K50" s="14">
        <v>325663</v>
      </c>
      <c r="L50" s="14">
        <v>200</v>
      </c>
      <c r="M50" s="14">
        <f t="shared" si="0"/>
        <v>325463</v>
      </c>
      <c r="N50" s="18">
        <f t="shared" si="1"/>
        <v>99.938586821345993</v>
      </c>
      <c r="O50" s="14">
        <v>329656</v>
      </c>
      <c r="P50" s="14">
        <v>2710</v>
      </c>
      <c r="Q50" s="24">
        <f t="shared" si="2"/>
        <v>326946</v>
      </c>
      <c r="R50" s="18">
        <f t="shared" si="3"/>
        <v>99.177930934064591</v>
      </c>
      <c r="S50" s="18">
        <f t="shared" si="4"/>
        <v>4.3101530256908651</v>
      </c>
      <c r="T50" s="18">
        <f t="shared" si="33"/>
        <v>4.2720953491786879</v>
      </c>
      <c r="U50" s="18">
        <f t="shared" si="6"/>
        <v>2.9712663205638066</v>
      </c>
      <c r="V50" s="18">
        <f t="shared" si="7"/>
        <v>1.0985020357305511</v>
      </c>
      <c r="W50" s="18">
        <f t="shared" si="8"/>
        <v>0.24038466939650738</v>
      </c>
      <c r="X50" s="18">
        <f t="shared" si="34"/>
        <v>2.9450307108799905</v>
      </c>
      <c r="Y50" s="18">
        <f t="shared" si="35"/>
        <v>1.0888025111720001</v>
      </c>
      <c r="Z50" s="18">
        <f t="shared" si="36"/>
        <v>0.23826212712669723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332935</v>
      </c>
      <c r="C51" s="14">
        <v>1764</v>
      </c>
      <c r="D51" s="15">
        <v>5.3</v>
      </c>
      <c r="E51" s="14">
        <v>1229</v>
      </c>
      <c r="F51" s="15">
        <v>3.69</v>
      </c>
      <c r="G51" s="14">
        <v>436</v>
      </c>
      <c r="H51" s="15">
        <v>1.31</v>
      </c>
      <c r="I51" s="14">
        <v>99</v>
      </c>
      <c r="J51" s="15">
        <v>0.3</v>
      </c>
      <c r="K51" s="14">
        <v>387270</v>
      </c>
      <c r="L51" s="14">
        <v>218</v>
      </c>
      <c r="M51" s="14">
        <f t="shared" si="0"/>
        <v>387052</v>
      </c>
      <c r="N51" s="18">
        <f t="shared" si="1"/>
        <v>99.943708523768947</v>
      </c>
      <c r="O51" s="14">
        <v>392237</v>
      </c>
      <c r="P51" s="14">
        <v>3201</v>
      </c>
      <c r="Q51" s="24">
        <f t="shared" si="2"/>
        <v>389036</v>
      </c>
      <c r="R51" s="18">
        <f t="shared" si="3"/>
        <v>99.183911767630278</v>
      </c>
      <c r="S51" s="18">
        <f t="shared" si="4"/>
        <v>5.3449350812400427</v>
      </c>
      <c r="T51" s="18">
        <f t="shared" si="33"/>
        <v>5.2983315061498502</v>
      </c>
      <c r="U51" s="18">
        <f t="shared" si="6"/>
        <v>3.7238805072811862</v>
      </c>
      <c r="V51" s="18">
        <f t="shared" si="7"/>
        <v>1.3210837275627316</v>
      </c>
      <c r="W51" s="18">
        <f t="shared" si="8"/>
        <v>0.29997084639612487</v>
      </c>
      <c r="X51" s="18">
        <f t="shared" si="34"/>
        <v>3.6914112364275313</v>
      </c>
      <c r="Y51" s="18">
        <f t="shared" si="35"/>
        <v>1.3095649300914594</v>
      </c>
      <c r="Z51" s="18">
        <f t="shared" si="36"/>
        <v>0.29735533963085897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219490</v>
      </c>
      <c r="C52" s="14">
        <v>1242</v>
      </c>
      <c r="D52" s="15">
        <v>5.66</v>
      </c>
      <c r="E52" s="14">
        <v>822</v>
      </c>
      <c r="F52" s="15">
        <v>3.75</v>
      </c>
      <c r="G52" s="14">
        <v>326</v>
      </c>
      <c r="H52" s="15">
        <v>1.49</v>
      </c>
      <c r="I52" s="14">
        <v>94</v>
      </c>
      <c r="J52" s="15">
        <v>0.43</v>
      </c>
      <c r="K52" s="14">
        <v>269087</v>
      </c>
      <c r="L52" s="14">
        <v>140</v>
      </c>
      <c r="M52" s="14">
        <f t="shared" si="0"/>
        <v>268947</v>
      </c>
      <c r="N52" s="18">
        <f t="shared" si="1"/>
        <v>99.947972217163965</v>
      </c>
      <c r="O52" s="14">
        <v>273633</v>
      </c>
      <c r="P52" s="14">
        <v>2115</v>
      </c>
      <c r="Q52" s="24">
        <f t="shared" si="2"/>
        <v>271518</v>
      </c>
      <c r="R52" s="18">
        <f t="shared" si="3"/>
        <v>99.227066910789262</v>
      </c>
      <c r="S52" s="18">
        <f t="shared" si="4"/>
        <v>5.7056183185828742</v>
      </c>
      <c r="T52" s="18">
        <f t="shared" si="33"/>
        <v>5.6585721445168362</v>
      </c>
      <c r="U52" s="18">
        <f t="shared" si="6"/>
        <v>3.776182172202192</v>
      </c>
      <c r="V52" s="18">
        <f t="shared" si="7"/>
        <v>1.4976099612383389</v>
      </c>
      <c r="W52" s="18">
        <f t="shared" si="8"/>
        <v>0.43182618514234311</v>
      </c>
      <c r="X52" s="18">
        <f t="shared" si="34"/>
        <v>3.7450453323613844</v>
      </c>
      <c r="Y52" s="18">
        <f t="shared" si="35"/>
        <v>1.485261287530184</v>
      </c>
      <c r="Z52" s="18">
        <f t="shared" si="36"/>
        <v>0.42826552462526779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191208</v>
      </c>
      <c r="C53" s="20">
        <v>722</v>
      </c>
      <c r="D53" s="21">
        <v>3.78</v>
      </c>
      <c r="E53" s="20">
        <v>508</v>
      </c>
      <c r="F53" s="21">
        <v>2.66</v>
      </c>
      <c r="G53" s="20">
        <v>150</v>
      </c>
      <c r="H53" s="21">
        <v>0.78</v>
      </c>
      <c r="I53" s="20">
        <v>64</v>
      </c>
      <c r="J53" s="21">
        <v>0.33</v>
      </c>
      <c r="K53" s="20">
        <v>162421</v>
      </c>
      <c r="L53" s="20">
        <v>78</v>
      </c>
      <c r="M53" s="20">
        <f t="shared" si="0"/>
        <v>162343</v>
      </c>
      <c r="N53" s="22">
        <f t="shared" si="1"/>
        <v>99.951976653265291</v>
      </c>
      <c r="O53" s="20">
        <v>165346</v>
      </c>
      <c r="P53" s="20">
        <v>1278</v>
      </c>
      <c r="Q53" s="25">
        <f t="shared" si="2"/>
        <v>164068</v>
      </c>
      <c r="R53" s="22">
        <f t="shared" si="3"/>
        <v>99.227075345034052</v>
      </c>
      <c r="S53" s="22">
        <f t="shared" si="4"/>
        <v>3.8072339151840771</v>
      </c>
      <c r="T53" s="22">
        <f t="shared" si="33"/>
        <v>3.7759926362913685</v>
      </c>
      <c r="U53" s="22">
        <f t="shared" si="6"/>
        <v>2.6787740012652512</v>
      </c>
      <c r="V53" s="22">
        <f t="shared" si="7"/>
        <v>0.79097657517674735</v>
      </c>
      <c r="W53" s="22">
        <f t="shared" si="8"/>
        <v>0.33748333874207892</v>
      </c>
      <c r="X53" s="22">
        <f t="shared" si="34"/>
        <v>2.6567926028199658</v>
      </c>
      <c r="Y53" s="22">
        <f t="shared" si="35"/>
        <v>0.78448600476967489</v>
      </c>
      <c r="Z53" s="26">
        <f t="shared" si="36"/>
        <v>0.33471402870172801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P1:P2"/>
    <mergeCell ref="A1:A2"/>
    <mergeCell ref="C1:C2"/>
    <mergeCell ref="D1:D2"/>
    <mergeCell ref="E1:F1"/>
    <mergeCell ref="G1:H1"/>
    <mergeCell ref="B1:B2"/>
    <mergeCell ref="I1:J1"/>
    <mergeCell ref="K1:K2"/>
    <mergeCell ref="L1:L2"/>
    <mergeCell ref="M1:M2"/>
    <mergeCell ref="N1:N2"/>
    <mergeCell ref="O1:O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</mergeCells>
  <phoneticPr fontId="1" type="noConversion"/>
  <pageMargins left="0.7" right="0.7" top="0.75" bottom="0.75" header="0.3" footer="0.3"/>
  <ignoredErrors>
    <ignoredError sqref="AA11:AD11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051C2-97C9-47B9-B3F6-59062212DD21}">
  <dimension ref="A1:AH53"/>
  <sheetViews>
    <sheetView workbookViewId="0">
      <selection activeCell="H17" sqref="H17"/>
    </sheetView>
  </sheetViews>
  <sheetFormatPr defaultRowHeight="14" x14ac:dyDescent="0.3"/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49" t="s">
        <v>20</v>
      </c>
      <c r="L1" s="44" t="s">
        <v>23</v>
      </c>
      <c r="M1" s="44" t="s">
        <v>24</v>
      </c>
      <c r="N1" s="54" t="s">
        <v>26</v>
      </c>
      <c r="O1" s="44" t="s">
        <v>22</v>
      </c>
      <c r="P1" s="44" t="s">
        <v>28</v>
      </c>
      <c r="Q1" s="44" t="s">
        <v>30</v>
      </c>
      <c r="R1" s="56" t="s">
        <v>32</v>
      </c>
      <c r="S1" s="54" t="s">
        <v>36</v>
      </c>
      <c r="T1" s="54" t="s">
        <v>34</v>
      </c>
      <c r="U1" s="40" t="s">
        <v>38</v>
      </c>
      <c r="V1" s="40" t="s">
        <v>40</v>
      </c>
      <c r="W1" s="40" t="s">
        <v>42</v>
      </c>
      <c r="X1" s="40" t="s">
        <v>44</v>
      </c>
      <c r="Y1" s="40" t="s">
        <v>46</v>
      </c>
      <c r="Z1" s="40" t="s">
        <v>48</v>
      </c>
      <c r="AA1" s="40" t="s">
        <v>50</v>
      </c>
      <c r="AB1" s="40" t="s">
        <v>52</v>
      </c>
      <c r="AC1" s="40" t="s">
        <v>54</v>
      </c>
      <c r="AD1" s="40" t="s">
        <v>56</v>
      </c>
      <c r="AE1" s="40" t="s">
        <v>58</v>
      </c>
      <c r="AF1" s="40" t="s">
        <v>60</v>
      </c>
      <c r="AG1" s="40" t="s">
        <v>62</v>
      </c>
      <c r="AH1" s="40" t="s">
        <v>64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50"/>
      <c r="L2" s="45"/>
      <c r="M2" s="45"/>
      <c r="N2" s="55"/>
      <c r="O2" s="45"/>
      <c r="P2" s="4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8"/>
      <c r="L3" s="8"/>
      <c r="M3" s="8"/>
      <c r="N3" s="17"/>
      <c r="O3" s="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7143339</v>
      </c>
      <c r="C4" s="8">
        <v>224849</v>
      </c>
      <c r="D4" s="9">
        <v>31.48</v>
      </c>
      <c r="E4" s="8">
        <v>138644</v>
      </c>
      <c r="F4" s="9">
        <v>19.41</v>
      </c>
      <c r="G4" s="8">
        <v>73671</v>
      </c>
      <c r="H4" s="9">
        <v>10.31</v>
      </c>
      <c r="I4" s="8">
        <v>12534</v>
      </c>
      <c r="J4" s="9">
        <v>1.75</v>
      </c>
      <c r="K4" s="16">
        <f>K6+K13+K20+K27+K34+K41+K48</f>
        <v>7086307</v>
      </c>
      <c r="L4" s="16">
        <f>L6+L13+L20+L27+L34+L41+L48</f>
        <v>939224</v>
      </c>
      <c r="M4" s="16">
        <f>K4-L4</f>
        <v>6147083</v>
      </c>
      <c r="N4" s="17">
        <f>M4/K4*100</f>
        <v>86.745931272805421</v>
      </c>
      <c r="O4" s="16">
        <f>O6+O13+O20+O27+O34+O41+O48</f>
        <v>7168148</v>
      </c>
      <c r="P4" s="16">
        <f>P6+P13+P20+P27+P34+P41+P48</f>
        <v>1845263</v>
      </c>
      <c r="Q4" s="16">
        <f>O4-P4</f>
        <v>5322885</v>
      </c>
      <c r="R4" s="17">
        <f>Q4/O4*100</f>
        <v>74.257465108142299</v>
      </c>
      <c r="S4" s="17">
        <f>C4/(R4*B4*N4)*10000000</f>
        <v>48.865288358429197</v>
      </c>
      <c r="T4" s="17">
        <f>N4*R4*S4/10000</f>
        <v>31.476736579350348</v>
      </c>
      <c r="U4" s="17">
        <f>E4/(R4*B4*N4)*10000000</f>
        <v>30.130794618459756</v>
      </c>
      <c r="V4" s="17">
        <f>G4/(R4*B4*N4)*10000000</f>
        <v>16.010543336433951</v>
      </c>
      <c r="W4" s="17">
        <f>I4/(R4*B4*N4)*10000000</f>
        <v>2.7239504035354911</v>
      </c>
      <c r="X4" s="17">
        <f>N4*R4*U4/10000</f>
        <v>19.408850678933195</v>
      </c>
      <c r="Y4" s="17">
        <f>N4*R4*V4/10000</f>
        <v>10.313244268541641</v>
      </c>
      <c r="Z4" s="17">
        <f>N4*R4*W4/10000</f>
        <v>1.7546416318755136</v>
      </c>
      <c r="AA4" s="19">
        <f>SUM(T6:T53)-T6-T13-T20-T27-T34-T41-T48</f>
        <v>1161.2116031981545</v>
      </c>
      <c r="AB4" s="19">
        <f>SUM(X6:X53)-X6-X13-X20-X27-X34-X41-X48</f>
        <v>720.08690789823481</v>
      </c>
      <c r="AC4" s="19">
        <f>SUM(Y6:Y53)-Y6-Y13-Y20-Y27-Y34-Y41-Y48</f>
        <v>378.53497463640457</v>
      </c>
      <c r="AD4" s="19">
        <f>SUM(Z6:Z53)-Z6-Z13-Z20-Z27-Z34-Z41-Z48</f>
        <v>62.589720663515003</v>
      </c>
      <c r="AE4" s="19">
        <f>SUM(S14:S53)-S20-S27-S34-S41-S48</f>
        <v>2324.9148804036986</v>
      </c>
      <c r="AF4" s="19">
        <f>SUM(U14:U53)-U20-U27-U34-U41-U48</f>
        <v>1735.399338280597</v>
      </c>
      <c r="AG4" s="19">
        <f>SUM(V14:V53)-V20-V27-V34-V41-V48</f>
        <v>515.09922664784244</v>
      </c>
      <c r="AH4" s="19">
        <f>SUM(W14:W53)-W20-W27-W34-W41-W48</f>
        <v>74.416315475259381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8"/>
      <c r="O5" s="11"/>
      <c r="P5" s="18"/>
      <c r="Q5" s="16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989549</v>
      </c>
      <c r="C6" s="8">
        <v>4262</v>
      </c>
      <c r="D6" s="9">
        <v>4.3099999999999996</v>
      </c>
      <c r="E6" s="8">
        <v>4003</v>
      </c>
      <c r="F6" s="9">
        <v>4.05</v>
      </c>
      <c r="G6" s="8">
        <v>246</v>
      </c>
      <c r="H6" s="9">
        <v>0.25</v>
      </c>
      <c r="I6" s="8">
        <v>13</v>
      </c>
      <c r="J6" s="9">
        <v>0.01</v>
      </c>
      <c r="K6" s="8">
        <v>966343</v>
      </c>
      <c r="L6" s="8">
        <v>750383</v>
      </c>
      <c r="M6" s="8">
        <f t="shared" ref="M6:M53" si="0">K6-L6</f>
        <v>215960</v>
      </c>
      <c r="N6" s="17">
        <f t="shared" ref="N6:N53" si="1">M6/K6*100</f>
        <v>22.348172439806568</v>
      </c>
      <c r="O6" s="8">
        <v>967857</v>
      </c>
      <c r="P6" s="8">
        <v>953766</v>
      </c>
      <c r="Q6" s="16">
        <f t="shared" ref="Q6:Q53" si="2">O6-P6</f>
        <v>14091</v>
      </c>
      <c r="R6" s="17">
        <f t="shared" ref="R6:R53" si="3">Q6/O6*100</f>
        <v>1.4558968938593202</v>
      </c>
      <c r="S6" s="17">
        <f t="shared" ref="S6:S53" si="4">C6/(R6*B6*N6)*10000000</f>
        <v>1323.7424859501641</v>
      </c>
      <c r="T6" s="17">
        <f t="shared" ref="T6:T11" si="5">N6*R6*S6/10000</f>
        <v>4.3070125885630715</v>
      </c>
      <c r="U6" s="17">
        <f t="shared" ref="U6:U53" si="6">E6/(R6*B6*N6)*10000000</f>
        <v>1243.2991955088005</v>
      </c>
      <c r="V6" s="17">
        <f t="shared" ref="V6:V53" si="7">G6/(R6*B6*N6)*10000000</f>
        <v>76.405596326546316</v>
      </c>
      <c r="W6" s="17">
        <f t="shared" ref="W6:W53" si="8">I6/(R6*B6*N6)*10000000</f>
        <v>4.0376941148174881</v>
      </c>
      <c r="X6" s="17">
        <f t="shared" ref="X6:X11" si="9">N6*R6*U6/10000</f>
        <v>4.0452771919328905</v>
      </c>
      <c r="Y6" s="17">
        <f t="shared" ref="Y6:Y11" si="10">N6*R6*V6/10000</f>
        <v>0.24859809872982536</v>
      </c>
      <c r="Z6" s="17">
        <f t="shared" ref="Z6:Z11" si="11">N6*R6*W6/10000</f>
        <v>1.3137297900356625E-2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186024</v>
      </c>
      <c r="C7" s="14">
        <v>13</v>
      </c>
      <c r="D7" s="15">
        <v>7.0000000000000007E-2</v>
      </c>
      <c r="E7" s="14">
        <v>13</v>
      </c>
      <c r="F7" s="15">
        <v>7.0000000000000007E-2</v>
      </c>
      <c r="G7" s="14">
        <v>0</v>
      </c>
      <c r="H7" s="15">
        <v>0</v>
      </c>
      <c r="I7" s="14">
        <v>0</v>
      </c>
      <c r="J7" s="15">
        <v>0</v>
      </c>
      <c r="K7" s="14">
        <v>175816</v>
      </c>
      <c r="L7" s="14">
        <v>166482</v>
      </c>
      <c r="M7" s="14">
        <f t="shared" si="0"/>
        <v>9334</v>
      </c>
      <c r="N7" s="18">
        <f t="shared" si="1"/>
        <v>5.308959366610547</v>
      </c>
      <c r="O7" s="14">
        <v>176040</v>
      </c>
      <c r="P7" s="14">
        <v>175988</v>
      </c>
      <c r="Q7" s="24">
        <f t="shared" si="2"/>
        <v>52</v>
      </c>
      <c r="R7" s="18">
        <f t="shared" si="3"/>
        <v>2.9538741195182912E-2</v>
      </c>
      <c r="S7" s="18">
        <f t="shared" si="4"/>
        <v>4456.2853118726407</v>
      </c>
      <c r="T7" s="18">
        <f t="shared" si="5"/>
        <v>6.9883455898163679E-2</v>
      </c>
      <c r="U7" s="18">
        <f t="shared" si="6"/>
        <v>4456.2853118726407</v>
      </c>
      <c r="V7" s="18">
        <f t="shared" si="7"/>
        <v>0</v>
      </c>
      <c r="W7" s="18">
        <f t="shared" si="8"/>
        <v>0</v>
      </c>
      <c r="X7" s="18">
        <f t="shared" si="9"/>
        <v>6.9883455898163679E-2</v>
      </c>
      <c r="Y7" s="18">
        <f t="shared" si="10"/>
        <v>0</v>
      </c>
      <c r="Z7" s="18">
        <f t="shared" si="11"/>
        <v>0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206783</v>
      </c>
      <c r="C8" s="14">
        <v>87</v>
      </c>
      <c r="D8" s="15">
        <v>0.42</v>
      </c>
      <c r="E8" s="14">
        <v>83</v>
      </c>
      <c r="F8" s="15">
        <v>0.4</v>
      </c>
      <c r="G8" s="14">
        <v>4</v>
      </c>
      <c r="H8" s="15">
        <v>0.02</v>
      </c>
      <c r="I8" s="14">
        <v>0</v>
      </c>
      <c r="J8" s="15">
        <v>0</v>
      </c>
      <c r="K8" s="14">
        <v>195743</v>
      </c>
      <c r="L8" s="14">
        <v>174907</v>
      </c>
      <c r="M8" s="14">
        <f t="shared" si="0"/>
        <v>20836</v>
      </c>
      <c r="N8" s="18">
        <f t="shared" si="1"/>
        <v>10.644569665326474</v>
      </c>
      <c r="O8" s="14">
        <v>196008</v>
      </c>
      <c r="P8" s="14">
        <v>195704</v>
      </c>
      <c r="Q8" s="24">
        <f t="shared" si="2"/>
        <v>304</v>
      </c>
      <c r="R8" s="18">
        <f t="shared" si="3"/>
        <v>0.15509571037916819</v>
      </c>
      <c r="S8" s="18">
        <f t="shared" si="4"/>
        <v>2548.4523980298791</v>
      </c>
      <c r="T8" s="18">
        <f t="shared" si="5"/>
        <v>0.420730911148402</v>
      </c>
      <c r="U8" s="18">
        <f t="shared" si="6"/>
        <v>2431.2821728331032</v>
      </c>
      <c r="V8" s="18">
        <f t="shared" si="7"/>
        <v>117.17022519677604</v>
      </c>
      <c r="W8" s="18">
        <f t="shared" si="8"/>
        <v>0</v>
      </c>
      <c r="X8" s="18">
        <f t="shared" si="9"/>
        <v>0.40138696121054446</v>
      </c>
      <c r="Y8" s="18">
        <f t="shared" si="10"/>
        <v>1.9343949937857562E-2</v>
      </c>
      <c r="Z8" s="18">
        <f t="shared" si="11"/>
        <v>0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207981</v>
      </c>
      <c r="C9" s="14">
        <v>402</v>
      </c>
      <c r="D9" s="15">
        <v>1.93</v>
      </c>
      <c r="E9" s="14">
        <v>385</v>
      </c>
      <c r="F9" s="15">
        <v>1.85</v>
      </c>
      <c r="G9" s="14">
        <v>17</v>
      </c>
      <c r="H9" s="15">
        <v>0.08</v>
      </c>
      <c r="I9" s="14">
        <v>0</v>
      </c>
      <c r="J9" s="15">
        <v>0</v>
      </c>
      <c r="K9" s="14">
        <v>217285</v>
      </c>
      <c r="L9" s="14">
        <v>177489</v>
      </c>
      <c r="M9" s="14">
        <f t="shared" si="0"/>
        <v>39796</v>
      </c>
      <c r="N9" s="18">
        <f t="shared" si="1"/>
        <v>18.315116091768875</v>
      </c>
      <c r="O9" s="14">
        <v>217558</v>
      </c>
      <c r="P9" s="14">
        <v>216279</v>
      </c>
      <c r="Q9" s="24">
        <f t="shared" si="2"/>
        <v>1279</v>
      </c>
      <c r="R9" s="18">
        <f t="shared" si="3"/>
        <v>0.58788920655641252</v>
      </c>
      <c r="S9" s="18">
        <f t="shared" si="4"/>
        <v>1795.1354711257588</v>
      </c>
      <c r="T9" s="18">
        <f t="shared" si="5"/>
        <v>1.9328688678292731</v>
      </c>
      <c r="U9" s="18">
        <f t="shared" si="6"/>
        <v>1719.2217820483013</v>
      </c>
      <c r="V9" s="18">
        <f t="shared" si="7"/>
        <v>75.913689077457462</v>
      </c>
      <c r="W9" s="18">
        <f t="shared" si="8"/>
        <v>0</v>
      </c>
      <c r="X9" s="18">
        <f t="shared" si="9"/>
        <v>1.85113063212505</v>
      </c>
      <c r="Y9" s="18">
        <f t="shared" si="10"/>
        <v>8.1738235704222992E-2</v>
      </c>
      <c r="Z9" s="18">
        <f t="shared" si="11"/>
        <v>0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189126</v>
      </c>
      <c r="C10" s="14">
        <v>1139</v>
      </c>
      <c r="D10" s="15">
        <v>6.02</v>
      </c>
      <c r="E10" s="14">
        <v>1079</v>
      </c>
      <c r="F10" s="15">
        <v>5.71</v>
      </c>
      <c r="G10" s="14">
        <v>56</v>
      </c>
      <c r="H10" s="15">
        <v>0.3</v>
      </c>
      <c r="I10" s="14">
        <v>4</v>
      </c>
      <c r="J10" s="15">
        <v>0.02</v>
      </c>
      <c r="K10" s="14">
        <v>198038</v>
      </c>
      <c r="L10" s="14">
        <v>136119</v>
      </c>
      <c r="M10" s="14">
        <f t="shared" si="0"/>
        <v>61919</v>
      </c>
      <c r="N10" s="18">
        <f t="shared" si="1"/>
        <v>31.266221634231815</v>
      </c>
      <c r="O10" s="14">
        <v>198403</v>
      </c>
      <c r="P10" s="14">
        <v>194687</v>
      </c>
      <c r="Q10" s="24">
        <f t="shared" si="2"/>
        <v>3716</v>
      </c>
      <c r="R10" s="18">
        <f t="shared" si="3"/>
        <v>1.8729555500672874</v>
      </c>
      <c r="S10" s="18">
        <f t="shared" si="4"/>
        <v>1028.4178690138322</v>
      </c>
      <c r="T10" s="18">
        <f t="shared" si="5"/>
        <v>6.022440066410752</v>
      </c>
      <c r="U10" s="18">
        <f t="shared" si="6"/>
        <v>974.24309101485949</v>
      </c>
      <c r="V10" s="18">
        <f t="shared" si="7"/>
        <v>50.563126132374542</v>
      </c>
      <c r="W10" s="18">
        <f t="shared" si="8"/>
        <v>3.6116518665981814</v>
      </c>
      <c r="X10" s="18">
        <f t="shared" si="9"/>
        <v>5.7051912481625999</v>
      </c>
      <c r="Y10" s="18">
        <f t="shared" si="10"/>
        <v>0.29609889703160852</v>
      </c>
      <c r="Z10" s="18">
        <f t="shared" si="11"/>
        <v>2.1149921216543466E-2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199635</v>
      </c>
      <c r="C11" s="14">
        <v>2621</v>
      </c>
      <c r="D11" s="15">
        <v>13.13</v>
      </c>
      <c r="E11" s="14">
        <v>2443</v>
      </c>
      <c r="F11" s="15">
        <v>12.24</v>
      </c>
      <c r="G11" s="14">
        <v>169</v>
      </c>
      <c r="H11" s="15">
        <v>0.85</v>
      </c>
      <c r="I11" s="14">
        <v>9</v>
      </c>
      <c r="J11" s="15">
        <v>0.05</v>
      </c>
      <c r="K11" s="14">
        <v>179461</v>
      </c>
      <c r="L11" s="14">
        <v>95386</v>
      </c>
      <c r="M11" s="14">
        <f t="shared" si="0"/>
        <v>84075</v>
      </c>
      <c r="N11" s="18">
        <f t="shared" si="1"/>
        <v>46.848618919988191</v>
      </c>
      <c r="O11" s="14">
        <v>179848</v>
      </c>
      <c r="P11" s="14">
        <v>171108</v>
      </c>
      <c r="Q11" s="24">
        <f t="shared" si="2"/>
        <v>8740</v>
      </c>
      <c r="R11" s="18">
        <f t="shared" si="3"/>
        <v>4.8596592678261645</v>
      </c>
      <c r="S11" s="18">
        <f t="shared" si="4"/>
        <v>576.67048526664689</v>
      </c>
      <c r="T11" s="18">
        <f t="shared" si="5"/>
        <v>13.128960352643576</v>
      </c>
      <c r="U11" s="18">
        <f t="shared" si="6"/>
        <v>537.50705666021304</v>
      </c>
      <c r="V11" s="18">
        <f t="shared" si="7"/>
        <v>37.183255249928777</v>
      </c>
      <c r="W11" s="18">
        <f t="shared" si="8"/>
        <v>1.9801733565050827</v>
      </c>
      <c r="X11" s="18">
        <f t="shared" si="9"/>
        <v>12.237333132967667</v>
      </c>
      <c r="Y11" s="18">
        <f t="shared" si="10"/>
        <v>0.84654494452375606</v>
      </c>
      <c r="Z11" s="18">
        <f t="shared" si="11"/>
        <v>4.5082275152152684E-2</v>
      </c>
      <c r="AA11" s="34">
        <f>SUM(D7:D11)+SUM(D14:D18)+SUM(D21:D25)+SUM(D28:D32)+SUM(D35:D39)+SUM(D42:D46)+SUM(D49:D53)</f>
        <v>1161.2099999999998</v>
      </c>
      <c r="AB11" s="34">
        <f>SUM(F7:F11)+SUM(F14:F18)+SUM(F21:F25)+SUM(F28:F32)+SUM(F35:F39)+SUM(F42:F46)+SUM(F49:F53)</f>
        <v>720.08999999999992</v>
      </c>
      <c r="AC11" s="34">
        <f>SUM(H7:H11)+SUM(H14:H18)+SUM(H21:H25)+SUM(H28:H32)+SUM(H35:H39)+SUM(H42:H46)+SUM(H49:H53)</f>
        <v>378.55999999999995</v>
      </c>
      <c r="AD11" s="34">
        <f>SUM(J7:J11)+SUM(J14:J18)+SUM(J21:J25)+SUM(J28:J32)+SUM(J35:J39)+SUM(J42:J46)+SUM(J49:J53)</f>
        <v>62.59</v>
      </c>
      <c r="AE11" s="19">
        <f>SUM(S7:S53)-S13-S20-S27-S34-S41-S48</f>
        <v>12729.876415712455</v>
      </c>
      <c r="AF11" s="19">
        <f>SUM(U7:U53)-U13-U20-U27-U34-U41-U48</f>
        <v>11853.938752709719</v>
      </c>
      <c r="AG11" s="19">
        <f t="shared" ref="AG11:AH11" si="12">SUM(V7:V53)-V13-V20-V27-V34-V41-V48</f>
        <v>795.92952230437913</v>
      </c>
      <c r="AH11" s="19">
        <f t="shared" si="12"/>
        <v>80.008140698362652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8"/>
      <c r="O12" s="11"/>
      <c r="P12" s="11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1013424</v>
      </c>
      <c r="C13" s="8">
        <v>74568</v>
      </c>
      <c r="D13" s="9">
        <v>73.58</v>
      </c>
      <c r="E13" s="8">
        <v>64753</v>
      </c>
      <c r="F13" s="9">
        <v>63.9</v>
      </c>
      <c r="G13" s="8">
        <v>9059</v>
      </c>
      <c r="H13" s="9">
        <v>8.94</v>
      </c>
      <c r="I13" s="8">
        <v>756</v>
      </c>
      <c r="J13" s="9">
        <v>0.75</v>
      </c>
      <c r="K13" s="8">
        <v>1032528</v>
      </c>
      <c r="L13" s="8">
        <v>179044</v>
      </c>
      <c r="M13" s="8">
        <f t="shared" si="0"/>
        <v>853484</v>
      </c>
      <c r="N13" s="17">
        <f t="shared" si="1"/>
        <v>82.659647002308901</v>
      </c>
      <c r="O13" s="8">
        <v>1035869</v>
      </c>
      <c r="P13" s="8">
        <v>674026</v>
      </c>
      <c r="Q13" s="16">
        <f t="shared" si="2"/>
        <v>361843</v>
      </c>
      <c r="R13" s="17">
        <f t="shared" si="3"/>
        <v>34.931347496642914</v>
      </c>
      <c r="S13" s="17">
        <f t="shared" si="4"/>
        <v>254.83109740304894</v>
      </c>
      <c r="T13" s="17">
        <f t="shared" ref="T13:T18" si="13">N13*R13*S13/10000</f>
        <v>73.580258608440303</v>
      </c>
      <c r="U13" s="17">
        <f t="shared" si="6"/>
        <v>221.28899863399349</v>
      </c>
      <c r="V13" s="17">
        <f t="shared" si="7"/>
        <v>30.958519892906075</v>
      </c>
      <c r="W13" s="17">
        <f t="shared" si="8"/>
        <v>2.5835788761493532</v>
      </c>
      <c r="X13" s="17">
        <f t="shared" ref="X13:X18" si="14">N13*R13*U13/10000</f>
        <v>63.895269896903947</v>
      </c>
      <c r="Y13" s="17">
        <f t="shared" ref="Y13:Y18" si="15">N13*R13*V13/10000</f>
        <v>8.9390028260629304</v>
      </c>
      <c r="Z13" s="17">
        <f t="shared" ref="Z13:Z18" si="16">N13*R13*W13/10000</f>
        <v>0.74598588547340483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213029</v>
      </c>
      <c r="C14" s="14">
        <v>7240</v>
      </c>
      <c r="D14" s="15">
        <v>33.99</v>
      </c>
      <c r="E14" s="14">
        <v>6647</v>
      </c>
      <c r="F14" s="15">
        <v>31.2</v>
      </c>
      <c r="G14" s="14">
        <v>562</v>
      </c>
      <c r="H14" s="15">
        <v>2.64</v>
      </c>
      <c r="I14" s="14">
        <v>31</v>
      </c>
      <c r="J14" s="15">
        <v>0.15</v>
      </c>
      <c r="K14" s="14">
        <v>218839</v>
      </c>
      <c r="L14" s="14">
        <v>81544</v>
      </c>
      <c r="M14" s="14">
        <f t="shared" si="0"/>
        <v>137295</v>
      </c>
      <c r="N14" s="18">
        <f t="shared" si="1"/>
        <v>62.737903207380761</v>
      </c>
      <c r="O14" s="14">
        <v>219421</v>
      </c>
      <c r="P14" s="14">
        <v>192356</v>
      </c>
      <c r="Q14" s="24">
        <f t="shared" si="2"/>
        <v>27065</v>
      </c>
      <c r="R14" s="18">
        <f t="shared" si="3"/>
        <v>12.334735508451789</v>
      </c>
      <c r="S14" s="18">
        <f t="shared" si="4"/>
        <v>439.17741306915462</v>
      </c>
      <c r="T14" s="18">
        <f t="shared" si="13"/>
        <v>33.985983129057551</v>
      </c>
      <c r="U14" s="18">
        <f t="shared" si="6"/>
        <v>403.20611390478882</v>
      </c>
      <c r="V14" s="18">
        <f t="shared" si="7"/>
        <v>34.090843390174712</v>
      </c>
      <c r="W14" s="18">
        <f t="shared" si="8"/>
        <v>1.8804557741911319</v>
      </c>
      <c r="X14" s="18">
        <f t="shared" si="14"/>
        <v>31.202324566138884</v>
      </c>
      <c r="Y14" s="18">
        <f t="shared" si="15"/>
        <v>2.6381384694102681</v>
      </c>
      <c r="Z14" s="18">
        <f t="shared" si="16"/>
        <v>0.14552009350839559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202330</v>
      </c>
      <c r="C15" s="14">
        <v>11862</v>
      </c>
      <c r="D15" s="15">
        <v>58.63</v>
      </c>
      <c r="E15" s="14">
        <v>10827</v>
      </c>
      <c r="F15" s="15">
        <v>53.51</v>
      </c>
      <c r="G15" s="14">
        <v>960</v>
      </c>
      <c r="H15" s="15">
        <v>4.74</v>
      </c>
      <c r="I15" s="14">
        <v>75</v>
      </c>
      <c r="J15" s="15">
        <v>0.37</v>
      </c>
      <c r="K15" s="14">
        <v>206025</v>
      </c>
      <c r="L15" s="14">
        <v>50943</v>
      </c>
      <c r="M15" s="14">
        <f t="shared" si="0"/>
        <v>155082</v>
      </c>
      <c r="N15" s="18">
        <f t="shared" si="1"/>
        <v>75.273389151801965</v>
      </c>
      <c r="O15" s="14">
        <v>206636</v>
      </c>
      <c r="P15" s="14">
        <v>159986</v>
      </c>
      <c r="Q15" s="24">
        <f t="shared" si="2"/>
        <v>46650</v>
      </c>
      <c r="R15" s="18">
        <f t="shared" si="3"/>
        <v>22.575930621963259</v>
      </c>
      <c r="S15" s="18">
        <f t="shared" si="4"/>
        <v>344.99317697039243</v>
      </c>
      <c r="T15" s="18">
        <f t="shared" si="13"/>
        <v>58.626995502397065</v>
      </c>
      <c r="U15" s="18">
        <f t="shared" si="6"/>
        <v>314.89134438192883</v>
      </c>
      <c r="V15" s="18">
        <f t="shared" si="7"/>
        <v>27.920540371908345</v>
      </c>
      <c r="W15" s="18">
        <f t="shared" si="8"/>
        <v>2.1812922165553394</v>
      </c>
      <c r="X15" s="18">
        <f t="shared" si="14"/>
        <v>53.51158997677063</v>
      </c>
      <c r="Y15" s="18">
        <f t="shared" si="15"/>
        <v>4.7447239657984479</v>
      </c>
      <c r="Z15" s="18">
        <f t="shared" si="16"/>
        <v>0.37068155982800377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206509</v>
      </c>
      <c r="C16" s="14">
        <v>15489</v>
      </c>
      <c r="D16" s="15">
        <v>75</v>
      </c>
      <c r="E16" s="14">
        <v>13800</v>
      </c>
      <c r="F16" s="15">
        <v>66.83</v>
      </c>
      <c r="G16" s="14">
        <v>1568</v>
      </c>
      <c r="H16" s="15">
        <v>7.59</v>
      </c>
      <c r="I16" s="14">
        <v>121</v>
      </c>
      <c r="J16" s="15">
        <v>0.59</v>
      </c>
      <c r="K16" s="14">
        <v>197366</v>
      </c>
      <c r="L16" s="14">
        <v>27071</v>
      </c>
      <c r="M16" s="14">
        <f t="shared" si="0"/>
        <v>170295</v>
      </c>
      <c r="N16" s="18">
        <f t="shared" si="1"/>
        <v>86.283858415329888</v>
      </c>
      <c r="O16" s="14">
        <v>198024</v>
      </c>
      <c r="P16" s="14">
        <v>129236</v>
      </c>
      <c r="Q16" s="24">
        <f t="shared" si="2"/>
        <v>68788</v>
      </c>
      <c r="R16" s="18">
        <f t="shared" si="3"/>
        <v>34.737203571284283</v>
      </c>
      <c r="S16" s="18">
        <f t="shared" si="4"/>
        <v>250.24187463595359</v>
      </c>
      <c r="T16" s="18">
        <f t="shared" si="13"/>
        <v>75.003994983269493</v>
      </c>
      <c r="U16" s="18">
        <f t="shared" si="6"/>
        <v>222.95421718485116</v>
      </c>
      <c r="V16" s="18">
        <f t="shared" si="7"/>
        <v>25.332769025061349</v>
      </c>
      <c r="W16" s="18">
        <f t="shared" si="8"/>
        <v>1.9548884260410864</v>
      </c>
      <c r="X16" s="18">
        <f t="shared" si="14"/>
        <v>66.825174689722971</v>
      </c>
      <c r="Y16" s="18">
        <f t="shared" si="15"/>
        <v>7.5928894140206964</v>
      </c>
      <c r="Z16" s="18">
        <f t="shared" si="16"/>
        <v>0.58593087952583178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205894</v>
      </c>
      <c r="C17" s="14">
        <v>20266</v>
      </c>
      <c r="D17" s="15">
        <v>98.43</v>
      </c>
      <c r="E17" s="14">
        <v>17359</v>
      </c>
      <c r="F17" s="15">
        <v>84.31</v>
      </c>
      <c r="G17" s="14">
        <v>2702</v>
      </c>
      <c r="H17" s="15">
        <v>13.12</v>
      </c>
      <c r="I17" s="14">
        <v>205</v>
      </c>
      <c r="J17" s="15">
        <v>1</v>
      </c>
      <c r="K17" s="14">
        <v>214259</v>
      </c>
      <c r="L17" s="14">
        <v>13613</v>
      </c>
      <c r="M17" s="14">
        <f t="shared" si="0"/>
        <v>200646</v>
      </c>
      <c r="N17" s="18">
        <f t="shared" si="1"/>
        <v>93.646474593832693</v>
      </c>
      <c r="O17" s="14">
        <v>214994</v>
      </c>
      <c r="P17" s="14">
        <v>112300</v>
      </c>
      <c r="Q17" s="24">
        <f t="shared" si="2"/>
        <v>102694</v>
      </c>
      <c r="R17" s="18">
        <f t="shared" si="3"/>
        <v>47.765984167000006</v>
      </c>
      <c r="S17" s="18">
        <f t="shared" si="4"/>
        <v>220.04635774455974</v>
      </c>
      <c r="T17" s="18">
        <f t="shared" si="13"/>
        <v>98.429288857373223</v>
      </c>
      <c r="U17" s="18">
        <f t="shared" si="6"/>
        <v>188.48242001814927</v>
      </c>
      <c r="V17" s="18">
        <f t="shared" si="7"/>
        <v>29.338066644912683</v>
      </c>
      <c r="W17" s="18">
        <f t="shared" si="8"/>
        <v>2.2258710814978162</v>
      </c>
      <c r="X17" s="18">
        <f t="shared" si="14"/>
        <v>84.31037329888197</v>
      </c>
      <c r="Y17" s="18">
        <f t="shared" si="15"/>
        <v>13.12325759857014</v>
      </c>
      <c r="Z17" s="18">
        <f t="shared" si="16"/>
        <v>0.99565795992112449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185662</v>
      </c>
      <c r="C18" s="14">
        <v>19711</v>
      </c>
      <c r="D18" s="15">
        <v>106.17</v>
      </c>
      <c r="E18" s="14">
        <v>16120</v>
      </c>
      <c r="F18" s="15">
        <v>86.82</v>
      </c>
      <c r="G18" s="14">
        <v>3267</v>
      </c>
      <c r="H18" s="15">
        <v>17.600000000000001</v>
      </c>
      <c r="I18" s="14">
        <v>324</v>
      </c>
      <c r="J18" s="15">
        <v>1.75</v>
      </c>
      <c r="K18" s="14">
        <v>196039</v>
      </c>
      <c r="L18" s="14">
        <v>5873</v>
      </c>
      <c r="M18" s="14">
        <f t="shared" si="0"/>
        <v>190166</v>
      </c>
      <c r="N18" s="18">
        <f t="shared" si="1"/>
        <v>97.004167538091906</v>
      </c>
      <c r="O18" s="14">
        <v>196794</v>
      </c>
      <c r="P18" s="14">
        <v>80148</v>
      </c>
      <c r="Q18" s="24">
        <f t="shared" si="2"/>
        <v>116646</v>
      </c>
      <c r="R18" s="18">
        <f t="shared" si="3"/>
        <v>59.273148571602796</v>
      </c>
      <c r="S18" s="18">
        <f t="shared" si="4"/>
        <v>184.64486866891474</v>
      </c>
      <c r="T18" s="18">
        <f t="shared" si="13"/>
        <v>106.16604367075654</v>
      </c>
      <c r="U18" s="18">
        <f t="shared" si="6"/>
        <v>151.00579792719321</v>
      </c>
      <c r="V18" s="18">
        <f t="shared" si="7"/>
        <v>30.603966614648897</v>
      </c>
      <c r="W18" s="18">
        <f t="shared" si="8"/>
        <v>3.0351041270726178</v>
      </c>
      <c r="X18" s="18">
        <f t="shared" si="14"/>
        <v>86.824444420506069</v>
      </c>
      <c r="Y18" s="18">
        <f t="shared" si="15"/>
        <v>17.596492550979736</v>
      </c>
      <c r="Z18" s="18">
        <f t="shared" si="16"/>
        <v>1.7451066992707176</v>
      </c>
      <c r="AA18" s="1"/>
      <c r="AB18" s="1"/>
      <c r="AC18" s="1"/>
      <c r="AD18" s="1"/>
      <c r="AE18" s="19">
        <f>SUM(S16:S53)-S20-S27-S34-S41-S48</f>
        <v>1540.7442903641515</v>
      </c>
      <c r="AF18" s="19">
        <f>SUM(U16:U53)-U20-U27-U34-U41-U48</f>
        <v>1017.3018799938791</v>
      </c>
      <c r="AG18" s="19">
        <f>SUM(V16:V53)-V20-V27-V34-V41-V48</f>
        <v>453.08784288575953</v>
      </c>
      <c r="AH18" s="19">
        <f>SUM(W16:W53)-W20-W27-W34-W41-W48</f>
        <v>70.354567484512927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8"/>
      <c r="O19" s="11"/>
      <c r="P19" s="11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895900</v>
      </c>
      <c r="C20" s="8">
        <v>74198</v>
      </c>
      <c r="D20" s="9">
        <v>82.82</v>
      </c>
      <c r="E20" s="8">
        <v>47150</v>
      </c>
      <c r="F20" s="9">
        <v>52.63</v>
      </c>
      <c r="G20" s="8">
        <v>24165</v>
      </c>
      <c r="H20" s="9">
        <v>26.97</v>
      </c>
      <c r="I20" s="8">
        <v>2883</v>
      </c>
      <c r="J20" s="9">
        <v>3.22</v>
      </c>
      <c r="K20" s="8">
        <v>891252</v>
      </c>
      <c r="L20" s="8">
        <v>6972</v>
      </c>
      <c r="M20" s="8">
        <f t="shared" si="0"/>
        <v>884280</v>
      </c>
      <c r="N20" s="17">
        <f t="shared" si="1"/>
        <v>99.217729665683791</v>
      </c>
      <c r="O20" s="8">
        <v>895872</v>
      </c>
      <c r="P20" s="8">
        <v>159867</v>
      </c>
      <c r="Q20" s="16">
        <f t="shared" si="2"/>
        <v>736005</v>
      </c>
      <c r="R20" s="17">
        <f t="shared" si="3"/>
        <v>82.155151628804106</v>
      </c>
      <c r="S20" s="17">
        <f t="shared" si="4"/>
        <v>101.6034782855205</v>
      </c>
      <c r="T20" s="17">
        <f t="shared" ref="T20:T25" si="17">N20*R20*S20/10000</f>
        <v>82.819511106150244</v>
      </c>
      <c r="U20" s="17">
        <f t="shared" si="6"/>
        <v>64.565136542255743</v>
      </c>
      <c r="V20" s="17">
        <f t="shared" si="7"/>
        <v>33.090488325421205</v>
      </c>
      <c r="W20" s="17">
        <f t="shared" si="8"/>
        <v>3.9478534178435476</v>
      </c>
      <c r="X20" s="17">
        <f t="shared" ref="X20:X25" si="18">N20*R20*U20/10000</f>
        <v>52.628641589463115</v>
      </c>
      <c r="Y20" s="17">
        <f t="shared" ref="Y20:Y25" si="19">N20*R20*V20/10000</f>
        <v>26.972876437102357</v>
      </c>
      <c r="Z20" s="17">
        <f t="shared" ref="Z20:Z25" si="20">N20*R20*W20/10000</f>
        <v>3.2179930795847747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174276</v>
      </c>
      <c r="C21" s="14">
        <v>16802</v>
      </c>
      <c r="D21" s="15">
        <v>96.41</v>
      </c>
      <c r="E21" s="14">
        <v>12818</v>
      </c>
      <c r="F21" s="15">
        <v>73.55</v>
      </c>
      <c r="G21" s="14">
        <v>3619</v>
      </c>
      <c r="H21" s="15">
        <v>20.77</v>
      </c>
      <c r="I21" s="14">
        <v>365</v>
      </c>
      <c r="J21" s="15">
        <v>2.09</v>
      </c>
      <c r="K21" s="14">
        <v>173767</v>
      </c>
      <c r="L21" s="14">
        <v>2905</v>
      </c>
      <c r="M21" s="14">
        <f t="shared" si="0"/>
        <v>170862</v>
      </c>
      <c r="N21" s="18">
        <f t="shared" si="1"/>
        <v>98.328221123688621</v>
      </c>
      <c r="O21" s="14">
        <v>174529</v>
      </c>
      <c r="P21" s="14">
        <v>54523</v>
      </c>
      <c r="Q21" s="24">
        <f t="shared" si="2"/>
        <v>120006</v>
      </c>
      <c r="R21" s="18">
        <f t="shared" si="3"/>
        <v>68.759919554916365</v>
      </c>
      <c r="S21" s="18">
        <f t="shared" si="4"/>
        <v>142.59682464503265</v>
      </c>
      <c r="T21" s="18">
        <f t="shared" si="17"/>
        <v>96.410291721177899</v>
      </c>
      <c r="U21" s="18">
        <f t="shared" si="6"/>
        <v>108.78503144268709</v>
      </c>
      <c r="V21" s="18">
        <f t="shared" si="7"/>
        <v>30.714076204640708</v>
      </c>
      <c r="W21" s="18">
        <f t="shared" si="8"/>
        <v>3.0977169977048518</v>
      </c>
      <c r="X21" s="18">
        <f t="shared" si="18"/>
        <v>73.550001147604945</v>
      </c>
      <c r="Y21" s="18">
        <f t="shared" si="19"/>
        <v>20.765911542610574</v>
      </c>
      <c r="Z21" s="18">
        <f t="shared" si="20"/>
        <v>2.0943790309623815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172464</v>
      </c>
      <c r="C22" s="14">
        <v>16095</v>
      </c>
      <c r="D22" s="15">
        <v>93.32</v>
      </c>
      <c r="E22" s="14">
        <v>11167</v>
      </c>
      <c r="F22" s="15">
        <v>64.75</v>
      </c>
      <c r="G22" s="14">
        <v>4439</v>
      </c>
      <c r="H22" s="15">
        <v>25.74</v>
      </c>
      <c r="I22" s="14">
        <v>489</v>
      </c>
      <c r="J22" s="15">
        <v>2.84</v>
      </c>
      <c r="K22" s="14">
        <v>173185</v>
      </c>
      <c r="L22" s="14">
        <v>1652</v>
      </c>
      <c r="M22" s="14">
        <f t="shared" si="0"/>
        <v>171533</v>
      </c>
      <c r="N22" s="18">
        <f t="shared" si="1"/>
        <v>99.046106764442641</v>
      </c>
      <c r="O22" s="14">
        <v>174022</v>
      </c>
      <c r="P22" s="14">
        <v>39418</v>
      </c>
      <c r="Q22" s="24">
        <f t="shared" si="2"/>
        <v>134604</v>
      </c>
      <c r="R22" s="18">
        <f t="shared" si="3"/>
        <v>77.348840951144098</v>
      </c>
      <c r="S22" s="18">
        <f t="shared" si="4"/>
        <v>121.8151507120557</v>
      </c>
      <c r="T22" s="18">
        <f t="shared" si="17"/>
        <v>93.323824102421369</v>
      </c>
      <c r="U22" s="18">
        <f t="shared" si="6"/>
        <v>84.517538863095737</v>
      </c>
      <c r="V22" s="18">
        <f t="shared" si="7"/>
        <v>33.596610997876063</v>
      </c>
      <c r="W22" s="18">
        <f t="shared" si="8"/>
        <v>3.7010008510838914</v>
      </c>
      <c r="X22" s="18">
        <f t="shared" si="18"/>
        <v>64.749744874292603</v>
      </c>
      <c r="Y22" s="18">
        <f t="shared" si="19"/>
        <v>25.738704889136287</v>
      </c>
      <c r="Z22" s="18">
        <f t="shared" si="20"/>
        <v>2.8353743389924855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185450</v>
      </c>
      <c r="C23" s="14">
        <v>14361</v>
      </c>
      <c r="D23" s="15">
        <v>77.44</v>
      </c>
      <c r="E23" s="14">
        <v>9042</v>
      </c>
      <c r="F23" s="15">
        <v>48.76</v>
      </c>
      <c r="G23" s="14">
        <v>4746</v>
      </c>
      <c r="H23" s="15">
        <v>25.59</v>
      </c>
      <c r="I23" s="14">
        <v>573</v>
      </c>
      <c r="J23" s="15">
        <v>3.09</v>
      </c>
      <c r="K23" s="14">
        <v>170023</v>
      </c>
      <c r="L23" s="14">
        <v>987</v>
      </c>
      <c r="M23" s="14">
        <f t="shared" si="0"/>
        <v>169036</v>
      </c>
      <c r="N23" s="18">
        <f t="shared" si="1"/>
        <v>99.41949030425296</v>
      </c>
      <c r="O23" s="14">
        <v>170906</v>
      </c>
      <c r="P23" s="14">
        <v>27670</v>
      </c>
      <c r="Q23" s="24">
        <f t="shared" si="2"/>
        <v>143236</v>
      </c>
      <c r="R23" s="18">
        <f t="shared" si="3"/>
        <v>83.809813581735</v>
      </c>
      <c r="S23" s="18">
        <f t="shared" si="4"/>
        <v>92.937596665049711</v>
      </c>
      <c r="T23" s="18">
        <f t="shared" si="17"/>
        <v>77.438662712321388</v>
      </c>
      <c r="U23" s="18">
        <f t="shared" si="6"/>
        <v>58.515545508347564</v>
      </c>
      <c r="V23" s="18">
        <f t="shared" si="7"/>
        <v>30.713866288721253</v>
      </c>
      <c r="W23" s="18">
        <f t="shared" si="8"/>
        <v>3.7081848679808846</v>
      </c>
      <c r="X23" s="18">
        <f t="shared" si="18"/>
        <v>48.757077379347535</v>
      </c>
      <c r="Y23" s="18">
        <f t="shared" si="19"/>
        <v>25.59180372067943</v>
      </c>
      <c r="Z23" s="18">
        <f t="shared" si="20"/>
        <v>3.0897816122944195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188208</v>
      </c>
      <c r="C24" s="14">
        <v>15249</v>
      </c>
      <c r="D24" s="15">
        <v>81.02</v>
      </c>
      <c r="E24" s="14">
        <v>8463</v>
      </c>
      <c r="F24" s="15">
        <v>44.97</v>
      </c>
      <c r="G24" s="14">
        <v>6049</v>
      </c>
      <c r="H24" s="15">
        <v>32.14</v>
      </c>
      <c r="I24" s="14">
        <v>737</v>
      </c>
      <c r="J24" s="15">
        <v>3.92</v>
      </c>
      <c r="K24" s="14">
        <v>198901</v>
      </c>
      <c r="L24" s="14">
        <v>845</v>
      </c>
      <c r="M24" s="14">
        <f t="shared" si="0"/>
        <v>198056</v>
      </c>
      <c r="N24" s="18">
        <f t="shared" si="1"/>
        <v>99.575165534612694</v>
      </c>
      <c r="O24" s="14">
        <v>199994</v>
      </c>
      <c r="P24" s="14">
        <v>23258</v>
      </c>
      <c r="Q24" s="24">
        <f t="shared" si="2"/>
        <v>176736</v>
      </c>
      <c r="R24" s="18">
        <f t="shared" si="3"/>
        <v>88.370651119533576</v>
      </c>
      <c r="S24" s="18">
        <f t="shared" si="4"/>
        <v>92.07552266111793</v>
      </c>
      <c r="T24" s="18">
        <f t="shared" si="17"/>
        <v>81.02206069880134</v>
      </c>
      <c r="U24" s="18">
        <f t="shared" si="6"/>
        <v>51.100737640569278</v>
      </c>
      <c r="V24" s="18">
        <f t="shared" si="7"/>
        <v>36.524679426657634</v>
      </c>
      <c r="W24" s="18">
        <f t="shared" si="8"/>
        <v>4.4501055938910028</v>
      </c>
      <c r="X24" s="18">
        <f t="shared" si="18"/>
        <v>44.966207600102017</v>
      </c>
      <c r="Y24" s="18">
        <f t="shared" si="19"/>
        <v>32.139972796055432</v>
      </c>
      <c r="Z24" s="18">
        <f t="shared" si="20"/>
        <v>3.9158803026438838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175502</v>
      </c>
      <c r="C25" s="14">
        <v>11691</v>
      </c>
      <c r="D25" s="15">
        <v>66.61</v>
      </c>
      <c r="E25" s="14">
        <v>5660</v>
      </c>
      <c r="F25" s="15">
        <v>32.25</v>
      </c>
      <c r="G25" s="14">
        <v>5312</v>
      </c>
      <c r="H25" s="15">
        <v>30.27</v>
      </c>
      <c r="I25" s="14">
        <v>719</v>
      </c>
      <c r="J25" s="15">
        <v>4.0999999999999996</v>
      </c>
      <c r="K25" s="14">
        <v>175376</v>
      </c>
      <c r="L25" s="14">
        <v>583</v>
      </c>
      <c r="M25" s="14">
        <f t="shared" si="0"/>
        <v>174793</v>
      </c>
      <c r="N25" s="18">
        <f t="shared" si="1"/>
        <v>99.66757138947176</v>
      </c>
      <c r="O25" s="14">
        <v>176421</v>
      </c>
      <c r="P25" s="14">
        <v>14998</v>
      </c>
      <c r="Q25" s="24">
        <f t="shared" si="2"/>
        <v>161423</v>
      </c>
      <c r="R25" s="18">
        <f t="shared" si="3"/>
        <v>91.498744480532366</v>
      </c>
      <c r="S25" s="18">
        <f t="shared" si="4"/>
        <v>73.046696469031076</v>
      </c>
      <c r="T25" s="18">
        <f t="shared" si="17"/>
        <v>66.614625474353559</v>
      </c>
      <c r="U25" s="18">
        <f t="shared" si="6"/>
        <v>35.364323155822071</v>
      </c>
      <c r="V25" s="18">
        <f t="shared" si="7"/>
        <v>33.189979611965875</v>
      </c>
      <c r="W25" s="18">
        <f t="shared" si="8"/>
        <v>4.4923937012431221</v>
      </c>
      <c r="X25" s="18">
        <f t="shared" si="18"/>
        <v>32.250344725416227</v>
      </c>
      <c r="Y25" s="18">
        <f t="shared" si="19"/>
        <v>30.267461339471915</v>
      </c>
      <c r="Z25" s="18">
        <f t="shared" si="20"/>
        <v>4.0968194094654189</v>
      </c>
      <c r="AA25" s="1"/>
      <c r="AB25" s="1"/>
      <c r="AC25" s="1"/>
      <c r="AD25" s="1"/>
      <c r="AE25" s="19">
        <f>SUM(S15:S53)-S20-S27-S34-S41-S48</f>
        <v>1885.7374673345441</v>
      </c>
      <c r="AF25" s="19">
        <f>SUM(U15:U53)-U20-U27-U34-U41-U48</f>
        <v>1332.1932243758081</v>
      </c>
      <c r="AG25" s="19">
        <f>SUM(V15:V53)-V20-V27-V34-V41-V48</f>
        <v>481.0083832576679</v>
      </c>
      <c r="AH25" s="19">
        <f>SUM(W15:W53)-W20-W27-W34-W41-W48</f>
        <v>72.535859701068262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8"/>
      <c r="O26" s="11"/>
      <c r="P26" s="11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943764</v>
      </c>
      <c r="C27" s="8">
        <v>38985</v>
      </c>
      <c r="D27" s="9">
        <v>41.31</v>
      </c>
      <c r="E27" s="8">
        <v>12899</v>
      </c>
      <c r="F27" s="9">
        <v>13.67</v>
      </c>
      <c r="G27" s="8">
        <v>22376</v>
      </c>
      <c r="H27" s="9">
        <v>23.71</v>
      </c>
      <c r="I27" s="8">
        <v>3710</v>
      </c>
      <c r="J27" s="9">
        <v>3.93</v>
      </c>
      <c r="K27" s="8">
        <v>919182</v>
      </c>
      <c r="L27" s="8">
        <v>1189</v>
      </c>
      <c r="M27" s="8">
        <f t="shared" si="0"/>
        <v>917993</v>
      </c>
      <c r="N27" s="17">
        <f t="shared" si="1"/>
        <v>99.870645856859682</v>
      </c>
      <c r="O27" s="8">
        <v>926394</v>
      </c>
      <c r="P27" s="8">
        <v>34521</v>
      </c>
      <c r="Q27" s="16">
        <f t="shared" si="2"/>
        <v>891873</v>
      </c>
      <c r="R27" s="17">
        <f t="shared" si="3"/>
        <v>96.273615761760112</v>
      </c>
      <c r="S27" s="17">
        <f t="shared" si="4"/>
        <v>42.962445085698249</v>
      </c>
      <c r="T27" s="17">
        <f t="shared" ref="T27:T32" si="21">N27*R27*S27/10000</f>
        <v>41.307996490648087</v>
      </c>
      <c r="U27" s="17">
        <f t="shared" si="6"/>
        <v>14.21502062743162</v>
      </c>
      <c r="V27" s="17">
        <f t="shared" si="7"/>
        <v>24.65891166442437</v>
      </c>
      <c r="W27" s="17">
        <f t="shared" si="8"/>
        <v>4.0885127938422601</v>
      </c>
      <c r="X27" s="17">
        <f t="shared" ref="X27:X32" si="22">N27*R27*U27/10000</f>
        <v>13.66761181820879</v>
      </c>
      <c r="Y27" s="17">
        <f t="shared" ref="Y27:Y32" si="23">N27*R27*V27/10000</f>
        <v>23.709317159798424</v>
      </c>
      <c r="Z27" s="17">
        <f t="shared" ref="Z27:Z32" si="24">N27*R27*W27/10000</f>
        <v>3.9310675126408721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180609</v>
      </c>
      <c r="C28" s="14">
        <v>9465</v>
      </c>
      <c r="D28" s="15">
        <v>52.41</v>
      </c>
      <c r="E28" s="14">
        <v>3964</v>
      </c>
      <c r="F28" s="15">
        <v>21.95</v>
      </c>
      <c r="G28" s="14">
        <v>4778</v>
      </c>
      <c r="H28" s="15">
        <v>26.45</v>
      </c>
      <c r="I28" s="14">
        <v>723</v>
      </c>
      <c r="J28" s="15">
        <v>4</v>
      </c>
      <c r="K28" s="14">
        <v>173311</v>
      </c>
      <c r="L28" s="14">
        <v>419</v>
      </c>
      <c r="M28" s="14">
        <f t="shared" si="0"/>
        <v>172892</v>
      </c>
      <c r="N28" s="18">
        <f t="shared" si="1"/>
        <v>99.758238080675781</v>
      </c>
      <c r="O28" s="14">
        <v>174583</v>
      </c>
      <c r="P28" s="14">
        <v>11384</v>
      </c>
      <c r="Q28" s="24">
        <f t="shared" si="2"/>
        <v>163199</v>
      </c>
      <c r="R28" s="18">
        <f t="shared" si="3"/>
        <v>93.479319292256406</v>
      </c>
      <c r="S28" s="18">
        <f t="shared" si="4"/>
        <v>56.197490032942881</v>
      </c>
      <c r="T28" s="18">
        <f t="shared" si="21"/>
        <v>52.406026277760247</v>
      </c>
      <c r="U28" s="18">
        <f t="shared" si="6"/>
        <v>23.535853194990555</v>
      </c>
      <c r="V28" s="18">
        <f t="shared" si="7"/>
        <v>28.368896711822618</v>
      </c>
      <c r="W28" s="18">
        <f t="shared" si="8"/>
        <v>4.2927401261297096</v>
      </c>
      <c r="X28" s="18">
        <f t="shared" si="22"/>
        <v>21.947964940839054</v>
      </c>
      <c r="Y28" s="18">
        <f t="shared" si="23"/>
        <v>26.454938568952826</v>
      </c>
      <c r="Z28" s="18">
        <f t="shared" si="24"/>
        <v>4.0031227679683736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186407</v>
      </c>
      <c r="C29" s="14">
        <v>9000</v>
      </c>
      <c r="D29" s="15">
        <v>48.28</v>
      </c>
      <c r="E29" s="14">
        <v>3135</v>
      </c>
      <c r="F29" s="15">
        <v>16.82</v>
      </c>
      <c r="G29" s="14">
        <v>5070</v>
      </c>
      <c r="H29" s="15">
        <v>27.2</v>
      </c>
      <c r="I29" s="14">
        <v>795</v>
      </c>
      <c r="J29" s="15">
        <v>4.26</v>
      </c>
      <c r="K29" s="14">
        <v>185337</v>
      </c>
      <c r="L29" s="14">
        <v>255</v>
      </c>
      <c r="M29" s="14">
        <f t="shared" si="0"/>
        <v>185082</v>
      </c>
      <c r="N29" s="18">
        <f t="shared" si="1"/>
        <v>99.862412793991481</v>
      </c>
      <c r="O29" s="14">
        <v>186635</v>
      </c>
      <c r="P29" s="14">
        <v>8158</v>
      </c>
      <c r="Q29" s="24">
        <f t="shared" si="2"/>
        <v>178477</v>
      </c>
      <c r="R29" s="18">
        <f t="shared" si="3"/>
        <v>95.628901331475873</v>
      </c>
      <c r="S29" s="18">
        <f t="shared" si="4"/>
        <v>50.557905199128392</v>
      </c>
      <c r="T29" s="18">
        <f t="shared" si="21"/>
        <v>48.281448658043956</v>
      </c>
      <c r="U29" s="18">
        <f t="shared" si="6"/>
        <v>17.611003644363056</v>
      </c>
      <c r="V29" s="18">
        <f t="shared" si="7"/>
        <v>28.48095326217566</v>
      </c>
      <c r="W29" s="18">
        <f t="shared" si="8"/>
        <v>4.4659482925896743</v>
      </c>
      <c r="X29" s="18">
        <f t="shared" si="22"/>
        <v>16.818037949218645</v>
      </c>
      <c r="Y29" s="18">
        <f t="shared" si="23"/>
        <v>27.198549410698092</v>
      </c>
      <c r="Z29" s="18">
        <f t="shared" si="24"/>
        <v>4.2648612981272152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181071</v>
      </c>
      <c r="C30" s="14">
        <v>8043</v>
      </c>
      <c r="D30" s="15">
        <v>44.42</v>
      </c>
      <c r="E30" s="14">
        <v>2436</v>
      </c>
      <c r="F30" s="15">
        <v>13.45</v>
      </c>
      <c r="G30" s="14">
        <v>4824</v>
      </c>
      <c r="H30" s="15">
        <v>26.64</v>
      </c>
      <c r="I30" s="14">
        <v>783</v>
      </c>
      <c r="J30" s="15">
        <v>4.32</v>
      </c>
      <c r="K30" s="14">
        <v>184757</v>
      </c>
      <c r="L30" s="14">
        <v>190</v>
      </c>
      <c r="M30" s="14">
        <f t="shared" si="0"/>
        <v>184567</v>
      </c>
      <c r="N30" s="18">
        <f t="shared" si="1"/>
        <v>99.897162218481569</v>
      </c>
      <c r="O30" s="14">
        <v>186179</v>
      </c>
      <c r="P30" s="14">
        <v>6214</v>
      </c>
      <c r="Q30" s="24">
        <f t="shared" si="2"/>
        <v>179965</v>
      </c>
      <c r="R30" s="18">
        <f t="shared" si="3"/>
        <v>96.66235182270826</v>
      </c>
      <c r="S30" s="18">
        <f t="shared" si="4"/>
        <v>46.000087713749878</v>
      </c>
      <c r="T30" s="18">
        <f t="shared" si="21"/>
        <v>44.419040045065202</v>
      </c>
      <c r="U30" s="18">
        <f t="shared" si="6"/>
        <v>13.932141448550878</v>
      </c>
      <c r="V30" s="18">
        <f t="shared" si="7"/>
        <v>27.589757942450507</v>
      </c>
      <c r="W30" s="18">
        <f t="shared" si="8"/>
        <v>4.4781883227484967</v>
      </c>
      <c r="X30" s="18">
        <f t="shared" si="22"/>
        <v>13.453286279967529</v>
      </c>
      <c r="Y30" s="18">
        <f t="shared" si="23"/>
        <v>26.64148317510811</v>
      </c>
      <c r="Z30" s="18">
        <f t="shared" si="24"/>
        <v>4.3242705899895624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189499</v>
      </c>
      <c r="C31" s="14">
        <v>6422</v>
      </c>
      <c r="D31" s="15">
        <v>33.89</v>
      </c>
      <c r="E31" s="14">
        <v>1768</v>
      </c>
      <c r="F31" s="15">
        <v>9.33</v>
      </c>
      <c r="G31" s="14">
        <v>3964</v>
      </c>
      <c r="H31" s="15">
        <v>20.92</v>
      </c>
      <c r="I31" s="14">
        <v>690</v>
      </c>
      <c r="J31" s="15">
        <v>3.64</v>
      </c>
      <c r="K31" s="14">
        <v>174538</v>
      </c>
      <c r="L31" s="14">
        <v>162</v>
      </c>
      <c r="M31" s="14">
        <f t="shared" si="0"/>
        <v>174376</v>
      </c>
      <c r="N31" s="18">
        <f t="shared" si="1"/>
        <v>99.907183535963512</v>
      </c>
      <c r="O31" s="14">
        <v>175962</v>
      </c>
      <c r="P31" s="14">
        <v>4657</v>
      </c>
      <c r="Q31" s="24">
        <f t="shared" si="2"/>
        <v>171305</v>
      </c>
      <c r="R31" s="18">
        <f t="shared" si="3"/>
        <v>97.353405848990121</v>
      </c>
      <c r="S31" s="18">
        <f t="shared" si="4"/>
        <v>34.842997763491425</v>
      </c>
      <c r="T31" s="18">
        <f t="shared" si="21"/>
        <v>33.889360893725041</v>
      </c>
      <c r="U31" s="18">
        <f t="shared" si="6"/>
        <v>9.5924042425806331</v>
      </c>
      <c r="V31" s="18">
        <f t="shared" si="7"/>
        <v>21.506951593659295</v>
      </c>
      <c r="W31" s="18">
        <f t="shared" si="8"/>
        <v>3.7436419272514918</v>
      </c>
      <c r="X31" s="18">
        <f t="shared" si="22"/>
        <v>9.3298645375437328</v>
      </c>
      <c r="Y31" s="18">
        <f t="shared" si="23"/>
        <v>20.918316191642173</v>
      </c>
      <c r="Z31" s="18">
        <f t="shared" si="24"/>
        <v>3.6411801645391271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206178</v>
      </c>
      <c r="C32" s="14">
        <v>6055</v>
      </c>
      <c r="D32" s="15">
        <v>29.37</v>
      </c>
      <c r="E32" s="14">
        <v>1596</v>
      </c>
      <c r="F32" s="15">
        <v>7.74</v>
      </c>
      <c r="G32" s="14">
        <v>3740</v>
      </c>
      <c r="H32" s="15">
        <v>18.14</v>
      </c>
      <c r="I32" s="14">
        <v>719</v>
      </c>
      <c r="J32" s="15">
        <v>3.49</v>
      </c>
      <c r="K32" s="14">
        <v>201239</v>
      </c>
      <c r="L32" s="14">
        <v>163</v>
      </c>
      <c r="M32" s="14">
        <f t="shared" si="0"/>
        <v>201076</v>
      </c>
      <c r="N32" s="18">
        <f t="shared" si="1"/>
        <v>99.919001783948431</v>
      </c>
      <c r="O32" s="14">
        <v>203035</v>
      </c>
      <c r="P32" s="14">
        <v>4108</v>
      </c>
      <c r="Q32" s="24">
        <f t="shared" si="2"/>
        <v>198927</v>
      </c>
      <c r="R32" s="18">
        <f t="shared" si="3"/>
        <v>97.976703524022952</v>
      </c>
      <c r="S32" s="18">
        <f t="shared" si="4"/>
        <v>29.998595014667121</v>
      </c>
      <c r="T32" s="18">
        <f t="shared" si="21"/>
        <v>29.367827799280231</v>
      </c>
      <c r="U32" s="18">
        <f t="shared" si="6"/>
        <v>7.907144119472953</v>
      </c>
      <c r="V32" s="18">
        <f t="shared" si="7"/>
        <v>18.5292725606697</v>
      </c>
      <c r="W32" s="18">
        <f t="shared" si="8"/>
        <v>3.5621783345244689</v>
      </c>
      <c r="X32" s="18">
        <f t="shared" si="22"/>
        <v>7.7408840904461202</v>
      </c>
      <c r="Y32" s="18">
        <f t="shared" si="23"/>
        <v>18.139665725732137</v>
      </c>
      <c r="Z32" s="18">
        <f t="shared" si="24"/>
        <v>3.4872779831019796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8"/>
      <c r="O33" s="11"/>
      <c r="P33" s="11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1182173</v>
      </c>
      <c r="C34" s="8">
        <v>20786</v>
      </c>
      <c r="D34" s="9">
        <v>17.579999999999998</v>
      </c>
      <c r="E34" s="8">
        <v>5358</v>
      </c>
      <c r="F34" s="9">
        <v>4.53</v>
      </c>
      <c r="G34" s="8">
        <v>12464</v>
      </c>
      <c r="H34" s="9">
        <v>10.54</v>
      </c>
      <c r="I34" s="8">
        <v>2964</v>
      </c>
      <c r="J34" s="9">
        <v>2.5099999999999998</v>
      </c>
      <c r="K34" s="8">
        <v>1140052</v>
      </c>
      <c r="L34" s="8">
        <v>773</v>
      </c>
      <c r="M34" s="8">
        <f t="shared" si="0"/>
        <v>1139279</v>
      </c>
      <c r="N34" s="17">
        <f t="shared" si="1"/>
        <v>99.932196075266745</v>
      </c>
      <c r="O34" s="8">
        <v>1153527</v>
      </c>
      <c r="P34" s="8">
        <v>13561</v>
      </c>
      <c r="Q34" s="16">
        <f t="shared" si="2"/>
        <v>1139966</v>
      </c>
      <c r="R34" s="17">
        <f t="shared" si="3"/>
        <v>98.824388159098149</v>
      </c>
      <c r="S34" s="17">
        <f t="shared" si="4"/>
        <v>17.804112144899918</v>
      </c>
      <c r="T34" s="17">
        <f t="shared" ref="T34:T39" si="25">N34*R34*S34/10000</f>
        <v>17.582874926089495</v>
      </c>
      <c r="U34" s="17">
        <f t="shared" si="6"/>
        <v>4.5893598033471443</v>
      </c>
      <c r="V34" s="17">
        <f t="shared" si="7"/>
        <v>10.675957556722436</v>
      </c>
      <c r="W34" s="17">
        <f t="shared" si="8"/>
        <v>2.5387947848303356</v>
      </c>
      <c r="X34" s="17">
        <f t="shared" ref="X34:X39" si="26">N34*R34*U34/10000</f>
        <v>4.5323315623009481</v>
      </c>
      <c r="Y34" s="17">
        <f t="shared" ref="Y34:Y39" si="27">N34*R34*V34/10000</f>
        <v>10.543296116558233</v>
      </c>
      <c r="Z34" s="17">
        <f t="shared" ref="Z34:Z39" si="28">N34*R34*W34/10000</f>
        <v>2.5072472472303122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217817</v>
      </c>
      <c r="C35" s="14">
        <v>5361</v>
      </c>
      <c r="D35" s="15">
        <v>24.61</v>
      </c>
      <c r="E35" s="14">
        <v>1396</v>
      </c>
      <c r="F35" s="15">
        <v>6.41</v>
      </c>
      <c r="G35" s="14">
        <v>3298</v>
      </c>
      <c r="H35" s="15">
        <v>15.14</v>
      </c>
      <c r="I35" s="14">
        <v>667</v>
      </c>
      <c r="J35" s="15">
        <v>3.06</v>
      </c>
      <c r="K35" s="14">
        <v>207228</v>
      </c>
      <c r="L35" s="14">
        <v>159</v>
      </c>
      <c r="M35" s="14">
        <f t="shared" si="0"/>
        <v>207069</v>
      </c>
      <c r="N35" s="18">
        <f t="shared" si="1"/>
        <v>99.923272916787312</v>
      </c>
      <c r="O35" s="14">
        <v>209320</v>
      </c>
      <c r="P35" s="14">
        <v>3513</v>
      </c>
      <c r="Q35" s="24">
        <f t="shared" si="2"/>
        <v>205807</v>
      </c>
      <c r="R35" s="18">
        <f t="shared" si="3"/>
        <v>98.321708389069357</v>
      </c>
      <c r="S35" s="18">
        <f t="shared" si="4"/>
        <v>25.051744191920616</v>
      </c>
      <c r="T35" s="18">
        <f t="shared" si="25"/>
        <v>24.61240399050579</v>
      </c>
      <c r="U35" s="18">
        <f t="shared" si="6"/>
        <v>6.5234536265475063</v>
      </c>
      <c r="V35" s="18">
        <f t="shared" si="7"/>
        <v>15.411425544665956</v>
      </c>
      <c r="W35" s="18">
        <f t="shared" si="8"/>
        <v>3.1168650207071535</v>
      </c>
      <c r="X35" s="18">
        <f t="shared" si="26"/>
        <v>6.4090497986842161</v>
      </c>
      <c r="Y35" s="18">
        <f t="shared" si="27"/>
        <v>15.141150598897241</v>
      </c>
      <c r="Z35" s="18">
        <f t="shared" si="28"/>
        <v>3.0622035929243352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230024</v>
      </c>
      <c r="C36" s="14">
        <v>5045</v>
      </c>
      <c r="D36" s="15">
        <v>21.93</v>
      </c>
      <c r="E36" s="14">
        <v>1271</v>
      </c>
      <c r="F36" s="15">
        <v>5.53</v>
      </c>
      <c r="G36" s="14">
        <v>3067</v>
      </c>
      <c r="H36" s="15">
        <v>13.33</v>
      </c>
      <c r="I36" s="14">
        <v>707</v>
      </c>
      <c r="J36" s="15">
        <v>3.07</v>
      </c>
      <c r="K36" s="14">
        <v>223933</v>
      </c>
      <c r="L36" s="14">
        <v>150</v>
      </c>
      <c r="M36" s="14">
        <f t="shared" si="0"/>
        <v>223783</v>
      </c>
      <c r="N36" s="18">
        <f t="shared" si="1"/>
        <v>99.933015678796792</v>
      </c>
      <c r="O36" s="14">
        <v>226314</v>
      </c>
      <c r="P36" s="14">
        <v>3120</v>
      </c>
      <c r="Q36" s="24">
        <f t="shared" si="2"/>
        <v>223194</v>
      </c>
      <c r="R36" s="18">
        <f t="shared" si="3"/>
        <v>98.621384448156107</v>
      </c>
      <c r="S36" s="18">
        <f t="shared" si="4"/>
        <v>22.253992177404538</v>
      </c>
      <c r="T36" s="18">
        <f t="shared" si="25"/>
        <v>21.932494000626022</v>
      </c>
      <c r="U36" s="18">
        <f t="shared" si="6"/>
        <v>5.606506255199438</v>
      </c>
      <c r="V36" s="18">
        <f t="shared" si="7"/>
        <v>13.528839248384482</v>
      </c>
      <c r="W36" s="18">
        <f t="shared" si="8"/>
        <v>3.1186466738206158</v>
      </c>
      <c r="X36" s="18">
        <f t="shared" si="26"/>
        <v>5.5255103815254056</v>
      </c>
      <c r="Y36" s="18">
        <f t="shared" si="27"/>
        <v>13.333391298299306</v>
      </c>
      <c r="Z36" s="18">
        <f t="shared" si="28"/>
        <v>3.0735923208013074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237914</v>
      </c>
      <c r="C37" s="14">
        <v>4062</v>
      </c>
      <c r="D37" s="15">
        <v>17.07</v>
      </c>
      <c r="E37" s="14">
        <v>986</v>
      </c>
      <c r="F37" s="15">
        <v>4.1399999999999997</v>
      </c>
      <c r="G37" s="14">
        <v>2483</v>
      </c>
      <c r="H37" s="15">
        <v>10.44</v>
      </c>
      <c r="I37" s="14">
        <v>593</v>
      </c>
      <c r="J37" s="15">
        <v>2.4900000000000002</v>
      </c>
      <c r="K37" s="14">
        <v>230971</v>
      </c>
      <c r="L37" s="14">
        <v>177</v>
      </c>
      <c r="M37" s="14">
        <f t="shared" si="0"/>
        <v>230794</v>
      </c>
      <c r="N37" s="18">
        <f t="shared" si="1"/>
        <v>99.923367002783905</v>
      </c>
      <c r="O37" s="14">
        <v>233734</v>
      </c>
      <c r="P37" s="14">
        <v>2644</v>
      </c>
      <c r="Q37" s="24">
        <f t="shared" si="2"/>
        <v>231090</v>
      </c>
      <c r="R37" s="18">
        <f t="shared" si="3"/>
        <v>98.868799575585925</v>
      </c>
      <c r="S37" s="18">
        <f t="shared" si="4"/>
        <v>17.281984035524875</v>
      </c>
      <c r="T37" s="18">
        <f t="shared" si="25"/>
        <v>17.073396269240146</v>
      </c>
      <c r="U37" s="18">
        <f t="shared" si="6"/>
        <v>4.1949867698246006</v>
      </c>
      <c r="V37" s="18">
        <f t="shared" si="7"/>
        <v>10.56404883313842</v>
      </c>
      <c r="W37" s="18">
        <f t="shared" si="8"/>
        <v>2.5229484325618543</v>
      </c>
      <c r="X37" s="18">
        <f t="shared" si="26"/>
        <v>4.1443546827845363</v>
      </c>
      <c r="Y37" s="18">
        <f t="shared" si="27"/>
        <v>10.436544297519273</v>
      </c>
      <c r="Z37" s="18">
        <f t="shared" si="28"/>
        <v>2.4924972889363386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242080</v>
      </c>
      <c r="C38" s="14">
        <v>3432</v>
      </c>
      <c r="D38" s="15">
        <v>14.18</v>
      </c>
      <c r="E38" s="14">
        <v>903</v>
      </c>
      <c r="F38" s="15">
        <v>3.73</v>
      </c>
      <c r="G38" s="14">
        <v>1996</v>
      </c>
      <c r="H38" s="15">
        <v>8.25</v>
      </c>
      <c r="I38" s="14">
        <v>533</v>
      </c>
      <c r="J38" s="15">
        <v>2.2000000000000002</v>
      </c>
      <c r="K38" s="14">
        <v>239115</v>
      </c>
      <c r="L38" s="14">
        <v>158</v>
      </c>
      <c r="M38" s="14">
        <f t="shared" si="0"/>
        <v>238957</v>
      </c>
      <c r="N38" s="18">
        <f t="shared" si="1"/>
        <v>99.93392300775777</v>
      </c>
      <c r="O38" s="14">
        <v>242093</v>
      </c>
      <c r="P38" s="14">
        <v>2312</v>
      </c>
      <c r="Q38" s="24">
        <f t="shared" si="2"/>
        <v>239781</v>
      </c>
      <c r="R38" s="18">
        <f t="shared" si="3"/>
        <v>99.044995105186857</v>
      </c>
      <c r="S38" s="18">
        <f t="shared" si="4"/>
        <v>14.323293698857611</v>
      </c>
      <c r="T38" s="18">
        <f t="shared" si="25"/>
        <v>14.17713152676801</v>
      </c>
      <c r="U38" s="18">
        <f t="shared" si="6"/>
        <v>3.7686288490875359</v>
      </c>
      <c r="V38" s="18">
        <f t="shared" si="7"/>
        <v>8.3302139344171895</v>
      </c>
      <c r="W38" s="18">
        <f t="shared" si="8"/>
        <v>2.2244509153528869</v>
      </c>
      <c r="X38" s="18">
        <f t="shared" si="26"/>
        <v>3.7301718440185061</v>
      </c>
      <c r="Y38" s="18">
        <f t="shared" si="27"/>
        <v>8.2452081956378045</v>
      </c>
      <c r="Z38" s="18">
        <f t="shared" si="28"/>
        <v>2.2017514871116988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254338</v>
      </c>
      <c r="C39" s="14">
        <v>2886</v>
      </c>
      <c r="D39" s="15">
        <v>11.35</v>
      </c>
      <c r="E39" s="14">
        <v>802</v>
      </c>
      <c r="F39" s="15">
        <v>3.15</v>
      </c>
      <c r="G39" s="14">
        <v>1620</v>
      </c>
      <c r="H39" s="15">
        <v>6.37</v>
      </c>
      <c r="I39" s="14">
        <v>464</v>
      </c>
      <c r="J39" s="15">
        <v>1.82</v>
      </c>
      <c r="K39" s="14">
        <v>238805</v>
      </c>
      <c r="L39" s="14">
        <v>129</v>
      </c>
      <c r="M39" s="14">
        <f t="shared" si="0"/>
        <v>238676</v>
      </c>
      <c r="N39" s="18">
        <f t="shared" si="1"/>
        <v>99.945981030547941</v>
      </c>
      <c r="O39" s="14">
        <v>242066</v>
      </c>
      <c r="P39" s="14">
        <v>1972</v>
      </c>
      <c r="Q39" s="24">
        <f t="shared" si="2"/>
        <v>240094</v>
      </c>
      <c r="R39" s="18">
        <f t="shared" si="3"/>
        <v>99.185346145266166</v>
      </c>
      <c r="S39" s="18">
        <f t="shared" si="4"/>
        <v>11.446487184673213</v>
      </c>
      <c r="T39" s="18">
        <f t="shared" si="25"/>
        <v>11.347105033459412</v>
      </c>
      <c r="U39" s="18">
        <f t="shared" si="6"/>
        <v>3.1809018441122374</v>
      </c>
      <c r="V39" s="18">
        <f t="shared" si="7"/>
        <v>6.4252630766356926</v>
      </c>
      <c r="W39" s="18">
        <f t="shared" si="8"/>
        <v>1.8403222639252845</v>
      </c>
      <c r="X39" s="18">
        <f t="shared" si="26"/>
        <v>3.1532842123473488</v>
      </c>
      <c r="Y39" s="18">
        <f t="shared" si="27"/>
        <v>6.3694768379086115</v>
      </c>
      <c r="Z39" s="18">
        <f t="shared" si="28"/>
        <v>1.8243439832034538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8"/>
      <c r="O40" s="11"/>
      <c r="P40" s="11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1180400</v>
      </c>
      <c r="C41" s="8">
        <v>8085</v>
      </c>
      <c r="D41" s="9">
        <v>6.85</v>
      </c>
      <c r="E41" s="8">
        <v>2861</v>
      </c>
      <c r="F41" s="9">
        <v>2.42</v>
      </c>
      <c r="G41" s="8">
        <v>3818</v>
      </c>
      <c r="H41" s="9">
        <v>3.23</v>
      </c>
      <c r="I41" s="8">
        <v>1406</v>
      </c>
      <c r="J41" s="9">
        <v>1.19</v>
      </c>
      <c r="K41" s="8">
        <v>1176599</v>
      </c>
      <c r="L41" s="8">
        <v>545</v>
      </c>
      <c r="M41" s="8">
        <f t="shared" si="0"/>
        <v>1176054</v>
      </c>
      <c r="N41" s="17">
        <f t="shared" si="1"/>
        <v>99.953680055821906</v>
      </c>
      <c r="O41" s="8">
        <v>1199448</v>
      </c>
      <c r="P41" s="8">
        <v>6322</v>
      </c>
      <c r="Q41" s="16">
        <f t="shared" si="2"/>
        <v>1193126</v>
      </c>
      <c r="R41" s="17">
        <f t="shared" si="3"/>
        <v>99.472924211804099</v>
      </c>
      <c r="S41" s="17">
        <f t="shared" si="4"/>
        <v>6.8888566855727928</v>
      </c>
      <c r="T41" s="17">
        <f t="shared" ref="T41:T46" si="29">N41*R41*S41/10000</f>
        <v>6.8493730938664843</v>
      </c>
      <c r="U41" s="17">
        <f t="shared" si="6"/>
        <v>2.4377265278198839</v>
      </c>
      <c r="V41" s="17">
        <f t="shared" si="7"/>
        <v>3.2531422171325817</v>
      </c>
      <c r="W41" s="17">
        <f t="shared" si="8"/>
        <v>1.1979879406203273</v>
      </c>
      <c r="X41" s="17">
        <f t="shared" ref="X41:X46" si="30">N41*R41*U41/10000</f>
        <v>2.4237546594374786</v>
      </c>
      <c r="Y41" s="17">
        <f t="shared" ref="Y41:Y46" si="31">N41*R41*V41/10000</f>
        <v>3.2344967807522864</v>
      </c>
      <c r="Z41" s="17">
        <f t="shared" ref="Z41:Z46" si="32">N41*R41*W41/10000</f>
        <v>1.1911216536767195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253283</v>
      </c>
      <c r="C42" s="14">
        <v>2534</v>
      </c>
      <c r="D42" s="15">
        <v>10</v>
      </c>
      <c r="E42" s="14">
        <v>809</v>
      </c>
      <c r="F42" s="15">
        <v>3.19</v>
      </c>
      <c r="G42" s="14">
        <v>1301</v>
      </c>
      <c r="H42" s="15">
        <v>5.14</v>
      </c>
      <c r="I42" s="14">
        <v>424</v>
      </c>
      <c r="J42" s="15">
        <v>1.67</v>
      </c>
      <c r="K42" s="14">
        <v>262567</v>
      </c>
      <c r="L42" s="14">
        <v>153</v>
      </c>
      <c r="M42" s="14">
        <f t="shared" si="0"/>
        <v>262414</v>
      </c>
      <c r="N42" s="18">
        <f t="shared" si="1"/>
        <v>99.941729158652834</v>
      </c>
      <c r="O42" s="14">
        <v>266609</v>
      </c>
      <c r="P42" s="14">
        <v>1864</v>
      </c>
      <c r="Q42" s="24">
        <f t="shared" si="2"/>
        <v>264745</v>
      </c>
      <c r="R42" s="18">
        <f t="shared" si="3"/>
        <v>99.300848808554861</v>
      </c>
      <c r="S42" s="18">
        <f t="shared" si="4"/>
        <v>10.080933480280917</v>
      </c>
      <c r="T42" s="18">
        <f t="shared" si="29"/>
        <v>10.004619338842325</v>
      </c>
      <c r="U42" s="18">
        <f t="shared" si="6"/>
        <v>3.218419568092842</v>
      </c>
      <c r="V42" s="18">
        <f t="shared" si="7"/>
        <v>5.1757278839169185</v>
      </c>
      <c r="W42" s="18">
        <f t="shared" si="8"/>
        <v>1.6867860282711558</v>
      </c>
      <c r="X42" s="18">
        <f t="shared" si="30"/>
        <v>3.1940556610589739</v>
      </c>
      <c r="Y42" s="18">
        <f t="shared" si="31"/>
        <v>5.1365468665484855</v>
      </c>
      <c r="Z42" s="18">
        <f t="shared" si="32"/>
        <v>1.6740168112348637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249244</v>
      </c>
      <c r="C43" s="14">
        <v>1695</v>
      </c>
      <c r="D43" s="15">
        <v>6.8</v>
      </c>
      <c r="E43" s="14">
        <v>570</v>
      </c>
      <c r="F43" s="15">
        <v>2.29</v>
      </c>
      <c r="G43" s="14">
        <v>833</v>
      </c>
      <c r="H43" s="15">
        <v>3.34</v>
      </c>
      <c r="I43" s="14">
        <v>292</v>
      </c>
      <c r="J43" s="15">
        <v>1.17</v>
      </c>
      <c r="K43" s="14">
        <v>235761</v>
      </c>
      <c r="L43" s="14">
        <v>107</v>
      </c>
      <c r="M43" s="14">
        <f t="shared" si="0"/>
        <v>235654</v>
      </c>
      <c r="N43" s="18">
        <f t="shared" si="1"/>
        <v>99.954615055076971</v>
      </c>
      <c r="O43" s="14">
        <v>239957</v>
      </c>
      <c r="P43" s="14">
        <v>1231</v>
      </c>
      <c r="Q43" s="24">
        <f t="shared" si="2"/>
        <v>238726</v>
      </c>
      <c r="R43" s="18">
        <f t="shared" si="3"/>
        <v>99.486991419295961</v>
      </c>
      <c r="S43" s="18">
        <f t="shared" si="4"/>
        <v>6.8387360450553425</v>
      </c>
      <c r="T43" s="18">
        <f t="shared" si="29"/>
        <v>6.8005649082826469</v>
      </c>
      <c r="U43" s="18">
        <f t="shared" si="6"/>
        <v>2.2997519443548939</v>
      </c>
      <c r="V43" s="18">
        <f t="shared" si="7"/>
        <v>3.3608655607853097</v>
      </c>
      <c r="W43" s="18">
        <f t="shared" si="8"/>
        <v>1.1781185399151386</v>
      </c>
      <c r="X43" s="18">
        <f t="shared" si="30"/>
        <v>2.2869156328738107</v>
      </c>
      <c r="Y43" s="18">
        <f t="shared" si="31"/>
        <v>3.3421065301471651</v>
      </c>
      <c r="Z43" s="18">
        <f t="shared" si="32"/>
        <v>1.1715427452616713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230928</v>
      </c>
      <c r="C44" s="14">
        <v>1674</v>
      </c>
      <c r="D44" s="15">
        <v>7.25</v>
      </c>
      <c r="E44" s="14">
        <v>625</v>
      </c>
      <c r="F44" s="15">
        <v>2.71</v>
      </c>
      <c r="G44" s="14">
        <v>759</v>
      </c>
      <c r="H44" s="15">
        <v>3.29</v>
      </c>
      <c r="I44" s="14">
        <v>290</v>
      </c>
      <c r="J44" s="15">
        <v>1.26</v>
      </c>
      <c r="K44" s="14">
        <v>253517</v>
      </c>
      <c r="L44" s="14">
        <v>99</v>
      </c>
      <c r="M44" s="14">
        <f t="shared" si="0"/>
        <v>253418</v>
      </c>
      <c r="N44" s="18">
        <f t="shared" si="1"/>
        <v>99.96094936434244</v>
      </c>
      <c r="O44" s="14">
        <v>258531</v>
      </c>
      <c r="P44" s="14">
        <v>1299</v>
      </c>
      <c r="Q44" s="24">
        <f t="shared" si="2"/>
        <v>257232</v>
      </c>
      <c r="R44" s="18">
        <f t="shared" si="3"/>
        <v>99.497545748865704</v>
      </c>
      <c r="S44" s="18">
        <f t="shared" si="4"/>
        <v>7.2884657768164889</v>
      </c>
      <c r="T44" s="18">
        <f t="shared" si="29"/>
        <v>7.2490126792766594</v>
      </c>
      <c r="U44" s="18">
        <f t="shared" si="6"/>
        <v>2.7212013802331576</v>
      </c>
      <c r="V44" s="18">
        <f t="shared" si="7"/>
        <v>3.3046269561551465</v>
      </c>
      <c r="W44" s="18">
        <f t="shared" si="8"/>
        <v>1.2626374404281848</v>
      </c>
      <c r="X44" s="18">
        <f t="shared" si="30"/>
        <v>2.7064712810919422</v>
      </c>
      <c r="Y44" s="18">
        <f t="shared" si="31"/>
        <v>3.286738723758055</v>
      </c>
      <c r="Z44" s="18">
        <f t="shared" si="32"/>
        <v>1.255802674426661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217176</v>
      </c>
      <c r="C45" s="14">
        <v>1118</v>
      </c>
      <c r="D45" s="15">
        <v>5.15</v>
      </c>
      <c r="E45" s="14">
        <v>441</v>
      </c>
      <c r="F45" s="15">
        <v>2.0299999999999998</v>
      </c>
      <c r="G45" s="14">
        <v>471</v>
      </c>
      <c r="H45" s="15">
        <v>2.17</v>
      </c>
      <c r="I45" s="14">
        <v>206</v>
      </c>
      <c r="J45" s="15">
        <v>0.95</v>
      </c>
      <c r="K45" s="14">
        <v>198998</v>
      </c>
      <c r="L45" s="14">
        <v>93</v>
      </c>
      <c r="M45" s="14">
        <f t="shared" si="0"/>
        <v>198905</v>
      </c>
      <c r="N45" s="18">
        <f t="shared" si="1"/>
        <v>99.953265861968461</v>
      </c>
      <c r="O45" s="14">
        <v>203324</v>
      </c>
      <c r="P45" s="14">
        <v>946</v>
      </c>
      <c r="Q45" s="24">
        <f t="shared" si="2"/>
        <v>202378</v>
      </c>
      <c r="R45" s="18">
        <f t="shared" si="3"/>
        <v>99.534732741830766</v>
      </c>
      <c r="S45" s="18">
        <f t="shared" si="4"/>
        <v>5.174380126041414</v>
      </c>
      <c r="T45" s="18">
        <f t="shared" si="29"/>
        <v>5.147898478653258</v>
      </c>
      <c r="U45" s="18">
        <f t="shared" si="6"/>
        <v>2.0410569191272483</v>
      </c>
      <c r="V45" s="18">
        <f t="shared" si="7"/>
        <v>2.1799043285916868</v>
      </c>
      <c r="W45" s="18">
        <f t="shared" si="8"/>
        <v>0.95341887832247874</v>
      </c>
      <c r="X45" s="18">
        <f t="shared" si="30"/>
        <v>2.0306111172505248</v>
      </c>
      <c r="Y45" s="18">
        <f t="shared" si="31"/>
        <v>2.1687479279478392</v>
      </c>
      <c r="Z45" s="18">
        <f t="shared" si="32"/>
        <v>0.94853943345489367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229769</v>
      </c>
      <c r="C46" s="14">
        <v>1064</v>
      </c>
      <c r="D46" s="15">
        <v>4.63</v>
      </c>
      <c r="E46" s="14">
        <v>416</v>
      </c>
      <c r="F46" s="15">
        <v>1.81</v>
      </c>
      <c r="G46" s="14">
        <v>454</v>
      </c>
      <c r="H46" s="15">
        <v>1.98</v>
      </c>
      <c r="I46" s="14">
        <v>194</v>
      </c>
      <c r="J46" s="15">
        <v>0.84</v>
      </c>
      <c r="K46" s="14">
        <v>225756</v>
      </c>
      <c r="L46" s="14">
        <v>93</v>
      </c>
      <c r="M46" s="14">
        <f t="shared" si="0"/>
        <v>225663</v>
      </c>
      <c r="N46" s="18">
        <f t="shared" si="1"/>
        <v>99.958805081592516</v>
      </c>
      <c r="O46" s="14">
        <v>231027</v>
      </c>
      <c r="P46" s="14">
        <v>982</v>
      </c>
      <c r="Q46" s="24">
        <f t="shared" si="2"/>
        <v>230045</v>
      </c>
      <c r="R46" s="18">
        <f t="shared" si="3"/>
        <v>99.574941457059126</v>
      </c>
      <c r="S46" s="18">
        <f t="shared" si="4"/>
        <v>4.6524217589724568</v>
      </c>
      <c r="T46" s="18">
        <f t="shared" si="29"/>
        <v>4.630737827992462</v>
      </c>
      <c r="U46" s="18">
        <f t="shared" si="6"/>
        <v>1.8189919659140434</v>
      </c>
      <c r="V46" s="18">
        <f t="shared" si="7"/>
        <v>1.9851498858773455</v>
      </c>
      <c r="W46" s="18">
        <f t="shared" si="8"/>
        <v>0.84827990718106827</v>
      </c>
      <c r="X46" s="18">
        <f t="shared" si="30"/>
        <v>1.8105140380120905</v>
      </c>
      <c r="Y46" s="18">
        <f t="shared" si="31"/>
        <v>1.9758975318689642</v>
      </c>
      <c r="Z46" s="18">
        <f t="shared" si="32"/>
        <v>0.84432625811140749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8"/>
      <c r="O47" s="11"/>
      <c r="P47" s="11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938129</v>
      </c>
      <c r="C48" s="8">
        <v>3965</v>
      </c>
      <c r="D48" s="9">
        <v>4.2300000000000004</v>
      </c>
      <c r="E48" s="8">
        <v>1620</v>
      </c>
      <c r="F48" s="9">
        <v>1.73</v>
      </c>
      <c r="G48" s="8">
        <v>1543</v>
      </c>
      <c r="H48" s="9">
        <v>1.64</v>
      </c>
      <c r="I48" s="8">
        <v>802</v>
      </c>
      <c r="J48" s="9">
        <v>0.85</v>
      </c>
      <c r="K48" s="8">
        <v>960351</v>
      </c>
      <c r="L48" s="8">
        <v>318</v>
      </c>
      <c r="M48" s="8">
        <f t="shared" si="0"/>
        <v>960033</v>
      </c>
      <c r="N48" s="17">
        <f t="shared" si="1"/>
        <v>99.966887106901538</v>
      </c>
      <c r="O48" s="8">
        <v>989181</v>
      </c>
      <c r="P48" s="8">
        <v>3200</v>
      </c>
      <c r="Q48" s="16">
        <f t="shared" si="2"/>
        <v>985981</v>
      </c>
      <c r="R48" s="17">
        <f t="shared" si="3"/>
        <v>99.676500054085153</v>
      </c>
      <c r="S48" s="17">
        <f t="shared" si="4"/>
        <v>4.2416192503849102</v>
      </c>
      <c r="T48" s="17">
        <f t="shared" ref="T48:T53" si="33">N48*R48*S48/10000</f>
        <v>4.2264976351866306</v>
      </c>
      <c r="U48" s="17">
        <f t="shared" si="6"/>
        <v>1.7330197189466723</v>
      </c>
      <c r="V48" s="17">
        <f t="shared" si="7"/>
        <v>1.6506477940337747</v>
      </c>
      <c r="W48" s="17">
        <f t="shared" si="8"/>
        <v>0.85795173740446362</v>
      </c>
      <c r="X48" s="17">
        <f t="shared" ref="X48:X53" si="34">N48*R48*U48/10000</f>
        <v>1.7268414045403138</v>
      </c>
      <c r="Y48" s="17">
        <f t="shared" ref="Y48:Y53" si="35">N48*R48*V48/10000</f>
        <v>1.6447631402504344</v>
      </c>
      <c r="Z48" s="17">
        <f t="shared" ref="Z48:Z53" si="36">N48*R48*W48/10000</f>
        <v>0.85489309039588368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224646</v>
      </c>
      <c r="C49" s="14">
        <v>920</v>
      </c>
      <c r="D49" s="15">
        <v>4.0999999999999996</v>
      </c>
      <c r="E49" s="14">
        <v>404</v>
      </c>
      <c r="F49" s="15">
        <v>1.8</v>
      </c>
      <c r="G49" s="14">
        <v>339</v>
      </c>
      <c r="H49" s="15">
        <v>1.51</v>
      </c>
      <c r="I49" s="14">
        <v>177</v>
      </c>
      <c r="J49" s="15">
        <v>0.79</v>
      </c>
      <c r="K49" s="14">
        <v>223182</v>
      </c>
      <c r="L49" s="14">
        <v>85</v>
      </c>
      <c r="M49" s="14">
        <f t="shared" si="0"/>
        <v>223097</v>
      </c>
      <c r="N49" s="18">
        <f t="shared" si="1"/>
        <v>99.961914491312015</v>
      </c>
      <c r="O49" s="14">
        <v>228511</v>
      </c>
      <c r="P49" s="14">
        <v>864</v>
      </c>
      <c r="Q49" s="24">
        <f t="shared" si="2"/>
        <v>227647</v>
      </c>
      <c r="R49" s="18">
        <f t="shared" si="3"/>
        <v>99.621900039823032</v>
      </c>
      <c r="S49" s="18">
        <f t="shared" si="4"/>
        <v>4.112441674263061</v>
      </c>
      <c r="T49" s="18">
        <f t="shared" si="33"/>
        <v>4.0953322115684232</v>
      </c>
      <c r="U49" s="18">
        <f t="shared" si="6"/>
        <v>1.8058983004372569</v>
      </c>
      <c r="V49" s="18">
        <f t="shared" si="7"/>
        <v>1.5153453560599757</v>
      </c>
      <c r="W49" s="18">
        <f t="shared" si="8"/>
        <v>0.79119801776582799</v>
      </c>
      <c r="X49" s="18">
        <f t="shared" si="34"/>
        <v>1.7983850146452638</v>
      </c>
      <c r="Y49" s="18">
        <f t="shared" si="35"/>
        <v>1.5090408910018429</v>
      </c>
      <c r="Z49" s="18">
        <f t="shared" si="36"/>
        <v>0.78790630592131616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235437</v>
      </c>
      <c r="C50" s="14">
        <v>863</v>
      </c>
      <c r="D50" s="15">
        <v>3.67</v>
      </c>
      <c r="E50" s="14">
        <v>356</v>
      </c>
      <c r="F50" s="15">
        <v>1.51</v>
      </c>
      <c r="G50" s="14">
        <v>345</v>
      </c>
      <c r="H50" s="15">
        <v>1.47</v>
      </c>
      <c r="I50" s="14">
        <v>162</v>
      </c>
      <c r="J50" s="15">
        <v>0.69</v>
      </c>
      <c r="K50" s="14">
        <v>215275</v>
      </c>
      <c r="L50" s="14">
        <v>97</v>
      </c>
      <c r="M50" s="14">
        <f t="shared" si="0"/>
        <v>215178</v>
      </c>
      <c r="N50" s="18">
        <f t="shared" si="1"/>
        <v>99.954941354081981</v>
      </c>
      <c r="O50" s="14">
        <v>220780</v>
      </c>
      <c r="P50" s="14">
        <v>757</v>
      </c>
      <c r="Q50" s="24">
        <f t="shared" si="2"/>
        <v>220023</v>
      </c>
      <c r="R50" s="18">
        <f t="shared" si="3"/>
        <v>99.657124739559748</v>
      </c>
      <c r="S50" s="18">
        <f t="shared" si="4"/>
        <v>3.6797935924176417</v>
      </c>
      <c r="T50" s="18">
        <f t="shared" si="33"/>
        <v>3.6655241104839078</v>
      </c>
      <c r="U50" s="18">
        <f t="shared" si="6"/>
        <v>1.5179681563159682</v>
      </c>
      <c r="V50" s="18">
        <f t="shared" si="7"/>
        <v>1.4710646458680028</v>
      </c>
      <c r="W50" s="18">
        <f t="shared" si="8"/>
        <v>0.69076079023367087</v>
      </c>
      <c r="X50" s="18">
        <f t="shared" si="34"/>
        <v>1.5120817883340341</v>
      </c>
      <c r="Y50" s="18">
        <f t="shared" si="35"/>
        <v>1.4653601600428137</v>
      </c>
      <c r="Z50" s="18">
        <f t="shared" si="36"/>
        <v>0.68808216210706041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219142</v>
      </c>
      <c r="C51" s="14">
        <v>985</v>
      </c>
      <c r="D51" s="15">
        <v>4.49</v>
      </c>
      <c r="E51" s="14">
        <v>406</v>
      </c>
      <c r="F51" s="15">
        <v>1.85</v>
      </c>
      <c r="G51" s="14">
        <v>382</v>
      </c>
      <c r="H51" s="15">
        <v>1.74</v>
      </c>
      <c r="I51" s="14">
        <v>197</v>
      </c>
      <c r="J51" s="15">
        <v>0.9</v>
      </c>
      <c r="K51" s="14">
        <v>243244</v>
      </c>
      <c r="L51" s="14">
        <v>69</v>
      </c>
      <c r="M51" s="14">
        <f t="shared" si="0"/>
        <v>243175</v>
      </c>
      <c r="N51" s="18">
        <f t="shared" si="1"/>
        <v>99.971633421584912</v>
      </c>
      <c r="O51" s="14">
        <v>250093</v>
      </c>
      <c r="P51" s="14">
        <v>771</v>
      </c>
      <c r="Q51" s="24">
        <f t="shared" si="2"/>
        <v>249322</v>
      </c>
      <c r="R51" s="18">
        <f t="shared" si="3"/>
        <v>99.69171468213824</v>
      </c>
      <c r="S51" s="18">
        <f t="shared" si="4"/>
        <v>4.509981450952206</v>
      </c>
      <c r="T51" s="18">
        <f t="shared" si="33"/>
        <v>4.49480245685446</v>
      </c>
      <c r="U51" s="18">
        <f t="shared" si="6"/>
        <v>1.8589365168391838</v>
      </c>
      <c r="V51" s="18">
        <f t="shared" si="7"/>
        <v>1.7490486439225814</v>
      </c>
      <c r="W51" s="18">
        <f t="shared" si="8"/>
        <v>0.90199629019044136</v>
      </c>
      <c r="X51" s="18">
        <f t="shared" si="34"/>
        <v>1.8526799974445796</v>
      </c>
      <c r="Y51" s="18">
        <f t="shared" si="35"/>
        <v>1.7431619680389885</v>
      </c>
      <c r="Z51" s="18">
        <f t="shared" si="36"/>
        <v>0.89896049137089218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144899</v>
      </c>
      <c r="C52" s="14">
        <v>791</v>
      </c>
      <c r="D52" s="15">
        <v>5.46</v>
      </c>
      <c r="E52" s="14">
        <v>295</v>
      </c>
      <c r="F52" s="15">
        <v>2.04</v>
      </c>
      <c r="G52" s="14">
        <v>320</v>
      </c>
      <c r="H52" s="15">
        <v>2.21</v>
      </c>
      <c r="I52" s="14">
        <v>176</v>
      </c>
      <c r="J52" s="15">
        <v>1.21</v>
      </c>
      <c r="K52" s="14">
        <v>181367</v>
      </c>
      <c r="L52" s="14">
        <v>46</v>
      </c>
      <c r="M52" s="14">
        <f t="shared" si="0"/>
        <v>181321</v>
      </c>
      <c r="N52" s="18">
        <f t="shared" si="1"/>
        <v>99.974637061869032</v>
      </c>
      <c r="O52" s="14">
        <v>188190</v>
      </c>
      <c r="P52" s="14">
        <v>514</v>
      </c>
      <c r="Q52" s="24">
        <f t="shared" si="2"/>
        <v>187676</v>
      </c>
      <c r="R52" s="18">
        <f t="shared" si="3"/>
        <v>99.726871778521712</v>
      </c>
      <c r="S52" s="18">
        <f t="shared" si="4"/>
        <v>5.4753144086898109</v>
      </c>
      <c r="T52" s="18">
        <f t="shared" si="33"/>
        <v>5.4589748721523268</v>
      </c>
      <c r="U52" s="18">
        <f t="shared" si="6"/>
        <v>2.0419946277667438</v>
      </c>
      <c r="V52" s="18">
        <f t="shared" si="7"/>
        <v>2.2150450199503662</v>
      </c>
      <c r="W52" s="18">
        <f t="shared" si="8"/>
        <v>1.2182747609727014</v>
      </c>
      <c r="X52" s="18">
        <f t="shared" si="34"/>
        <v>2.0359008688810829</v>
      </c>
      <c r="Y52" s="18">
        <f t="shared" si="35"/>
        <v>2.2084348408201575</v>
      </c>
      <c r="Z52" s="18">
        <f t="shared" si="36"/>
        <v>1.2146391624510866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114005</v>
      </c>
      <c r="C53" s="20">
        <v>406</v>
      </c>
      <c r="D53" s="21">
        <v>3.56</v>
      </c>
      <c r="E53" s="20">
        <v>159</v>
      </c>
      <c r="F53" s="21">
        <v>1.39</v>
      </c>
      <c r="G53" s="20">
        <v>157</v>
      </c>
      <c r="H53" s="21">
        <v>1.38</v>
      </c>
      <c r="I53" s="20">
        <v>90</v>
      </c>
      <c r="J53" s="21">
        <v>0.79</v>
      </c>
      <c r="K53" s="20">
        <v>97283</v>
      </c>
      <c r="L53" s="20">
        <v>21</v>
      </c>
      <c r="M53" s="20">
        <f t="shared" si="0"/>
        <v>97262</v>
      </c>
      <c r="N53" s="22">
        <f t="shared" si="1"/>
        <v>99.978413494649629</v>
      </c>
      <c r="O53" s="20">
        <v>101607</v>
      </c>
      <c r="P53" s="20">
        <v>294</v>
      </c>
      <c r="Q53" s="25">
        <f t="shared" si="2"/>
        <v>101313</v>
      </c>
      <c r="R53" s="22">
        <f t="shared" si="3"/>
        <v>99.710649856801197</v>
      </c>
      <c r="S53" s="22">
        <f t="shared" si="4"/>
        <v>3.5723528365862944</v>
      </c>
      <c r="T53" s="22">
        <f t="shared" si="33"/>
        <v>3.5612473137143112</v>
      </c>
      <c r="U53" s="22">
        <f t="shared" si="6"/>
        <v>1.3990248793527607</v>
      </c>
      <c r="V53" s="22">
        <f t="shared" si="7"/>
        <v>1.3814270821281975</v>
      </c>
      <c r="W53" s="22">
        <f t="shared" si="8"/>
        <v>0.79190087510533613</v>
      </c>
      <c r="X53" s="22">
        <f t="shared" si="34"/>
        <v>1.394675672119644</v>
      </c>
      <c r="Y53" s="22">
        <f t="shared" si="35"/>
        <v>1.3771325819043023</v>
      </c>
      <c r="Z53" s="26">
        <f t="shared" si="36"/>
        <v>0.78943905969036443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P1:P2"/>
    <mergeCell ref="A1:A2"/>
    <mergeCell ref="C1:C2"/>
    <mergeCell ref="D1:D2"/>
    <mergeCell ref="E1:F1"/>
    <mergeCell ref="G1:H1"/>
    <mergeCell ref="B1:B2"/>
    <mergeCell ref="I1:J1"/>
    <mergeCell ref="K1:K2"/>
    <mergeCell ref="L1:L2"/>
    <mergeCell ref="M1:M2"/>
    <mergeCell ref="N1:N2"/>
    <mergeCell ref="O1:O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</mergeCells>
  <phoneticPr fontId="1" type="noConversion"/>
  <pageMargins left="0.7" right="0.7" top="0.75" bottom="0.75" header="0.3" footer="0.3"/>
  <ignoredErrors>
    <ignoredError sqref="AA11:AD11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71C46-BC93-4A9D-8276-7F86128262CA}">
  <dimension ref="A1:AH53"/>
  <sheetViews>
    <sheetView workbookViewId="0">
      <selection activeCell="AE20" sqref="AE20:AH23"/>
    </sheetView>
  </sheetViews>
  <sheetFormatPr defaultRowHeight="14" x14ac:dyDescent="0.3"/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49" t="s">
        <v>20</v>
      </c>
      <c r="L1" s="44" t="s">
        <v>23</v>
      </c>
      <c r="M1" s="44" t="s">
        <v>24</v>
      </c>
      <c r="N1" s="54" t="s">
        <v>26</v>
      </c>
      <c r="O1" s="44" t="s">
        <v>22</v>
      </c>
      <c r="P1" s="44" t="s">
        <v>28</v>
      </c>
      <c r="Q1" s="44" t="s">
        <v>30</v>
      </c>
      <c r="R1" s="56" t="s">
        <v>32</v>
      </c>
      <c r="S1" s="54" t="s">
        <v>36</v>
      </c>
      <c r="T1" s="54" t="s">
        <v>34</v>
      </c>
      <c r="U1" s="40" t="s">
        <v>38</v>
      </c>
      <c r="V1" s="40" t="s">
        <v>40</v>
      </c>
      <c r="W1" s="40" t="s">
        <v>42</v>
      </c>
      <c r="X1" s="40" t="s">
        <v>44</v>
      </c>
      <c r="Y1" s="40" t="s">
        <v>46</v>
      </c>
      <c r="Z1" s="40" t="s">
        <v>48</v>
      </c>
      <c r="AA1" s="40" t="s">
        <v>50</v>
      </c>
      <c r="AB1" s="40" t="s">
        <v>52</v>
      </c>
      <c r="AC1" s="40" t="s">
        <v>54</v>
      </c>
      <c r="AD1" s="40" t="s">
        <v>56</v>
      </c>
      <c r="AE1" s="40" t="s">
        <v>58</v>
      </c>
      <c r="AF1" s="40" t="s">
        <v>60</v>
      </c>
      <c r="AG1" s="40" t="s">
        <v>62</v>
      </c>
      <c r="AH1" s="40" t="s">
        <v>64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50"/>
      <c r="L2" s="45"/>
      <c r="M2" s="45"/>
      <c r="N2" s="55"/>
      <c r="O2" s="45"/>
      <c r="P2" s="4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8"/>
      <c r="L3" s="8"/>
      <c r="M3" s="8"/>
      <c r="N3" s="17"/>
      <c r="O3" s="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16652855</v>
      </c>
      <c r="C4" s="8">
        <v>650170</v>
      </c>
      <c r="D4" s="9">
        <v>39.04</v>
      </c>
      <c r="E4" s="8">
        <v>360124</v>
      </c>
      <c r="F4" s="9">
        <v>21.63</v>
      </c>
      <c r="G4" s="8">
        <v>232176</v>
      </c>
      <c r="H4" s="9">
        <v>13.94</v>
      </c>
      <c r="I4" s="8">
        <v>57870</v>
      </c>
      <c r="J4" s="9">
        <v>3.48</v>
      </c>
      <c r="K4" s="16">
        <f>K6+K13+K20+K27+K34+K41+K48</f>
        <v>16212330</v>
      </c>
      <c r="L4" s="16">
        <f>L6+L13+L20+L27+L34+L41+L48</f>
        <v>1544159</v>
      </c>
      <c r="M4" s="16">
        <f>K4-L4</f>
        <v>14668171</v>
      </c>
      <c r="N4" s="17">
        <f>M4/K4*100</f>
        <v>90.475403597138722</v>
      </c>
      <c r="O4" s="16">
        <f>O6+O13+O20+O27+O34+O41+O48</f>
        <v>16702314</v>
      </c>
      <c r="P4" s="16">
        <f>P6+P13+P20+P27+P34+P41+P48</f>
        <v>4067641</v>
      </c>
      <c r="Q4" s="16">
        <f>O4-P4</f>
        <v>12634673</v>
      </c>
      <c r="R4" s="17">
        <f>Q4/O4*100</f>
        <v>75.646242790070886</v>
      </c>
      <c r="S4" s="17">
        <f>C4/(R4*B4*N4)*10000000</f>
        <v>57.045361225589382</v>
      </c>
      <c r="T4" s="17">
        <f>N4*R4*S4/10000</f>
        <v>39.042554564967993</v>
      </c>
      <c r="U4" s="17">
        <f>E4/(R4*B4*N4)*10000000</f>
        <v>31.596972585637836</v>
      </c>
      <c r="V4" s="17">
        <f>G4/(R4*B4*N4)*10000000</f>
        <v>20.37092420122805</v>
      </c>
      <c r="W4" s="17">
        <f>I4/(R4*B4*N4)*10000000</f>
        <v>5.0774644387234993</v>
      </c>
      <c r="X4" s="17">
        <f>N4*R4*U4/10000</f>
        <v>21.625360936608171</v>
      </c>
      <c r="Y4" s="17">
        <f>N4*R4*V4/10000</f>
        <v>13.942113829730699</v>
      </c>
      <c r="Z4" s="17">
        <f>N4*R4*W4/10000</f>
        <v>3.4750797986291242</v>
      </c>
      <c r="AA4" s="19">
        <f>SUM(T6:T53)-T6-T13-T20-T27-T34-T41-T48</f>
        <v>1444.4592354428751</v>
      </c>
      <c r="AB4" s="19">
        <f>SUM(X6:X53)-X6-X13-X20-X27-X34-X41-X48</f>
        <v>771.36920857887083</v>
      </c>
      <c r="AC4" s="19">
        <f>SUM(Y6:Y53)-Y6-Y13-Y20-Y27-Y34-Y41-Y48</f>
        <v>541.87113517602177</v>
      </c>
      <c r="AD4" s="19">
        <f>SUM(Z6:Z53)-Z6-Z13-Z20-Z27-Z34-Z41-Z48</f>
        <v>131.21889168798214</v>
      </c>
      <c r="AE4" s="19">
        <f>SUM(S14:S53)-S20-S27-S34-S41-S48</f>
        <v>2419.7555614643375</v>
      </c>
      <c r="AF4" s="19">
        <f>SUM(U14:U53)-U20-U27-U34-U41-U48</f>
        <v>1570.0090595205691</v>
      </c>
      <c r="AG4" s="19">
        <f>SUM(V14:V53)-V20-V27-V34-V41-V48</f>
        <v>698.53964120536216</v>
      </c>
      <c r="AH4" s="19">
        <f>SUM(W14:W53)-W20-W27-W34-W41-W48</f>
        <v>151.20686073840588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8"/>
      <c r="O5" s="11"/>
      <c r="P5" s="18"/>
      <c r="Q5" s="16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2168602</v>
      </c>
      <c r="C6" s="8">
        <v>20347</v>
      </c>
      <c r="D6" s="9">
        <v>9.3800000000000008</v>
      </c>
      <c r="E6" s="8">
        <v>18910</v>
      </c>
      <c r="F6" s="9">
        <v>8.7200000000000006</v>
      </c>
      <c r="G6" s="8">
        <v>1340</v>
      </c>
      <c r="H6" s="9">
        <v>0.62</v>
      </c>
      <c r="I6" s="8">
        <v>97</v>
      </c>
      <c r="J6" s="9">
        <v>0.04</v>
      </c>
      <c r="K6" s="8">
        <v>2091544</v>
      </c>
      <c r="L6" s="8">
        <v>1278927</v>
      </c>
      <c r="M6" s="8">
        <f t="shared" ref="M6:M53" si="0">K6-L6</f>
        <v>812617</v>
      </c>
      <c r="N6" s="17">
        <f t="shared" ref="N6:N53" si="1">M6/K6*100</f>
        <v>38.852493660185964</v>
      </c>
      <c r="O6" s="8">
        <v>2103094</v>
      </c>
      <c r="P6" s="8">
        <v>2037074</v>
      </c>
      <c r="Q6" s="16">
        <f t="shared" ref="Q6:Q53" si="2">O6-P6</f>
        <v>66020</v>
      </c>
      <c r="R6" s="17">
        <f t="shared" ref="R6:R53" si="3">Q6/O6*100</f>
        <v>3.139184458707029</v>
      </c>
      <c r="S6" s="17">
        <f t="shared" ref="S6:S53" si="4">C6/(R6*B6*N6)*10000000</f>
        <v>769.28062987410897</v>
      </c>
      <c r="T6" s="17">
        <f t="shared" ref="T6:T11" si="5">N6*R6*S6/10000</f>
        <v>9.3825423014458185</v>
      </c>
      <c r="U6" s="17">
        <f t="shared" ref="U6:U53" si="6">E6/(R6*B6*N6)*10000000</f>
        <v>714.95044531967369</v>
      </c>
      <c r="V6" s="17">
        <f t="shared" ref="V6:V53" si="7">G6/(R6*B6*N6)*10000000</f>
        <v>50.662802576856834</v>
      </c>
      <c r="W6" s="17">
        <f t="shared" ref="W6:W53" si="8">I6/(R6*B6*N6)*10000000</f>
        <v>3.6673819775784424</v>
      </c>
      <c r="X6" s="17">
        <f t="shared" ref="X6:X11" si="9">N6*R6*U6/10000</f>
        <v>8.7199034216513702</v>
      </c>
      <c r="Y6" s="17">
        <f t="shared" ref="Y6:Y11" si="10">N6*R6*V6/10000</f>
        <v>0.61790960259190031</v>
      </c>
      <c r="Z6" s="17">
        <f t="shared" ref="Z6:Z11" si="11">N6*R6*W6/10000</f>
        <v>4.4729277202548011E-2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420641</v>
      </c>
      <c r="C7" s="14">
        <v>73</v>
      </c>
      <c r="D7" s="15">
        <v>0.17</v>
      </c>
      <c r="E7" s="14">
        <v>69</v>
      </c>
      <c r="F7" s="15">
        <v>0.16</v>
      </c>
      <c r="G7" s="14">
        <v>4</v>
      </c>
      <c r="H7" s="15">
        <v>0.01</v>
      </c>
      <c r="I7" s="14">
        <v>0</v>
      </c>
      <c r="J7" s="15">
        <v>0</v>
      </c>
      <c r="K7" s="14">
        <v>438168</v>
      </c>
      <c r="L7" s="14">
        <v>390130</v>
      </c>
      <c r="M7" s="14">
        <f t="shared" si="0"/>
        <v>48038</v>
      </c>
      <c r="N7" s="18">
        <f t="shared" si="1"/>
        <v>10.963374778623724</v>
      </c>
      <c r="O7" s="14">
        <v>439936</v>
      </c>
      <c r="P7" s="14">
        <v>439542</v>
      </c>
      <c r="Q7" s="24">
        <f t="shared" si="2"/>
        <v>394</v>
      </c>
      <c r="R7" s="18">
        <f t="shared" si="3"/>
        <v>8.9558481233633982E-2</v>
      </c>
      <c r="S7" s="18">
        <f t="shared" si="4"/>
        <v>1767.5034831240873</v>
      </c>
      <c r="T7" s="18">
        <f t="shared" si="5"/>
        <v>0.17354466159979651</v>
      </c>
      <c r="U7" s="18">
        <f t="shared" si="6"/>
        <v>1670.6539771994796</v>
      </c>
      <c r="V7" s="18">
        <f t="shared" si="7"/>
        <v>96.849505924607513</v>
      </c>
      <c r="W7" s="18">
        <f t="shared" si="8"/>
        <v>0</v>
      </c>
      <c r="X7" s="18">
        <f t="shared" si="9"/>
        <v>0.16403536507378025</v>
      </c>
      <c r="Y7" s="18">
        <f t="shared" si="10"/>
        <v>9.5092965260162466E-3</v>
      </c>
      <c r="Z7" s="18">
        <f t="shared" si="11"/>
        <v>0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407668</v>
      </c>
      <c r="C8" s="14">
        <v>617</v>
      </c>
      <c r="D8" s="15">
        <v>1.51</v>
      </c>
      <c r="E8" s="14">
        <v>602</v>
      </c>
      <c r="F8" s="15">
        <v>1.48</v>
      </c>
      <c r="G8" s="14">
        <v>14</v>
      </c>
      <c r="H8" s="15">
        <v>0.03</v>
      </c>
      <c r="I8" s="14">
        <v>1</v>
      </c>
      <c r="J8" s="15">
        <v>0</v>
      </c>
      <c r="K8" s="14">
        <v>399418</v>
      </c>
      <c r="L8" s="14">
        <v>307238</v>
      </c>
      <c r="M8" s="14">
        <f t="shared" si="0"/>
        <v>92180</v>
      </c>
      <c r="N8" s="18">
        <f t="shared" si="1"/>
        <v>23.078579332929415</v>
      </c>
      <c r="O8" s="14">
        <v>401346</v>
      </c>
      <c r="P8" s="14">
        <v>399290</v>
      </c>
      <c r="Q8" s="24">
        <f t="shared" si="2"/>
        <v>2056</v>
      </c>
      <c r="R8" s="18">
        <f t="shared" si="3"/>
        <v>0.51227619061856855</v>
      </c>
      <c r="S8" s="18">
        <f t="shared" si="4"/>
        <v>1280.1630826169935</v>
      </c>
      <c r="T8" s="18">
        <f t="shared" si="5"/>
        <v>1.5134864644759958</v>
      </c>
      <c r="U8" s="18">
        <f t="shared" si="6"/>
        <v>1249.0408034609886</v>
      </c>
      <c r="V8" s="18">
        <f t="shared" si="7"/>
        <v>29.047460545604388</v>
      </c>
      <c r="W8" s="18">
        <f t="shared" si="8"/>
        <v>2.0748186104003135</v>
      </c>
      <c r="X8" s="18">
        <f t="shared" si="9"/>
        <v>1.4766918178517816</v>
      </c>
      <c r="Y8" s="18">
        <f t="shared" si="10"/>
        <v>3.4341670182599572E-2</v>
      </c>
      <c r="Z8" s="18">
        <f t="shared" si="11"/>
        <v>2.4529764416142551E-3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415619</v>
      </c>
      <c r="C9" s="14">
        <v>2267</v>
      </c>
      <c r="D9" s="15">
        <v>5.45</v>
      </c>
      <c r="E9" s="14">
        <v>2173</v>
      </c>
      <c r="F9" s="15">
        <v>5.23</v>
      </c>
      <c r="G9" s="14">
        <v>85</v>
      </c>
      <c r="H9" s="15">
        <v>0.2</v>
      </c>
      <c r="I9" s="14">
        <v>9</v>
      </c>
      <c r="J9" s="15">
        <v>0.02</v>
      </c>
      <c r="K9" s="14">
        <v>411747</v>
      </c>
      <c r="L9" s="14">
        <v>251982</v>
      </c>
      <c r="M9" s="14">
        <f t="shared" si="0"/>
        <v>159765</v>
      </c>
      <c r="N9" s="18">
        <f t="shared" si="1"/>
        <v>38.801739903387272</v>
      </c>
      <c r="O9" s="14">
        <v>413990</v>
      </c>
      <c r="P9" s="14">
        <v>407088</v>
      </c>
      <c r="Q9" s="24">
        <f t="shared" si="2"/>
        <v>6902</v>
      </c>
      <c r="R9" s="18">
        <f t="shared" si="3"/>
        <v>1.6671900287446557</v>
      </c>
      <c r="S9" s="18">
        <f t="shared" si="4"/>
        <v>843.17907984913086</v>
      </c>
      <c r="T9" s="18">
        <f t="shared" si="5"/>
        <v>5.4545148320938166</v>
      </c>
      <c r="U9" s="18">
        <f t="shared" si="6"/>
        <v>808.21708888935211</v>
      </c>
      <c r="V9" s="18">
        <f t="shared" si="7"/>
        <v>31.614566293416903</v>
      </c>
      <c r="W9" s="18">
        <f t="shared" si="8"/>
        <v>3.3474246663617899</v>
      </c>
      <c r="X9" s="18">
        <f t="shared" si="9"/>
        <v>5.2283461535685314</v>
      </c>
      <c r="Y9" s="18">
        <f t="shared" si="10"/>
        <v>0.2045142305813738</v>
      </c>
      <c r="Z9" s="18">
        <f t="shared" si="11"/>
        <v>2.1654447943910169E-2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423911</v>
      </c>
      <c r="C10" s="14">
        <v>5883</v>
      </c>
      <c r="D10" s="15">
        <v>13.88</v>
      </c>
      <c r="E10" s="14">
        <v>5527</v>
      </c>
      <c r="F10" s="15">
        <v>13.04</v>
      </c>
      <c r="G10" s="14">
        <v>329</v>
      </c>
      <c r="H10" s="15">
        <v>0.78</v>
      </c>
      <c r="I10" s="14">
        <v>27</v>
      </c>
      <c r="J10" s="15">
        <v>0.06</v>
      </c>
      <c r="K10" s="14">
        <v>414568</v>
      </c>
      <c r="L10" s="14">
        <v>187508</v>
      </c>
      <c r="M10" s="14">
        <f t="shared" si="0"/>
        <v>227060</v>
      </c>
      <c r="N10" s="18">
        <f t="shared" si="1"/>
        <v>54.770266880222309</v>
      </c>
      <c r="O10" s="14">
        <v>417247</v>
      </c>
      <c r="P10" s="14">
        <v>398553</v>
      </c>
      <c r="Q10" s="24">
        <f t="shared" si="2"/>
        <v>18694</v>
      </c>
      <c r="R10" s="18">
        <f t="shared" si="3"/>
        <v>4.480319810567841</v>
      </c>
      <c r="S10" s="18">
        <f t="shared" si="4"/>
        <v>565.54906606852285</v>
      </c>
      <c r="T10" s="18">
        <f t="shared" si="5"/>
        <v>13.877913052503946</v>
      </c>
      <c r="U10" s="18">
        <f t="shared" si="6"/>
        <v>531.32580114919699</v>
      </c>
      <c r="V10" s="18">
        <f t="shared" si="7"/>
        <v>31.627680220388239</v>
      </c>
      <c r="W10" s="18">
        <f t="shared" si="8"/>
        <v>2.5955846989376368</v>
      </c>
      <c r="X10" s="18">
        <f t="shared" si="9"/>
        <v>13.038114132447614</v>
      </c>
      <c r="Y10" s="18">
        <f t="shared" si="10"/>
        <v>0.77610630533295899</v>
      </c>
      <c r="Z10" s="18">
        <f t="shared" si="11"/>
        <v>6.3692614723373536E-2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500763</v>
      </c>
      <c r="C11" s="14">
        <v>11507</v>
      </c>
      <c r="D11" s="15">
        <v>22.98</v>
      </c>
      <c r="E11" s="14">
        <v>10539</v>
      </c>
      <c r="F11" s="15">
        <v>21.05</v>
      </c>
      <c r="G11" s="14">
        <v>908</v>
      </c>
      <c r="H11" s="15">
        <v>1.81</v>
      </c>
      <c r="I11" s="14">
        <v>60</v>
      </c>
      <c r="J11" s="15">
        <v>0.12</v>
      </c>
      <c r="K11" s="14">
        <v>427643</v>
      </c>
      <c r="L11" s="14">
        <v>142069</v>
      </c>
      <c r="M11" s="14">
        <f t="shared" si="0"/>
        <v>285574</v>
      </c>
      <c r="N11" s="18">
        <f t="shared" si="1"/>
        <v>66.778598036212443</v>
      </c>
      <c r="O11" s="14">
        <v>430575</v>
      </c>
      <c r="P11" s="14">
        <v>392601</v>
      </c>
      <c r="Q11" s="24">
        <f t="shared" si="2"/>
        <v>37974</v>
      </c>
      <c r="R11" s="18">
        <f t="shared" si="3"/>
        <v>8.819369447831388</v>
      </c>
      <c r="S11" s="18">
        <f t="shared" si="4"/>
        <v>390.17105468288696</v>
      </c>
      <c r="T11" s="18">
        <f t="shared" si="5"/>
        <v>22.978934146492453</v>
      </c>
      <c r="U11" s="18">
        <f t="shared" si="6"/>
        <v>357.34880901216178</v>
      </c>
      <c r="V11" s="18">
        <f t="shared" si="7"/>
        <v>30.78780895559758</v>
      </c>
      <c r="W11" s="18">
        <f t="shared" si="8"/>
        <v>2.0344367151275931</v>
      </c>
      <c r="X11" s="18">
        <f t="shared" si="9"/>
        <v>21.045883981044923</v>
      </c>
      <c r="Y11" s="18">
        <f t="shared" si="10"/>
        <v>1.8132330064321847</v>
      </c>
      <c r="Z11" s="18">
        <f t="shared" si="11"/>
        <v>0.11981715901534258</v>
      </c>
      <c r="AA11" s="34">
        <f>SUM(D7:D11)+SUM(D14:D18)+SUM(D21:D25)+SUM(D28:D32)+SUM(D35:D39)+SUM(D42:D46)+SUM(D49:D53)</f>
        <v>1444.4599999999998</v>
      </c>
      <c r="AB11" s="34">
        <f>SUM(F7:F11)+SUM(F14:F18)+SUM(F21:F25)+SUM(F28:F32)+SUM(F35:F39)+SUM(F42:F46)+SUM(F49:F53)</f>
        <v>771.36999999999978</v>
      </c>
      <c r="AC11" s="34">
        <f>SUM(H7:H11)+SUM(H14:H18)+SUM(H21:H25)+SUM(H28:H32)+SUM(H35:H39)+SUM(H42:H46)+SUM(H49:H53)</f>
        <v>541.84999999999991</v>
      </c>
      <c r="AD11" s="34">
        <f>SUM(J7:J11)+SUM(J14:J18)+SUM(J21:J25)+SUM(J28:J32)+SUM(J35:J39)+SUM(J42:J46)+SUM(J49:J53)</f>
        <v>131.25</v>
      </c>
      <c r="AE11" s="19">
        <f>SUM(S7:S53)-S13-S20-S27-S34-S41-S48</f>
        <v>7266.3213278059611</v>
      </c>
      <c r="AF11" s="19">
        <f>SUM(U7:U53)-U13-U20-U27-U34-U41-U48</f>
        <v>6186.595539231751</v>
      </c>
      <c r="AG11" s="19">
        <f t="shared" ref="AG11:AH11" si="12">SUM(V7:V53)-V13-V20-V27-V34-V41-V48</f>
        <v>918.46666314497634</v>
      </c>
      <c r="AH11" s="19">
        <f t="shared" si="12"/>
        <v>161.25912542923319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8"/>
      <c r="O12" s="11"/>
      <c r="P12" s="11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2584552</v>
      </c>
      <c r="C13" s="8">
        <v>249813</v>
      </c>
      <c r="D13" s="9">
        <v>96.66</v>
      </c>
      <c r="E13" s="8">
        <v>207443</v>
      </c>
      <c r="F13" s="9">
        <v>80.260000000000005</v>
      </c>
      <c r="G13" s="8">
        <v>38249</v>
      </c>
      <c r="H13" s="9">
        <v>14.8</v>
      </c>
      <c r="I13" s="8">
        <v>4121</v>
      </c>
      <c r="J13" s="9">
        <v>1.59</v>
      </c>
      <c r="K13" s="8">
        <v>2634165</v>
      </c>
      <c r="L13" s="8">
        <v>252071</v>
      </c>
      <c r="M13" s="8">
        <f t="shared" si="0"/>
        <v>2382094</v>
      </c>
      <c r="N13" s="17">
        <f t="shared" si="1"/>
        <v>90.430705745463939</v>
      </c>
      <c r="O13" s="8">
        <v>2659904</v>
      </c>
      <c r="P13" s="8">
        <v>1554584</v>
      </c>
      <c r="Q13" s="16">
        <f t="shared" si="2"/>
        <v>1105320</v>
      </c>
      <c r="R13" s="17">
        <f t="shared" si="3"/>
        <v>41.554883183754001</v>
      </c>
      <c r="S13" s="17">
        <f t="shared" si="4"/>
        <v>257.21232461399092</v>
      </c>
      <c r="T13" s="17">
        <f t="shared" ref="T13:T18" si="13">N13*R13*S13/10000</f>
        <v>96.65620966418939</v>
      </c>
      <c r="U13" s="17">
        <f t="shared" si="6"/>
        <v>213.58734835617091</v>
      </c>
      <c r="V13" s="17">
        <f t="shared" si="7"/>
        <v>39.381914488679691</v>
      </c>
      <c r="W13" s="17">
        <f t="shared" si="8"/>
        <v>4.2430617691403434</v>
      </c>
      <c r="X13" s="17">
        <f t="shared" ref="X13:X18" si="14">N13*R13*U13/10000</f>
        <v>80.262652869820386</v>
      </c>
      <c r="Y13" s="17">
        <f t="shared" ref="Y13:Y18" si="15">N13*R13*V13/10000</f>
        <v>14.799083167991979</v>
      </c>
      <c r="Z13" s="17">
        <f t="shared" ref="Z13:Z18" si="16">N13*R13*W13/10000</f>
        <v>1.5944736263770278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555683</v>
      </c>
      <c r="C14" s="14">
        <v>30189</v>
      </c>
      <c r="D14" s="15">
        <v>54.33</v>
      </c>
      <c r="E14" s="14">
        <v>27395</v>
      </c>
      <c r="F14" s="15">
        <v>49.3</v>
      </c>
      <c r="G14" s="14">
        <v>2594</v>
      </c>
      <c r="H14" s="15">
        <v>4.67</v>
      </c>
      <c r="I14" s="14">
        <v>200</v>
      </c>
      <c r="J14" s="15">
        <v>0.36</v>
      </c>
      <c r="K14" s="14">
        <v>566587</v>
      </c>
      <c r="L14" s="14">
        <v>119512</v>
      </c>
      <c r="M14" s="14">
        <f t="shared" si="0"/>
        <v>447075</v>
      </c>
      <c r="N14" s="18">
        <f t="shared" si="1"/>
        <v>78.906681586411267</v>
      </c>
      <c r="O14" s="14">
        <v>570950</v>
      </c>
      <c r="P14" s="14">
        <v>466684</v>
      </c>
      <c r="Q14" s="24">
        <f t="shared" si="2"/>
        <v>104266</v>
      </c>
      <c r="R14" s="18">
        <f t="shared" si="3"/>
        <v>18.261844294596724</v>
      </c>
      <c r="S14" s="18">
        <f t="shared" si="4"/>
        <v>377.01896919144605</v>
      </c>
      <c r="T14" s="18">
        <f t="shared" si="13"/>
        <v>54.327737217082408</v>
      </c>
      <c r="U14" s="18">
        <f t="shared" si="6"/>
        <v>342.12576305938137</v>
      </c>
      <c r="V14" s="18">
        <f t="shared" si="7"/>
        <v>32.395481999490244</v>
      </c>
      <c r="W14" s="18">
        <f t="shared" si="8"/>
        <v>2.4977241325744211</v>
      </c>
      <c r="X14" s="18">
        <f t="shared" si="14"/>
        <v>49.299690650964671</v>
      </c>
      <c r="Y14" s="18">
        <f t="shared" si="15"/>
        <v>4.6681291311773077</v>
      </c>
      <c r="Z14" s="18">
        <f t="shared" si="16"/>
        <v>0.35991743494042466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528455</v>
      </c>
      <c r="C15" s="14">
        <v>45673</v>
      </c>
      <c r="D15" s="15">
        <v>86.43</v>
      </c>
      <c r="E15" s="14">
        <v>40534</v>
      </c>
      <c r="F15" s="15">
        <v>76.7</v>
      </c>
      <c r="G15" s="14">
        <v>4689</v>
      </c>
      <c r="H15" s="15">
        <v>8.8699999999999992</v>
      </c>
      <c r="I15" s="14">
        <v>450</v>
      </c>
      <c r="J15" s="15">
        <v>0.85</v>
      </c>
      <c r="K15" s="14">
        <v>535589</v>
      </c>
      <c r="L15" s="14">
        <v>68783</v>
      </c>
      <c r="M15" s="14">
        <f t="shared" si="0"/>
        <v>466806</v>
      </c>
      <c r="N15" s="18">
        <f t="shared" si="1"/>
        <v>87.157503234756504</v>
      </c>
      <c r="O15" s="14">
        <v>540416</v>
      </c>
      <c r="P15" s="14">
        <v>376685</v>
      </c>
      <c r="Q15" s="24">
        <f t="shared" si="2"/>
        <v>163731</v>
      </c>
      <c r="R15" s="18">
        <f t="shared" si="3"/>
        <v>30.297215478446233</v>
      </c>
      <c r="S15" s="18">
        <f t="shared" si="4"/>
        <v>327.2985121940265</v>
      </c>
      <c r="T15" s="18">
        <f t="shared" si="13"/>
        <v>86.427415768608512</v>
      </c>
      <c r="U15" s="18">
        <f t="shared" si="6"/>
        <v>290.47178624729423</v>
      </c>
      <c r="V15" s="18">
        <f t="shared" si="7"/>
        <v>33.60196885857706</v>
      </c>
      <c r="W15" s="18">
        <f t="shared" si="8"/>
        <v>3.2247570881551884</v>
      </c>
      <c r="X15" s="18">
        <f t="shared" si="14"/>
        <v>76.702841301529944</v>
      </c>
      <c r="Y15" s="18">
        <f t="shared" si="15"/>
        <v>8.8730355470191409</v>
      </c>
      <c r="Z15" s="18">
        <f t="shared" si="16"/>
        <v>0.85153892005941856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531886</v>
      </c>
      <c r="C16" s="14">
        <v>53791</v>
      </c>
      <c r="D16" s="15">
        <v>101.13</v>
      </c>
      <c r="E16" s="14">
        <v>45993</v>
      </c>
      <c r="F16" s="15">
        <v>86.47</v>
      </c>
      <c r="G16" s="14">
        <v>7081</v>
      </c>
      <c r="H16" s="15">
        <v>13.31</v>
      </c>
      <c r="I16" s="14">
        <v>717</v>
      </c>
      <c r="J16" s="15">
        <v>1.35</v>
      </c>
      <c r="K16" s="14">
        <v>511405</v>
      </c>
      <c r="L16" s="14">
        <v>35863</v>
      </c>
      <c r="M16" s="14">
        <f t="shared" si="0"/>
        <v>475542</v>
      </c>
      <c r="N16" s="18">
        <f t="shared" si="1"/>
        <v>92.98735835590189</v>
      </c>
      <c r="O16" s="14">
        <v>516494</v>
      </c>
      <c r="P16" s="14">
        <v>295177</v>
      </c>
      <c r="Q16" s="24">
        <f t="shared" si="2"/>
        <v>221317</v>
      </c>
      <c r="R16" s="18">
        <f t="shared" si="3"/>
        <v>42.849868536710979</v>
      </c>
      <c r="S16" s="18">
        <f t="shared" si="4"/>
        <v>253.8152164346042</v>
      </c>
      <c r="T16" s="18">
        <f t="shared" si="13"/>
        <v>101.1325735213937</v>
      </c>
      <c r="U16" s="18">
        <f t="shared" si="6"/>
        <v>217.02000798417487</v>
      </c>
      <c r="V16" s="18">
        <f t="shared" si="7"/>
        <v>33.412012187418568</v>
      </c>
      <c r="W16" s="18">
        <f t="shared" si="8"/>
        <v>3.383196263010749</v>
      </c>
      <c r="X16" s="18">
        <f t="shared" si="14"/>
        <v>86.471537133897101</v>
      </c>
      <c r="Y16" s="18">
        <f t="shared" si="15"/>
        <v>13.313003162331777</v>
      </c>
      <c r="Z16" s="18">
        <f t="shared" si="16"/>
        <v>1.3480332251647908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516022</v>
      </c>
      <c r="C17" s="14">
        <v>63575</v>
      </c>
      <c r="D17" s="15">
        <v>123.2</v>
      </c>
      <c r="E17" s="14">
        <v>51382</v>
      </c>
      <c r="F17" s="15">
        <v>99.57</v>
      </c>
      <c r="G17" s="14">
        <v>11003</v>
      </c>
      <c r="H17" s="15">
        <v>21.32</v>
      </c>
      <c r="I17" s="14">
        <v>1190</v>
      </c>
      <c r="J17" s="15">
        <v>2.31</v>
      </c>
      <c r="K17" s="14">
        <v>541603</v>
      </c>
      <c r="L17" s="14">
        <v>19105</v>
      </c>
      <c r="M17" s="14">
        <f t="shared" si="0"/>
        <v>522498</v>
      </c>
      <c r="N17" s="18">
        <f t="shared" si="1"/>
        <v>96.47250846099449</v>
      </c>
      <c r="O17" s="14">
        <v>547278</v>
      </c>
      <c r="P17" s="14">
        <v>247536</v>
      </c>
      <c r="Q17" s="24">
        <f t="shared" si="2"/>
        <v>299742</v>
      </c>
      <c r="R17" s="18">
        <f t="shared" si="3"/>
        <v>54.769605209783691</v>
      </c>
      <c r="S17" s="18">
        <f t="shared" si="4"/>
        <v>233.1712331948342</v>
      </c>
      <c r="T17" s="18">
        <f t="shared" si="13"/>
        <v>123.20211153788017</v>
      </c>
      <c r="U17" s="18">
        <f t="shared" si="6"/>
        <v>188.45150301245727</v>
      </c>
      <c r="V17" s="18">
        <f t="shared" si="7"/>
        <v>40.355219486319477</v>
      </c>
      <c r="W17" s="18">
        <f t="shared" si="8"/>
        <v>4.3645106960574553</v>
      </c>
      <c r="X17" s="18">
        <f t="shared" si="14"/>
        <v>99.57327400769735</v>
      </c>
      <c r="Y17" s="18">
        <f t="shared" si="15"/>
        <v>21.322734302025882</v>
      </c>
      <c r="Z17" s="18">
        <f t="shared" si="16"/>
        <v>2.3061032281569389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452506</v>
      </c>
      <c r="C18" s="14">
        <v>56585</v>
      </c>
      <c r="D18" s="15">
        <v>125.05</v>
      </c>
      <c r="E18" s="14">
        <v>42139</v>
      </c>
      <c r="F18" s="15">
        <v>93.12</v>
      </c>
      <c r="G18" s="14">
        <v>12882</v>
      </c>
      <c r="H18" s="15">
        <v>28.47</v>
      </c>
      <c r="I18" s="14">
        <v>1564</v>
      </c>
      <c r="J18" s="15">
        <v>3.46</v>
      </c>
      <c r="K18" s="14">
        <v>478981</v>
      </c>
      <c r="L18" s="14">
        <v>8808</v>
      </c>
      <c r="M18" s="14">
        <f t="shared" si="0"/>
        <v>470173</v>
      </c>
      <c r="N18" s="18">
        <f t="shared" si="1"/>
        <v>98.1610961603905</v>
      </c>
      <c r="O18" s="14">
        <v>484766</v>
      </c>
      <c r="P18" s="14">
        <v>168502</v>
      </c>
      <c r="Q18" s="24">
        <f t="shared" si="2"/>
        <v>316264</v>
      </c>
      <c r="R18" s="18">
        <f t="shared" si="3"/>
        <v>65.240549048406862</v>
      </c>
      <c r="S18" s="18">
        <f t="shared" si="4"/>
        <v>195.26300622609114</v>
      </c>
      <c r="T18" s="18">
        <f t="shared" si="13"/>
        <v>125.0480656610078</v>
      </c>
      <c r="U18" s="18">
        <f t="shared" si="6"/>
        <v>145.41288008060891</v>
      </c>
      <c r="V18" s="18">
        <f t="shared" si="7"/>
        <v>44.453089090828065</v>
      </c>
      <c r="W18" s="18">
        <f t="shared" si="8"/>
        <v>5.3970370546541764</v>
      </c>
      <c r="X18" s="18">
        <f t="shared" si="14"/>
        <v>93.123627090027526</v>
      </c>
      <c r="Y18" s="18">
        <f t="shared" si="15"/>
        <v>28.46813080931523</v>
      </c>
      <c r="Z18" s="18">
        <f t="shared" si="16"/>
        <v>3.4563077616650384</v>
      </c>
      <c r="AA18" s="1"/>
      <c r="AB18" s="1"/>
      <c r="AC18" s="1"/>
      <c r="AD18" s="1"/>
      <c r="AE18" s="19">
        <f>SUM(S16:S53)-S20-S27-S34-S41-S48</f>
        <v>1715.4380800788649</v>
      </c>
      <c r="AF18" s="19">
        <f>SUM(U16:U53)-U20-U27-U34-U41-U48</f>
        <v>937.41151021389408</v>
      </c>
      <c r="AG18" s="19">
        <f>SUM(V16:V53)-V20-V27-V34-V41-V48</f>
        <v>632.54219034729488</v>
      </c>
      <c r="AH18" s="19">
        <f>SUM(W16:W53)-W20-W27-W34-W41-W48</f>
        <v>145.48437951767627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8"/>
      <c r="O19" s="11"/>
      <c r="P19" s="11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1989705</v>
      </c>
      <c r="C20" s="8">
        <v>190208</v>
      </c>
      <c r="D20" s="9">
        <v>95.6</v>
      </c>
      <c r="E20" s="8">
        <v>92610</v>
      </c>
      <c r="F20" s="9">
        <v>46.54</v>
      </c>
      <c r="G20" s="8">
        <v>83021</v>
      </c>
      <c r="H20" s="9">
        <v>41.73</v>
      </c>
      <c r="I20" s="8">
        <v>14577</v>
      </c>
      <c r="J20" s="9">
        <v>7.33</v>
      </c>
      <c r="K20" s="8">
        <v>1977709</v>
      </c>
      <c r="L20" s="8">
        <v>10451</v>
      </c>
      <c r="M20" s="8">
        <f t="shared" si="0"/>
        <v>1967258</v>
      </c>
      <c r="N20" s="17">
        <f t="shared" si="1"/>
        <v>99.471560275045519</v>
      </c>
      <c r="O20" s="8">
        <v>2012365</v>
      </c>
      <c r="P20" s="8">
        <v>336942</v>
      </c>
      <c r="Q20" s="16">
        <f t="shared" si="2"/>
        <v>1675423</v>
      </c>
      <c r="R20" s="17">
        <f t="shared" si="3"/>
        <v>83.256417200656941</v>
      </c>
      <c r="S20" s="17">
        <f t="shared" si="4"/>
        <v>115.43126093129695</v>
      </c>
      <c r="T20" s="17">
        <f t="shared" ref="T20:T25" si="17">N20*R20*S20/10000</f>
        <v>95.596080826052116</v>
      </c>
      <c r="U20" s="17">
        <f t="shared" si="6"/>
        <v>56.20210020003055</v>
      </c>
      <c r="V20" s="17">
        <f t="shared" si="7"/>
        <v>50.38283728222369</v>
      </c>
      <c r="W20" s="17">
        <f t="shared" si="8"/>
        <v>8.8463234490427087</v>
      </c>
      <c r="X20" s="17">
        <f t="shared" ref="X20:X25" si="18">N20*R20*U20/10000</f>
        <v>46.544588268110104</v>
      </c>
      <c r="Y20" s="17">
        <f t="shared" ref="Y20:Y25" si="19">N20*R20*V20/10000</f>
        <v>41.725280883347033</v>
      </c>
      <c r="Z20" s="17">
        <f t="shared" ref="Z20:Z25" si="20">N20*R20*W20/10000</f>
        <v>7.3262116745949779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412694</v>
      </c>
      <c r="C21" s="14">
        <v>46415</v>
      </c>
      <c r="D21" s="15">
        <v>112.47</v>
      </c>
      <c r="E21" s="14">
        <v>30047</v>
      </c>
      <c r="F21" s="15">
        <v>72.81</v>
      </c>
      <c r="G21" s="14">
        <v>14297</v>
      </c>
      <c r="H21" s="15">
        <v>34.64</v>
      </c>
      <c r="I21" s="14">
        <v>2071</v>
      </c>
      <c r="J21" s="15">
        <v>5.0199999999999996</v>
      </c>
      <c r="K21" s="14">
        <v>413998</v>
      </c>
      <c r="L21" s="14">
        <v>4501</v>
      </c>
      <c r="M21" s="14">
        <f t="shared" si="0"/>
        <v>409497</v>
      </c>
      <c r="N21" s="18">
        <f t="shared" si="1"/>
        <v>98.912796680177195</v>
      </c>
      <c r="O21" s="14">
        <v>420246</v>
      </c>
      <c r="P21" s="14">
        <v>112808</v>
      </c>
      <c r="Q21" s="24">
        <f t="shared" si="2"/>
        <v>307438</v>
      </c>
      <c r="R21" s="18">
        <f t="shared" si="3"/>
        <v>73.15667489993956</v>
      </c>
      <c r="S21" s="18">
        <f t="shared" si="4"/>
        <v>155.42603237771806</v>
      </c>
      <c r="T21" s="18">
        <f t="shared" si="17"/>
        <v>112.46831793047635</v>
      </c>
      <c r="U21" s="18">
        <f t="shared" si="6"/>
        <v>100.61587837667338</v>
      </c>
      <c r="V21" s="18">
        <f t="shared" si="7"/>
        <v>47.875169339744374</v>
      </c>
      <c r="W21" s="18">
        <f t="shared" si="8"/>
        <v>6.934984661300315</v>
      </c>
      <c r="X21" s="18">
        <f t="shared" si="18"/>
        <v>72.806970782226074</v>
      </c>
      <c r="Y21" s="18">
        <f t="shared" si="19"/>
        <v>34.643101183928046</v>
      </c>
      <c r="Z21" s="18">
        <f t="shared" si="20"/>
        <v>5.0182459643222348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393183</v>
      </c>
      <c r="C22" s="14">
        <v>41614</v>
      </c>
      <c r="D22" s="15">
        <v>105.84</v>
      </c>
      <c r="E22" s="14">
        <v>22835</v>
      </c>
      <c r="F22" s="15">
        <v>58.08</v>
      </c>
      <c r="G22" s="14">
        <v>16243</v>
      </c>
      <c r="H22" s="15">
        <v>41.31</v>
      </c>
      <c r="I22" s="14">
        <v>2536</v>
      </c>
      <c r="J22" s="15">
        <v>6.45</v>
      </c>
      <c r="K22" s="14">
        <v>398832</v>
      </c>
      <c r="L22" s="14">
        <v>2505</v>
      </c>
      <c r="M22" s="14">
        <f t="shared" si="0"/>
        <v>396327</v>
      </c>
      <c r="N22" s="18">
        <f t="shared" si="1"/>
        <v>99.371915994704537</v>
      </c>
      <c r="O22" s="14">
        <v>405142</v>
      </c>
      <c r="P22" s="14">
        <v>81809</v>
      </c>
      <c r="Q22" s="24">
        <f t="shared" si="2"/>
        <v>323333</v>
      </c>
      <c r="R22" s="18">
        <f t="shared" si="3"/>
        <v>79.807326813808487</v>
      </c>
      <c r="S22" s="18">
        <f t="shared" si="4"/>
        <v>133.45606122965432</v>
      </c>
      <c r="T22" s="18">
        <f t="shared" si="17"/>
        <v>105.83875701645289</v>
      </c>
      <c r="U22" s="18">
        <f t="shared" si="6"/>
        <v>73.231824822875879</v>
      </c>
      <c r="V22" s="18">
        <f t="shared" si="7"/>
        <v>52.09128664760118</v>
      </c>
      <c r="W22" s="18">
        <f t="shared" si="8"/>
        <v>8.132949759177281</v>
      </c>
      <c r="X22" s="18">
        <f t="shared" si="18"/>
        <v>58.07728207984578</v>
      </c>
      <c r="Y22" s="18">
        <f t="shared" si="19"/>
        <v>41.311552127126561</v>
      </c>
      <c r="Z22" s="18">
        <f t="shared" si="20"/>
        <v>6.4499228094805732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404810</v>
      </c>
      <c r="C23" s="14">
        <v>36063</v>
      </c>
      <c r="D23" s="15">
        <v>89.09</v>
      </c>
      <c r="E23" s="14">
        <v>16658</v>
      </c>
      <c r="F23" s="15">
        <v>41.15</v>
      </c>
      <c r="G23" s="14">
        <v>16554</v>
      </c>
      <c r="H23" s="15">
        <v>40.89</v>
      </c>
      <c r="I23" s="14">
        <v>2851</v>
      </c>
      <c r="J23" s="15">
        <v>7.04</v>
      </c>
      <c r="K23" s="14">
        <v>374554</v>
      </c>
      <c r="L23" s="14">
        <v>1526</v>
      </c>
      <c r="M23" s="14">
        <f t="shared" si="0"/>
        <v>373028</v>
      </c>
      <c r="N23" s="18">
        <f t="shared" si="1"/>
        <v>99.592582110990662</v>
      </c>
      <c r="O23" s="14">
        <v>381223</v>
      </c>
      <c r="P23" s="14">
        <v>57676</v>
      </c>
      <c r="Q23" s="24">
        <f t="shared" si="2"/>
        <v>323547</v>
      </c>
      <c r="R23" s="18">
        <f t="shared" si="3"/>
        <v>84.870797407291803</v>
      </c>
      <c r="S23" s="18">
        <f t="shared" si="4"/>
        <v>105.39629504712384</v>
      </c>
      <c r="T23" s="18">
        <f t="shared" si="17"/>
        <v>89.086237988191996</v>
      </c>
      <c r="U23" s="18">
        <f t="shared" si="6"/>
        <v>48.6840108392255</v>
      </c>
      <c r="V23" s="18">
        <f t="shared" si="7"/>
        <v>48.380064559523277</v>
      </c>
      <c r="W23" s="18">
        <f t="shared" si="8"/>
        <v>8.3322196483750677</v>
      </c>
      <c r="X23" s="18">
        <f t="shared" si="18"/>
        <v>41.150169215187375</v>
      </c>
      <c r="Y23" s="18">
        <f t="shared" si="19"/>
        <v>40.893258565746891</v>
      </c>
      <c r="Z23" s="18">
        <f t="shared" si="20"/>
        <v>7.042810207257725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402877</v>
      </c>
      <c r="C24" s="14">
        <v>36660</v>
      </c>
      <c r="D24" s="15">
        <v>91</v>
      </c>
      <c r="E24" s="14">
        <v>13771</v>
      </c>
      <c r="F24" s="15">
        <v>34.18</v>
      </c>
      <c r="G24" s="14">
        <v>19282</v>
      </c>
      <c r="H24" s="15">
        <v>47.86</v>
      </c>
      <c r="I24" s="14">
        <v>3607</v>
      </c>
      <c r="J24" s="15">
        <v>8.9499999999999993</v>
      </c>
      <c r="K24" s="14">
        <v>420579</v>
      </c>
      <c r="L24" s="14">
        <v>1168</v>
      </c>
      <c r="M24" s="14">
        <f t="shared" si="0"/>
        <v>419411</v>
      </c>
      <c r="N24" s="18">
        <f t="shared" si="1"/>
        <v>99.722287608273348</v>
      </c>
      <c r="O24" s="14">
        <v>428396</v>
      </c>
      <c r="P24" s="14">
        <v>49999</v>
      </c>
      <c r="Q24" s="24">
        <f t="shared" si="2"/>
        <v>378397</v>
      </c>
      <c r="R24" s="18">
        <f t="shared" si="3"/>
        <v>88.32878925106678</v>
      </c>
      <c r="S24" s="18">
        <f t="shared" si="4"/>
        <v>103.30598336506515</v>
      </c>
      <c r="T24" s="18">
        <f t="shared" si="17"/>
        <v>90.995514760088071</v>
      </c>
      <c r="U24" s="18">
        <f t="shared" si="6"/>
        <v>38.805965546107807</v>
      </c>
      <c r="V24" s="18">
        <f t="shared" si="7"/>
        <v>54.335678430037817</v>
      </c>
      <c r="W24" s="18">
        <f t="shared" si="8"/>
        <v>10.164339388919529</v>
      </c>
      <c r="X24" s="18">
        <f t="shared" si="18"/>
        <v>34.18164849321257</v>
      </c>
      <c r="Y24" s="18">
        <f t="shared" si="19"/>
        <v>47.860761473104702</v>
      </c>
      <c r="Z24" s="18">
        <f t="shared" si="20"/>
        <v>8.9531047937708035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376141</v>
      </c>
      <c r="C25" s="14">
        <v>29456</v>
      </c>
      <c r="D25" s="15">
        <v>78.31</v>
      </c>
      <c r="E25" s="14">
        <v>9299</v>
      </c>
      <c r="F25" s="15">
        <v>24.72</v>
      </c>
      <c r="G25" s="14">
        <v>16645</v>
      </c>
      <c r="H25" s="15">
        <v>44.25</v>
      </c>
      <c r="I25" s="14">
        <v>3512</v>
      </c>
      <c r="J25" s="15">
        <v>9.34</v>
      </c>
      <c r="K25" s="14">
        <v>369746</v>
      </c>
      <c r="L25" s="14">
        <v>751</v>
      </c>
      <c r="M25" s="14">
        <f t="shared" si="0"/>
        <v>368995</v>
      </c>
      <c r="N25" s="18">
        <f t="shared" si="1"/>
        <v>99.796887593104458</v>
      </c>
      <c r="O25" s="14">
        <v>377358</v>
      </c>
      <c r="P25" s="14">
        <v>34650</v>
      </c>
      <c r="Q25" s="24">
        <f t="shared" si="2"/>
        <v>342708</v>
      </c>
      <c r="R25" s="18">
        <f t="shared" si="3"/>
        <v>90.81773806305948</v>
      </c>
      <c r="S25" s="18">
        <f t="shared" si="4"/>
        <v>86.404312375600469</v>
      </c>
      <c r="T25" s="18">
        <f t="shared" si="17"/>
        <v>78.311058884833059</v>
      </c>
      <c r="U25" s="18">
        <f t="shared" si="6"/>
        <v>27.27708109657485</v>
      </c>
      <c r="V25" s="18">
        <f t="shared" si="7"/>
        <v>48.825359162543108</v>
      </c>
      <c r="W25" s="18">
        <f t="shared" si="8"/>
        <v>10.301872116482512</v>
      </c>
      <c r="X25" s="18">
        <f t="shared" si="18"/>
        <v>24.722112186653405</v>
      </c>
      <c r="Y25" s="18">
        <f t="shared" si="19"/>
        <v>44.252022512834273</v>
      </c>
      <c r="Z25" s="18">
        <f t="shared" si="20"/>
        <v>9.3369241853453886</v>
      </c>
      <c r="AA25" s="1"/>
      <c r="AB25" s="1"/>
      <c r="AC25" s="1"/>
      <c r="AD25" s="1"/>
      <c r="AE25" s="19">
        <f>SUM(S15:S53)-S20-S27-S34-S41-S48</f>
        <v>2042.7365922728916</v>
      </c>
      <c r="AF25" s="19">
        <f>SUM(U15:U53)-U20-U27-U34-U41-U48</f>
        <v>1227.8832964611879</v>
      </c>
      <c r="AG25" s="19">
        <f>SUM(V15:V53)-V20-V27-V34-V41-V48</f>
        <v>666.14415920587192</v>
      </c>
      <c r="AH25" s="19">
        <f>SUM(W15:W53)-W20-W27-W34-W41-W48</f>
        <v>148.70913660583145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8"/>
      <c r="O26" s="11"/>
      <c r="P26" s="11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1924672</v>
      </c>
      <c r="C27" s="8">
        <v>101016</v>
      </c>
      <c r="D27" s="9">
        <v>52.48</v>
      </c>
      <c r="E27" s="8">
        <v>22358</v>
      </c>
      <c r="F27" s="9">
        <v>11.62</v>
      </c>
      <c r="G27" s="8">
        <v>62064</v>
      </c>
      <c r="H27" s="9">
        <v>32.25</v>
      </c>
      <c r="I27" s="8">
        <v>16594</v>
      </c>
      <c r="J27" s="9">
        <v>8.6199999999999992</v>
      </c>
      <c r="K27" s="8">
        <v>1847432</v>
      </c>
      <c r="L27" s="8">
        <v>1360</v>
      </c>
      <c r="M27" s="8">
        <f t="shared" si="0"/>
        <v>1846072</v>
      </c>
      <c r="N27" s="17">
        <f t="shared" si="1"/>
        <v>99.926384299936345</v>
      </c>
      <c r="O27" s="8">
        <v>1896312</v>
      </c>
      <c r="P27" s="8">
        <v>83821</v>
      </c>
      <c r="Q27" s="16">
        <f t="shared" si="2"/>
        <v>1812491</v>
      </c>
      <c r="R27" s="17">
        <f t="shared" si="3"/>
        <v>95.579788558000999</v>
      </c>
      <c r="S27" s="17">
        <f t="shared" si="4"/>
        <v>54.952467794649777</v>
      </c>
      <c r="T27" s="17">
        <f t="shared" ref="T27:T32" si="21">N27*R27*S27/10000</f>
        <v>52.484787018255574</v>
      </c>
      <c r="U27" s="17">
        <f t="shared" si="6"/>
        <v>12.162699720368849</v>
      </c>
      <c r="V27" s="17">
        <f t="shared" si="7"/>
        <v>33.762670875971565</v>
      </c>
      <c r="W27" s="17">
        <f t="shared" si="8"/>
        <v>9.0270971983093613</v>
      </c>
      <c r="X27" s="17">
        <f t="shared" ref="X27:X32" si="22">N27*R27*U27/10000</f>
        <v>11.616524789678449</v>
      </c>
      <c r="Y27" s="17">
        <f t="shared" ref="Y27:Y32" si="23">N27*R27*V27/10000</f>
        <v>32.24653343530742</v>
      </c>
      <c r="Z27" s="17">
        <f t="shared" ref="Z27:Z32" si="24">N27*R27*W27/10000</f>
        <v>8.6217287932697122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375755</v>
      </c>
      <c r="C28" s="14">
        <v>25582</v>
      </c>
      <c r="D28" s="15">
        <v>68.08</v>
      </c>
      <c r="E28" s="14">
        <v>7263</v>
      </c>
      <c r="F28" s="15">
        <v>19.329999999999998</v>
      </c>
      <c r="G28" s="14">
        <v>14660</v>
      </c>
      <c r="H28" s="15">
        <v>39.01</v>
      </c>
      <c r="I28" s="14">
        <v>3659</v>
      </c>
      <c r="J28" s="15">
        <v>9.74</v>
      </c>
      <c r="K28" s="14">
        <v>366016</v>
      </c>
      <c r="L28" s="14">
        <v>638</v>
      </c>
      <c r="M28" s="14">
        <f t="shared" si="0"/>
        <v>365378</v>
      </c>
      <c r="N28" s="18">
        <f t="shared" si="1"/>
        <v>99.825690680188842</v>
      </c>
      <c r="O28" s="14">
        <v>374923</v>
      </c>
      <c r="P28" s="14">
        <v>27329</v>
      </c>
      <c r="Q28" s="24">
        <f t="shared" si="2"/>
        <v>347594</v>
      </c>
      <c r="R28" s="18">
        <f t="shared" si="3"/>
        <v>92.710769944761992</v>
      </c>
      <c r="S28" s="18">
        <f t="shared" si="4"/>
        <v>73.562624435340254</v>
      </c>
      <c r="T28" s="18">
        <f t="shared" si="21"/>
        <v>68.081595720615837</v>
      </c>
      <c r="U28" s="18">
        <f t="shared" si="6"/>
        <v>20.885206054017523</v>
      </c>
      <c r="V28" s="18">
        <f t="shared" si="7"/>
        <v>42.155737402161215</v>
      </c>
      <c r="W28" s="18">
        <f t="shared" si="8"/>
        <v>10.52168097916152</v>
      </c>
      <c r="X28" s="18">
        <f t="shared" si="22"/>
        <v>19.329084110657213</v>
      </c>
      <c r="Y28" s="18">
        <f t="shared" si="23"/>
        <v>39.014783569080926</v>
      </c>
      <c r="Z28" s="18">
        <f t="shared" si="24"/>
        <v>9.7377280408777001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377447</v>
      </c>
      <c r="C29" s="14">
        <v>23237</v>
      </c>
      <c r="D29" s="15">
        <v>61.56</v>
      </c>
      <c r="E29" s="14">
        <v>5222</v>
      </c>
      <c r="F29" s="15">
        <v>13.84</v>
      </c>
      <c r="G29" s="14">
        <v>14686</v>
      </c>
      <c r="H29" s="15">
        <v>38.909999999999997</v>
      </c>
      <c r="I29" s="14">
        <v>3329</v>
      </c>
      <c r="J29" s="15">
        <v>8.82</v>
      </c>
      <c r="K29" s="14">
        <v>367952</v>
      </c>
      <c r="L29" s="14">
        <v>269</v>
      </c>
      <c r="M29" s="14">
        <f t="shared" si="0"/>
        <v>367683</v>
      </c>
      <c r="N29" s="18">
        <f t="shared" si="1"/>
        <v>99.926892638170202</v>
      </c>
      <c r="O29" s="14">
        <v>376587</v>
      </c>
      <c r="P29" s="14">
        <v>19744</v>
      </c>
      <c r="Q29" s="24">
        <f t="shared" si="2"/>
        <v>356843</v>
      </c>
      <c r="R29" s="18">
        <f t="shared" si="3"/>
        <v>94.757121196430035</v>
      </c>
      <c r="S29" s="18">
        <f t="shared" si="4"/>
        <v>65.017436089786983</v>
      </c>
      <c r="T29" s="18">
        <f t="shared" si="21"/>
        <v>61.563610255214655</v>
      </c>
      <c r="U29" s="18">
        <f t="shared" si="6"/>
        <v>14.611225685797116</v>
      </c>
      <c r="V29" s="18">
        <f t="shared" si="7"/>
        <v>41.091623979627819</v>
      </c>
      <c r="W29" s="18">
        <f t="shared" si="8"/>
        <v>9.3145864243620444</v>
      </c>
      <c r="X29" s="18">
        <f t="shared" si="22"/>
        <v>13.835054987852601</v>
      </c>
      <c r="Y29" s="18">
        <f t="shared" si="23"/>
        <v>38.908773947070721</v>
      </c>
      <c r="Z29" s="18">
        <f t="shared" si="24"/>
        <v>8.8197813202913249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365875</v>
      </c>
      <c r="C30" s="14">
        <v>20580</v>
      </c>
      <c r="D30" s="15">
        <v>56.25</v>
      </c>
      <c r="E30" s="14">
        <v>4127</v>
      </c>
      <c r="F30" s="15">
        <v>11.28</v>
      </c>
      <c r="G30" s="14">
        <v>12981</v>
      </c>
      <c r="H30" s="15">
        <v>35.479999999999997</v>
      </c>
      <c r="I30" s="14">
        <v>3472</v>
      </c>
      <c r="J30" s="15">
        <v>9.49</v>
      </c>
      <c r="K30" s="14">
        <v>368399</v>
      </c>
      <c r="L30" s="14">
        <v>182</v>
      </c>
      <c r="M30" s="14">
        <f t="shared" si="0"/>
        <v>368217</v>
      </c>
      <c r="N30" s="18">
        <f t="shared" si="1"/>
        <v>99.950597042880133</v>
      </c>
      <c r="O30" s="14">
        <v>378306</v>
      </c>
      <c r="P30" s="14">
        <v>15409</v>
      </c>
      <c r="Q30" s="24">
        <f t="shared" si="2"/>
        <v>362897</v>
      </c>
      <c r="R30" s="18">
        <f t="shared" si="3"/>
        <v>95.926842291689795</v>
      </c>
      <c r="S30" s="18">
        <f t="shared" si="4"/>
        <v>58.666083179507829</v>
      </c>
      <c r="T30" s="18">
        <f t="shared" si="21"/>
        <v>56.248718824735228</v>
      </c>
      <c r="U30" s="18">
        <f t="shared" si="6"/>
        <v>11.764573628854656</v>
      </c>
      <c r="V30" s="18">
        <f t="shared" si="7"/>
        <v>37.004102320368865</v>
      </c>
      <c r="W30" s="18">
        <f t="shared" si="8"/>
        <v>9.8974072302843137</v>
      </c>
      <c r="X30" s="18">
        <f t="shared" si="22"/>
        <v>11.279808677827129</v>
      </c>
      <c r="Y30" s="18">
        <f t="shared" si="23"/>
        <v>35.479330372394955</v>
      </c>
      <c r="Z30" s="18">
        <f t="shared" si="24"/>
        <v>9.4895797745131532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383248</v>
      </c>
      <c r="C31" s="14">
        <v>15898</v>
      </c>
      <c r="D31" s="15">
        <v>41.48</v>
      </c>
      <c r="E31" s="14">
        <v>2956</v>
      </c>
      <c r="F31" s="15">
        <v>7.71</v>
      </c>
      <c r="G31" s="14">
        <v>10101</v>
      </c>
      <c r="H31" s="15">
        <v>26.36</v>
      </c>
      <c r="I31" s="14">
        <v>2841</v>
      </c>
      <c r="J31" s="15">
        <v>7.41</v>
      </c>
      <c r="K31" s="14">
        <v>343801</v>
      </c>
      <c r="L31" s="14">
        <v>155</v>
      </c>
      <c r="M31" s="14">
        <f t="shared" si="0"/>
        <v>343646</v>
      </c>
      <c r="N31" s="18">
        <f t="shared" si="1"/>
        <v>99.954915779767944</v>
      </c>
      <c r="O31" s="14">
        <v>353443</v>
      </c>
      <c r="P31" s="14">
        <v>11171</v>
      </c>
      <c r="Q31" s="24">
        <f t="shared" si="2"/>
        <v>342272</v>
      </c>
      <c r="R31" s="18">
        <f t="shared" si="3"/>
        <v>96.839377212167165</v>
      </c>
      <c r="S31" s="18">
        <f t="shared" si="4"/>
        <v>42.855488527154073</v>
      </c>
      <c r="T31" s="18">
        <f t="shared" si="21"/>
        <v>41.482277794013278</v>
      </c>
      <c r="U31" s="18">
        <f t="shared" si="6"/>
        <v>7.9683497349520334</v>
      </c>
      <c r="V31" s="18">
        <f t="shared" si="7"/>
        <v>27.228789131512347</v>
      </c>
      <c r="W31" s="18">
        <f t="shared" si="8"/>
        <v>7.6583496606896908</v>
      </c>
      <c r="X31" s="18">
        <f t="shared" si="22"/>
        <v>7.7130213334446616</v>
      </c>
      <c r="Y31" s="18">
        <f t="shared" si="23"/>
        <v>26.356301924602345</v>
      </c>
      <c r="Z31" s="18">
        <f t="shared" si="24"/>
        <v>7.4129545359662661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422347</v>
      </c>
      <c r="C32" s="14">
        <v>15719</v>
      </c>
      <c r="D32" s="15">
        <v>37.22</v>
      </c>
      <c r="E32" s="14">
        <v>2790</v>
      </c>
      <c r="F32" s="15">
        <v>6.61</v>
      </c>
      <c r="G32" s="14">
        <v>9636</v>
      </c>
      <c r="H32" s="15">
        <v>22.82</v>
      </c>
      <c r="I32" s="14">
        <v>3293</v>
      </c>
      <c r="J32" s="15">
        <v>7.8</v>
      </c>
      <c r="K32" s="14">
        <v>401264</v>
      </c>
      <c r="L32" s="14">
        <v>116</v>
      </c>
      <c r="M32" s="14">
        <f t="shared" si="0"/>
        <v>401148</v>
      </c>
      <c r="N32" s="18">
        <f t="shared" si="1"/>
        <v>99.971091351329804</v>
      </c>
      <c r="O32" s="14">
        <v>413053</v>
      </c>
      <c r="P32" s="14">
        <v>10168</v>
      </c>
      <c r="Q32" s="24">
        <f t="shared" si="2"/>
        <v>402885</v>
      </c>
      <c r="R32" s="18">
        <f t="shared" si="3"/>
        <v>97.538330432172131</v>
      </c>
      <c r="S32" s="18">
        <f t="shared" si="4"/>
        <v>38.168557728744133</v>
      </c>
      <c r="T32" s="18">
        <f t="shared" si="21"/>
        <v>37.218211565371597</v>
      </c>
      <c r="U32" s="18">
        <f t="shared" si="6"/>
        <v>6.7746215448308504</v>
      </c>
      <c r="V32" s="18">
        <f t="shared" si="7"/>
        <v>23.397940217200745</v>
      </c>
      <c r="W32" s="18">
        <f t="shared" si="8"/>
        <v>7.9959959667125409</v>
      </c>
      <c r="X32" s="18">
        <f t="shared" si="22"/>
        <v>6.6059425069906963</v>
      </c>
      <c r="Y32" s="18">
        <f t="shared" si="23"/>
        <v>22.815362723068944</v>
      </c>
      <c r="Z32" s="18">
        <f t="shared" si="24"/>
        <v>7.7969063353119576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8"/>
      <c r="O33" s="11"/>
      <c r="P33" s="11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2601019</v>
      </c>
      <c r="C34" s="8">
        <v>53727</v>
      </c>
      <c r="D34" s="9">
        <v>20.66</v>
      </c>
      <c r="E34" s="8">
        <v>9904</v>
      </c>
      <c r="F34" s="9">
        <v>3.81</v>
      </c>
      <c r="G34" s="8">
        <v>31096</v>
      </c>
      <c r="H34" s="9">
        <v>11.96</v>
      </c>
      <c r="I34" s="8">
        <v>12727</v>
      </c>
      <c r="J34" s="9">
        <v>4.8899999999999997</v>
      </c>
      <c r="K34" s="8">
        <v>2423955</v>
      </c>
      <c r="L34" s="8">
        <v>684</v>
      </c>
      <c r="M34" s="8">
        <f t="shared" si="0"/>
        <v>2423271</v>
      </c>
      <c r="N34" s="17">
        <f t="shared" si="1"/>
        <v>99.971781654362388</v>
      </c>
      <c r="O34" s="8">
        <v>2505998</v>
      </c>
      <c r="P34" s="8">
        <v>33165</v>
      </c>
      <c r="Q34" s="16">
        <f t="shared" si="2"/>
        <v>2472833</v>
      </c>
      <c r="R34" s="17">
        <f t="shared" si="3"/>
        <v>98.676575160874037</v>
      </c>
      <c r="S34" s="17">
        <f t="shared" si="4"/>
        <v>20.93907858513764</v>
      </c>
      <c r="T34" s="17">
        <f t="shared" ref="T34:T39" si="25">N34*R34*S34/10000</f>
        <v>20.656135153184195</v>
      </c>
      <c r="U34" s="17">
        <f t="shared" si="6"/>
        <v>3.8598960356469405</v>
      </c>
      <c r="V34" s="17">
        <f t="shared" si="7"/>
        <v>12.119075840516688</v>
      </c>
      <c r="W34" s="17">
        <f t="shared" si="8"/>
        <v>4.9601067089740116</v>
      </c>
      <c r="X34" s="17">
        <f t="shared" ref="X34:X39" si="26">N34*R34*U34/10000</f>
        <v>3.8077384286696869</v>
      </c>
      <c r="Y34" s="17">
        <f t="shared" ref="Y34:Y39" si="27">N34*R34*V34/10000</f>
        <v>11.955314436380513</v>
      </c>
      <c r="Z34" s="17">
        <f t="shared" ref="Z34:Z39" si="28">N34*R34*W34/10000</f>
        <v>4.8930822881339973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457757</v>
      </c>
      <c r="C35" s="14">
        <v>13597</v>
      </c>
      <c r="D35" s="15">
        <v>29.7</v>
      </c>
      <c r="E35" s="14">
        <v>2450</v>
      </c>
      <c r="F35" s="15">
        <v>5.35</v>
      </c>
      <c r="G35" s="14">
        <v>8154</v>
      </c>
      <c r="H35" s="15">
        <v>17.809999999999999</v>
      </c>
      <c r="I35" s="14">
        <v>2993</v>
      </c>
      <c r="J35" s="15">
        <v>6.54</v>
      </c>
      <c r="K35" s="14">
        <v>418650</v>
      </c>
      <c r="L35" s="14">
        <v>153</v>
      </c>
      <c r="M35" s="14">
        <f t="shared" si="0"/>
        <v>418497</v>
      </c>
      <c r="N35" s="18">
        <f t="shared" si="1"/>
        <v>99.963453959154421</v>
      </c>
      <c r="O35" s="14">
        <v>431640</v>
      </c>
      <c r="P35" s="14">
        <v>8620</v>
      </c>
      <c r="Q35" s="24">
        <f t="shared" si="2"/>
        <v>423020</v>
      </c>
      <c r="R35" s="18">
        <f t="shared" si="3"/>
        <v>98.002965434158099</v>
      </c>
      <c r="S35" s="18">
        <f t="shared" si="4"/>
        <v>30.31989079368887</v>
      </c>
      <c r="T35" s="18">
        <f t="shared" si="25"/>
        <v>29.703532660341622</v>
      </c>
      <c r="U35" s="18">
        <f t="shared" si="6"/>
        <v>5.463244277747866</v>
      </c>
      <c r="V35" s="18">
        <f t="shared" si="7"/>
        <v>18.182568914594327</v>
      </c>
      <c r="W35" s="18">
        <f t="shared" si="8"/>
        <v>6.6740776013466778</v>
      </c>
      <c r="X35" s="18">
        <f t="shared" si="26"/>
        <v>5.3521846744014834</v>
      </c>
      <c r="Y35" s="18">
        <f t="shared" si="27"/>
        <v>17.812944422477429</v>
      </c>
      <c r="Z35" s="18">
        <f t="shared" si="28"/>
        <v>6.5384035634627091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494238</v>
      </c>
      <c r="C36" s="14">
        <v>12483</v>
      </c>
      <c r="D36" s="15">
        <v>25.26</v>
      </c>
      <c r="E36" s="14">
        <v>2194</v>
      </c>
      <c r="F36" s="15">
        <v>4.4400000000000004</v>
      </c>
      <c r="G36" s="14">
        <v>7488</v>
      </c>
      <c r="H36" s="15">
        <v>15.15</v>
      </c>
      <c r="I36" s="14">
        <v>2801</v>
      </c>
      <c r="J36" s="15">
        <v>5.67</v>
      </c>
      <c r="K36" s="14">
        <v>468899</v>
      </c>
      <c r="L36" s="14">
        <v>140</v>
      </c>
      <c r="M36" s="14">
        <f t="shared" si="0"/>
        <v>468759</v>
      </c>
      <c r="N36" s="18">
        <f t="shared" si="1"/>
        <v>99.970142823934367</v>
      </c>
      <c r="O36" s="14">
        <v>483874</v>
      </c>
      <c r="P36" s="14">
        <v>7773</v>
      </c>
      <c r="Q36" s="24">
        <f t="shared" si="2"/>
        <v>476101</v>
      </c>
      <c r="R36" s="18">
        <f t="shared" si="3"/>
        <v>98.393590066835586</v>
      </c>
      <c r="S36" s="18">
        <f t="shared" si="4"/>
        <v>25.677084927572352</v>
      </c>
      <c r="T36" s="18">
        <f t="shared" si="25"/>
        <v>25.257062386947183</v>
      </c>
      <c r="U36" s="18">
        <f t="shared" si="6"/>
        <v>4.5129795987417873</v>
      </c>
      <c r="V36" s="18">
        <f t="shared" si="7"/>
        <v>15.402548420865319</v>
      </c>
      <c r="W36" s="18">
        <f t="shared" si="8"/>
        <v>5.7615569079652449</v>
      </c>
      <c r="X36" s="18">
        <f t="shared" si="26"/>
        <v>4.4391568434640805</v>
      </c>
      <c r="Y36" s="18">
        <f t="shared" si="27"/>
        <v>15.150595462105304</v>
      </c>
      <c r="Z36" s="18">
        <f t="shared" si="28"/>
        <v>5.6673100813777983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520377</v>
      </c>
      <c r="C37" s="14">
        <v>10819</v>
      </c>
      <c r="D37" s="15">
        <v>20.79</v>
      </c>
      <c r="E37" s="14">
        <v>1947</v>
      </c>
      <c r="F37" s="15">
        <v>3.74</v>
      </c>
      <c r="G37" s="14">
        <v>6228</v>
      </c>
      <c r="H37" s="15">
        <v>11.97</v>
      </c>
      <c r="I37" s="14">
        <v>2644</v>
      </c>
      <c r="J37" s="15">
        <v>5.08</v>
      </c>
      <c r="K37" s="14">
        <v>487937</v>
      </c>
      <c r="L37" s="14">
        <v>151</v>
      </c>
      <c r="M37" s="14">
        <f t="shared" si="0"/>
        <v>487786</v>
      </c>
      <c r="N37" s="18">
        <f t="shared" si="1"/>
        <v>99.969053381891513</v>
      </c>
      <c r="O37" s="14">
        <v>504602</v>
      </c>
      <c r="P37" s="14">
        <v>6570</v>
      </c>
      <c r="Q37" s="24">
        <f t="shared" si="2"/>
        <v>498032</v>
      </c>
      <c r="R37" s="18">
        <f t="shared" si="3"/>
        <v>98.697983757496004</v>
      </c>
      <c r="S37" s="18">
        <f t="shared" si="4"/>
        <v>21.071486157507199</v>
      </c>
      <c r="T37" s="18">
        <f t="shared" si="25"/>
        <v>20.790695976186495</v>
      </c>
      <c r="U37" s="18">
        <f t="shared" si="6"/>
        <v>3.7920495007548309</v>
      </c>
      <c r="V37" s="18">
        <f t="shared" si="7"/>
        <v>12.129884073292803</v>
      </c>
      <c r="W37" s="18">
        <f t="shared" si="8"/>
        <v>5.149552583459565</v>
      </c>
      <c r="X37" s="18">
        <f t="shared" si="26"/>
        <v>3.7415181685585646</v>
      </c>
      <c r="Y37" s="18">
        <f t="shared" si="27"/>
        <v>11.968246098501663</v>
      </c>
      <c r="Z37" s="18">
        <f t="shared" si="28"/>
        <v>5.0809317091262685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542941</v>
      </c>
      <c r="C38" s="14">
        <v>9305</v>
      </c>
      <c r="D38" s="15">
        <v>17.14</v>
      </c>
      <c r="E38" s="14">
        <v>1784</v>
      </c>
      <c r="F38" s="15">
        <v>3.29</v>
      </c>
      <c r="G38" s="14">
        <v>5171</v>
      </c>
      <c r="H38" s="15">
        <v>9.52</v>
      </c>
      <c r="I38" s="14">
        <v>2350</v>
      </c>
      <c r="J38" s="15">
        <v>4.33</v>
      </c>
      <c r="K38" s="14">
        <v>517846</v>
      </c>
      <c r="L38" s="14">
        <v>117</v>
      </c>
      <c r="M38" s="14">
        <f t="shared" si="0"/>
        <v>517729</v>
      </c>
      <c r="N38" s="18">
        <f t="shared" si="1"/>
        <v>99.977406410400008</v>
      </c>
      <c r="O38" s="14">
        <v>536151</v>
      </c>
      <c r="P38" s="14">
        <v>5574</v>
      </c>
      <c r="Q38" s="24">
        <f t="shared" si="2"/>
        <v>530577</v>
      </c>
      <c r="R38" s="18">
        <f t="shared" si="3"/>
        <v>98.960367508407145</v>
      </c>
      <c r="S38" s="18">
        <f t="shared" si="4"/>
        <v>17.322101271315489</v>
      </c>
      <c r="T38" s="18">
        <f t="shared" si="25"/>
        <v>17.138142081736319</v>
      </c>
      <c r="U38" s="18">
        <f t="shared" si="6"/>
        <v>3.3210777719534481</v>
      </c>
      <c r="V38" s="18">
        <f t="shared" si="7"/>
        <v>9.6262854028987004</v>
      </c>
      <c r="W38" s="18">
        <f t="shared" si="8"/>
        <v>4.374738096463342</v>
      </c>
      <c r="X38" s="18">
        <f t="shared" si="26"/>
        <v>3.2858082185725523</v>
      </c>
      <c r="Y38" s="18">
        <f t="shared" si="27"/>
        <v>9.5240550999095674</v>
      </c>
      <c r="Z38" s="18">
        <f t="shared" si="28"/>
        <v>4.3282787632542021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585706</v>
      </c>
      <c r="C39" s="14">
        <v>7523</v>
      </c>
      <c r="D39" s="15">
        <v>12.84</v>
      </c>
      <c r="E39" s="14">
        <v>1529</v>
      </c>
      <c r="F39" s="15">
        <v>2.61</v>
      </c>
      <c r="G39" s="14">
        <v>4055</v>
      </c>
      <c r="H39" s="15">
        <v>6.92</v>
      </c>
      <c r="I39" s="14">
        <v>1939</v>
      </c>
      <c r="J39" s="15">
        <v>3.31</v>
      </c>
      <c r="K39" s="14">
        <v>530623</v>
      </c>
      <c r="L39" s="14">
        <v>123</v>
      </c>
      <c r="M39" s="14">
        <f t="shared" si="0"/>
        <v>530500</v>
      </c>
      <c r="N39" s="18">
        <f t="shared" si="1"/>
        <v>99.976819700616076</v>
      </c>
      <c r="O39" s="14">
        <v>549731</v>
      </c>
      <c r="P39" s="14">
        <v>4628</v>
      </c>
      <c r="Q39" s="24">
        <f t="shared" si="2"/>
        <v>545103</v>
      </c>
      <c r="R39" s="18">
        <f t="shared" si="3"/>
        <v>99.158133705394093</v>
      </c>
      <c r="S39" s="18">
        <f t="shared" si="4"/>
        <v>12.956381494530209</v>
      </c>
      <c r="T39" s="18">
        <f t="shared" si="25"/>
        <v>12.844328041713762</v>
      </c>
      <c r="U39" s="18">
        <f t="shared" si="6"/>
        <v>2.633298857521825</v>
      </c>
      <c r="V39" s="18">
        <f t="shared" si="7"/>
        <v>6.9836670158606937</v>
      </c>
      <c r="W39" s="18">
        <f t="shared" si="8"/>
        <v>3.3394156211476904</v>
      </c>
      <c r="X39" s="18">
        <f t="shared" si="26"/>
        <v>2.6105247342523383</v>
      </c>
      <c r="Y39" s="18">
        <f t="shared" si="27"/>
        <v>6.9232686706299766</v>
      </c>
      <c r="Z39" s="18">
        <f t="shared" si="28"/>
        <v>3.3105346368314481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8"/>
      <c r="O40" s="11"/>
      <c r="P40" s="11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2937434</v>
      </c>
      <c r="C41" s="8">
        <v>23427</v>
      </c>
      <c r="D41" s="9">
        <v>7.98</v>
      </c>
      <c r="E41" s="8">
        <v>5634</v>
      </c>
      <c r="F41" s="9">
        <v>1.92</v>
      </c>
      <c r="G41" s="8">
        <v>11324</v>
      </c>
      <c r="H41" s="9">
        <v>3.86</v>
      </c>
      <c r="I41" s="8">
        <v>6469</v>
      </c>
      <c r="J41" s="9">
        <v>2.2000000000000002</v>
      </c>
      <c r="K41" s="8">
        <v>2824838</v>
      </c>
      <c r="L41" s="8">
        <v>390</v>
      </c>
      <c r="M41" s="8">
        <f t="shared" si="0"/>
        <v>2824448</v>
      </c>
      <c r="N41" s="17">
        <f t="shared" si="1"/>
        <v>99.98619389855277</v>
      </c>
      <c r="O41" s="8">
        <v>2956527</v>
      </c>
      <c r="P41" s="8">
        <v>15007</v>
      </c>
      <c r="Q41" s="16">
        <f t="shared" si="2"/>
        <v>2941520</v>
      </c>
      <c r="R41" s="17">
        <f t="shared" si="3"/>
        <v>99.492411197327129</v>
      </c>
      <c r="S41" s="17">
        <f t="shared" si="4"/>
        <v>8.0171233810292541</v>
      </c>
      <c r="T41" s="17">
        <f t="shared" ref="T41:T46" si="29">N41*R41*S41/10000</f>
        <v>7.975328126521311</v>
      </c>
      <c r="U41" s="17">
        <f t="shared" si="6"/>
        <v>1.9280519541007732</v>
      </c>
      <c r="V41" s="17">
        <f t="shared" si="7"/>
        <v>3.8752680738795098</v>
      </c>
      <c r="W41" s="17">
        <f t="shared" si="8"/>
        <v>2.2138033530489709</v>
      </c>
      <c r="X41" s="17">
        <f t="shared" ref="X41:X46" si="30">N41*R41*U41/10000</f>
        <v>1.9180005406078913</v>
      </c>
      <c r="Y41" s="17">
        <f t="shared" ref="Y41:Y46" si="31">N41*R41*V41/10000</f>
        <v>3.8550653393403902</v>
      </c>
      <c r="Z41" s="17">
        <f t="shared" ref="Z41:Z46" si="32">N41*R41*W41/10000</f>
        <v>2.2022622465730293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596112</v>
      </c>
      <c r="C42" s="14">
        <v>7045</v>
      </c>
      <c r="D42" s="15">
        <v>11.82</v>
      </c>
      <c r="E42" s="14">
        <v>1529</v>
      </c>
      <c r="F42" s="15">
        <v>2.56</v>
      </c>
      <c r="G42" s="14">
        <v>3581</v>
      </c>
      <c r="H42" s="15">
        <v>6.01</v>
      </c>
      <c r="I42" s="14">
        <v>1935</v>
      </c>
      <c r="J42" s="15">
        <v>3.25</v>
      </c>
      <c r="K42" s="14">
        <v>596741</v>
      </c>
      <c r="L42" s="14">
        <v>91</v>
      </c>
      <c r="M42" s="14">
        <f t="shared" si="0"/>
        <v>596650</v>
      </c>
      <c r="N42" s="18">
        <f t="shared" si="1"/>
        <v>99.984750503149613</v>
      </c>
      <c r="O42" s="14">
        <v>621681</v>
      </c>
      <c r="P42" s="14">
        <v>4500</v>
      </c>
      <c r="Q42" s="24">
        <f t="shared" si="2"/>
        <v>617181</v>
      </c>
      <c r="R42" s="18">
        <f t="shared" si="3"/>
        <v>99.27615609934999</v>
      </c>
      <c r="S42" s="18">
        <f t="shared" si="4"/>
        <v>11.9062339663977</v>
      </c>
      <c r="T42" s="18">
        <f t="shared" si="29"/>
        <v>11.818248919666104</v>
      </c>
      <c r="U42" s="18">
        <f t="shared" si="6"/>
        <v>2.5840499268448665</v>
      </c>
      <c r="V42" s="18">
        <f t="shared" si="7"/>
        <v>6.0519835108119464</v>
      </c>
      <c r="W42" s="18">
        <f t="shared" si="8"/>
        <v>3.2702005287408866</v>
      </c>
      <c r="X42" s="18">
        <f t="shared" si="30"/>
        <v>2.5649542367877176</v>
      </c>
      <c r="Y42" s="18">
        <f t="shared" si="31"/>
        <v>6.007260380599619</v>
      </c>
      <c r="Z42" s="18">
        <f t="shared" si="32"/>
        <v>3.2460343022787659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604632</v>
      </c>
      <c r="C43" s="14">
        <v>5061</v>
      </c>
      <c r="D43" s="15">
        <v>8.3699999999999992</v>
      </c>
      <c r="E43" s="14">
        <v>1169</v>
      </c>
      <c r="F43" s="15">
        <v>1.93</v>
      </c>
      <c r="G43" s="14">
        <v>2510</v>
      </c>
      <c r="H43" s="15">
        <v>4.1500000000000004</v>
      </c>
      <c r="I43" s="14">
        <v>1382</v>
      </c>
      <c r="J43" s="15">
        <v>2.29</v>
      </c>
      <c r="K43" s="14">
        <v>546600</v>
      </c>
      <c r="L43" s="14">
        <v>77</v>
      </c>
      <c r="M43" s="14">
        <f t="shared" si="0"/>
        <v>546523</v>
      </c>
      <c r="N43" s="18">
        <f t="shared" si="1"/>
        <v>99.985912916209301</v>
      </c>
      <c r="O43" s="14">
        <v>570542</v>
      </c>
      <c r="P43" s="14">
        <v>3146</v>
      </c>
      <c r="Q43" s="24">
        <f t="shared" si="2"/>
        <v>567396</v>
      </c>
      <c r="R43" s="18">
        <f t="shared" si="3"/>
        <v>99.448594494358005</v>
      </c>
      <c r="S43" s="18">
        <f t="shared" si="4"/>
        <v>8.4179771594834385</v>
      </c>
      <c r="T43" s="18">
        <f t="shared" si="29"/>
        <v>8.3703806612948046</v>
      </c>
      <c r="U43" s="18">
        <f t="shared" si="6"/>
        <v>1.9444013632555108</v>
      </c>
      <c r="V43" s="18">
        <f t="shared" si="7"/>
        <v>4.1748908655015669</v>
      </c>
      <c r="W43" s="18">
        <f t="shared" si="8"/>
        <v>2.298684930726361</v>
      </c>
      <c r="X43" s="18">
        <f t="shared" si="30"/>
        <v>1.9334074279892564</v>
      </c>
      <c r="Y43" s="18">
        <f t="shared" si="31"/>
        <v>4.151285409968378</v>
      </c>
      <c r="Z43" s="18">
        <f t="shared" si="32"/>
        <v>2.2856878233371707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583886</v>
      </c>
      <c r="C44" s="14">
        <v>4737</v>
      </c>
      <c r="D44" s="15">
        <v>8.11</v>
      </c>
      <c r="E44" s="14">
        <v>1186</v>
      </c>
      <c r="F44" s="15">
        <v>2.0299999999999998</v>
      </c>
      <c r="G44" s="14">
        <v>2193</v>
      </c>
      <c r="H44" s="15">
        <v>3.76</v>
      </c>
      <c r="I44" s="14">
        <v>1358</v>
      </c>
      <c r="J44" s="15">
        <v>2.33</v>
      </c>
      <c r="K44" s="14">
        <v>610403</v>
      </c>
      <c r="L44" s="14">
        <v>76</v>
      </c>
      <c r="M44" s="14">
        <f t="shared" si="0"/>
        <v>610327</v>
      </c>
      <c r="N44" s="18">
        <f t="shared" si="1"/>
        <v>99.987549209292879</v>
      </c>
      <c r="O44" s="14">
        <v>638722</v>
      </c>
      <c r="P44" s="14">
        <v>3023</v>
      </c>
      <c r="Q44" s="24">
        <f t="shared" si="2"/>
        <v>635699</v>
      </c>
      <c r="R44" s="18">
        <f t="shared" si="3"/>
        <v>99.526711151330318</v>
      </c>
      <c r="S44" s="18">
        <f t="shared" si="4"/>
        <v>8.1524800726740221</v>
      </c>
      <c r="T44" s="18">
        <f t="shared" si="29"/>
        <v>8.1128850494788374</v>
      </c>
      <c r="U44" s="18">
        <f t="shared" si="6"/>
        <v>2.0411318062468626</v>
      </c>
      <c r="V44" s="18">
        <f t="shared" si="7"/>
        <v>3.7742007176217287</v>
      </c>
      <c r="W44" s="18">
        <f t="shared" si="8"/>
        <v>2.3371475488054299</v>
      </c>
      <c r="X44" s="18">
        <f t="shared" si="30"/>
        <v>2.0312184227743084</v>
      </c>
      <c r="Y44" s="18">
        <f t="shared" si="31"/>
        <v>3.755870152735294</v>
      </c>
      <c r="Z44" s="18">
        <f t="shared" si="32"/>
        <v>2.3257964739692341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562791</v>
      </c>
      <c r="C45" s="14">
        <v>3417</v>
      </c>
      <c r="D45" s="15">
        <v>6.07</v>
      </c>
      <c r="E45" s="14">
        <v>889</v>
      </c>
      <c r="F45" s="15">
        <v>1.58</v>
      </c>
      <c r="G45" s="14">
        <v>1613</v>
      </c>
      <c r="H45" s="15">
        <v>2.87</v>
      </c>
      <c r="I45" s="14">
        <v>915</v>
      </c>
      <c r="J45" s="15">
        <v>1.63</v>
      </c>
      <c r="K45" s="14">
        <v>503754</v>
      </c>
      <c r="L45" s="14">
        <v>58</v>
      </c>
      <c r="M45" s="14">
        <f t="shared" si="0"/>
        <v>503696</v>
      </c>
      <c r="N45" s="18">
        <f t="shared" si="1"/>
        <v>99.988486443780104</v>
      </c>
      <c r="O45" s="14">
        <v>529050</v>
      </c>
      <c r="P45" s="14">
        <v>2178</v>
      </c>
      <c r="Q45" s="24">
        <f t="shared" si="2"/>
        <v>526872</v>
      </c>
      <c r="R45" s="18">
        <f t="shared" si="3"/>
        <v>99.58831868443437</v>
      </c>
      <c r="S45" s="18">
        <f t="shared" si="4"/>
        <v>6.0973263463889529</v>
      </c>
      <c r="T45" s="18">
        <f t="shared" si="29"/>
        <v>6.0715256640564608</v>
      </c>
      <c r="U45" s="18">
        <f t="shared" si="6"/>
        <v>1.5863398074157975</v>
      </c>
      <c r="V45" s="18">
        <f t="shared" si="7"/>
        <v>2.878252091520451</v>
      </c>
      <c r="W45" s="18">
        <f t="shared" si="8"/>
        <v>1.632734447452705</v>
      </c>
      <c r="X45" s="18">
        <f t="shared" si="30"/>
        <v>1.5796272506134605</v>
      </c>
      <c r="Y45" s="18">
        <f t="shared" si="31"/>
        <v>2.8660728405393829</v>
      </c>
      <c r="Z45" s="18">
        <f t="shared" si="32"/>
        <v>1.625825572903618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590013</v>
      </c>
      <c r="C46" s="14">
        <v>3167</v>
      </c>
      <c r="D46" s="15">
        <v>5.37</v>
      </c>
      <c r="E46" s="14">
        <v>861</v>
      </c>
      <c r="F46" s="15">
        <v>1.46</v>
      </c>
      <c r="G46" s="14">
        <v>1427</v>
      </c>
      <c r="H46" s="15">
        <v>2.42</v>
      </c>
      <c r="I46" s="14">
        <v>879</v>
      </c>
      <c r="J46" s="15">
        <v>1.49</v>
      </c>
      <c r="K46" s="14">
        <v>567340</v>
      </c>
      <c r="L46" s="14">
        <v>88</v>
      </c>
      <c r="M46" s="14">
        <f t="shared" si="0"/>
        <v>567252</v>
      </c>
      <c r="N46" s="18">
        <f t="shared" si="1"/>
        <v>99.984489018930446</v>
      </c>
      <c r="O46" s="14">
        <v>596532</v>
      </c>
      <c r="P46" s="14">
        <v>2160</v>
      </c>
      <c r="Q46" s="24">
        <f t="shared" si="2"/>
        <v>594372</v>
      </c>
      <c r="R46" s="18">
        <f t="shared" si="3"/>
        <v>99.637907103055653</v>
      </c>
      <c r="S46" s="18">
        <f t="shared" si="4"/>
        <v>5.3880206882211459</v>
      </c>
      <c r="T46" s="18">
        <f t="shared" si="29"/>
        <v>5.3676783392908289</v>
      </c>
      <c r="U46" s="18">
        <f t="shared" si="6"/>
        <v>1.4648202755157582</v>
      </c>
      <c r="V46" s="18">
        <f t="shared" si="7"/>
        <v>2.4277567167955714</v>
      </c>
      <c r="W46" s="18">
        <f t="shared" si="8"/>
        <v>1.4954436959098161</v>
      </c>
      <c r="X46" s="18">
        <f t="shared" si="30"/>
        <v>1.4592898800534904</v>
      </c>
      <c r="Y46" s="18">
        <f t="shared" si="31"/>
        <v>2.4185907768133923</v>
      </c>
      <c r="Z46" s="18">
        <f t="shared" si="32"/>
        <v>1.4897976824239467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8"/>
      <c r="O47" s="11"/>
      <c r="P47" s="11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2446871</v>
      </c>
      <c r="C48" s="8">
        <v>11632</v>
      </c>
      <c r="D48" s="9">
        <v>4.75</v>
      </c>
      <c r="E48" s="8">
        <v>3265</v>
      </c>
      <c r="F48" s="9">
        <v>1.33</v>
      </c>
      <c r="G48" s="8">
        <v>5082</v>
      </c>
      <c r="H48" s="9">
        <v>2.08</v>
      </c>
      <c r="I48" s="8">
        <v>3285</v>
      </c>
      <c r="J48" s="9">
        <v>1.34</v>
      </c>
      <c r="K48" s="8">
        <v>2412687</v>
      </c>
      <c r="L48" s="8">
        <v>276</v>
      </c>
      <c r="M48" s="8">
        <f t="shared" si="0"/>
        <v>2412411</v>
      </c>
      <c r="N48" s="17">
        <f t="shared" si="1"/>
        <v>99.988560472203815</v>
      </c>
      <c r="O48" s="8">
        <v>2568114</v>
      </c>
      <c r="P48" s="8">
        <v>7048</v>
      </c>
      <c r="Q48" s="16">
        <f t="shared" si="2"/>
        <v>2561066</v>
      </c>
      <c r="R48" s="17">
        <f t="shared" si="3"/>
        <v>99.72555735454111</v>
      </c>
      <c r="S48" s="17">
        <f t="shared" si="4"/>
        <v>4.7674542224947034</v>
      </c>
      <c r="T48" s="17">
        <f t="shared" ref="T48:T53" si="33">N48*R48*S48/10000</f>
        <v>4.7538264174940164</v>
      </c>
      <c r="U48" s="17">
        <f t="shared" si="6"/>
        <v>1.3381824309186043</v>
      </c>
      <c r="V48" s="17">
        <f t="shared" si="7"/>
        <v>2.0828922247866299</v>
      </c>
      <c r="W48" s="17">
        <f t="shared" si="8"/>
        <v>1.3463795667894687</v>
      </c>
      <c r="X48" s="17">
        <f t="shared" ref="X48:X53" si="34">N48*R48*U48/10000</f>
        <v>1.3343572260245842</v>
      </c>
      <c r="Y48" s="17">
        <f t="shared" ref="Y48:Y53" si="35">N48*R48*V48/10000</f>
        <v>2.0769382611506697</v>
      </c>
      <c r="Z48" s="17">
        <f t="shared" ref="Z48:Z53" si="36">N48*R48*W48/10000</f>
        <v>1.3425309303187623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574377</v>
      </c>
      <c r="C49" s="14">
        <v>2849</v>
      </c>
      <c r="D49" s="15">
        <v>4.96</v>
      </c>
      <c r="E49" s="14">
        <v>849</v>
      </c>
      <c r="F49" s="15">
        <v>1.48</v>
      </c>
      <c r="G49" s="14">
        <v>1267</v>
      </c>
      <c r="H49" s="15">
        <v>2.21</v>
      </c>
      <c r="I49" s="14">
        <v>733</v>
      </c>
      <c r="J49" s="15">
        <v>1.28</v>
      </c>
      <c r="K49" s="14">
        <v>553058</v>
      </c>
      <c r="L49" s="14">
        <v>60</v>
      </c>
      <c r="M49" s="14">
        <f t="shared" si="0"/>
        <v>552998</v>
      </c>
      <c r="N49" s="18">
        <f t="shared" si="1"/>
        <v>99.989151228261775</v>
      </c>
      <c r="O49" s="14">
        <v>583494</v>
      </c>
      <c r="P49" s="14">
        <v>1965</v>
      </c>
      <c r="Q49" s="24">
        <f t="shared" si="2"/>
        <v>581529</v>
      </c>
      <c r="R49" s="18">
        <f t="shared" si="3"/>
        <v>99.663235611677237</v>
      </c>
      <c r="S49" s="18">
        <f t="shared" si="4"/>
        <v>4.977457308930517</v>
      </c>
      <c r="T49" s="18">
        <f t="shared" si="33"/>
        <v>4.9601568307923189</v>
      </c>
      <c r="U49" s="18">
        <f t="shared" si="6"/>
        <v>1.483278783882769</v>
      </c>
      <c r="V49" s="18">
        <f t="shared" si="7"/>
        <v>2.2135620956177484</v>
      </c>
      <c r="W49" s="18">
        <f t="shared" si="8"/>
        <v>1.2806164294299995</v>
      </c>
      <c r="X49" s="18">
        <f t="shared" si="34"/>
        <v>1.4781232535425337</v>
      </c>
      <c r="Y49" s="18">
        <f t="shared" si="35"/>
        <v>2.2058682711877391</v>
      </c>
      <c r="Z49" s="18">
        <f t="shared" si="36"/>
        <v>1.2761653060620461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600982</v>
      </c>
      <c r="C50" s="14">
        <v>2695</v>
      </c>
      <c r="D50" s="15">
        <v>4.4800000000000004</v>
      </c>
      <c r="E50" s="14">
        <v>738</v>
      </c>
      <c r="F50" s="15">
        <v>1.23</v>
      </c>
      <c r="G50" s="14">
        <v>1195</v>
      </c>
      <c r="H50" s="15">
        <v>1.99</v>
      </c>
      <c r="I50" s="14">
        <v>762</v>
      </c>
      <c r="J50" s="15">
        <v>1.27</v>
      </c>
      <c r="K50" s="14">
        <v>533336</v>
      </c>
      <c r="L50" s="14">
        <v>70</v>
      </c>
      <c r="M50" s="14">
        <f t="shared" si="0"/>
        <v>533266</v>
      </c>
      <c r="N50" s="18">
        <f t="shared" si="1"/>
        <v>99.986875065624673</v>
      </c>
      <c r="O50" s="14">
        <v>565259</v>
      </c>
      <c r="P50" s="14">
        <v>1711</v>
      </c>
      <c r="Q50" s="24">
        <f t="shared" si="2"/>
        <v>563548</v>
      </c>
      <c r="R50" s="18">
        <f t="shared" si="3"/>
        <v>99.697306898253728</v>
      </c>
      <c r="S50" s="18">
        <f t="shared" si="4"/>
        <v>4.4985327080871951</v>
      </c>
      <c r="T50" s="18">
        <f t="shared" si="33"/>
        <v>4.4843273176234897</v>
      </c>
      <c r="U50" s="18">
        <f t="shared" si="6"/>
        <v>1.231880199839833</v>
      </c>
      <c r="V50" s="18">
        <f t="shared" si="7"/>
        <v>1.9947111636972905</v>
      </c>
      <c r="W50" s="18">
        <f t="shared" si="8"/>
        <v>1.2719413445500716</v>
      </c>
      <c r="X50" s="18">
        <f t="shared" si="34"/>
        <v>1.2279901893900318</v>
      </c>
      <c r="Y50" s="18">
        <f t="shared" si="35"/>
        <v>1.9884122985380597</v>
      </c>
      <c r="Z50" s="18">
        <f t="shared" si="36"/>
        <v>1.2679248296953987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569628</v>
      </c>
      <c r="C51" s="14">
        <v>2777</v>
      </c>
      <c r="D51" s="15">
        <v>4.88</v>
      </c>
      <c r="E51" s="14">
        <v>804</v>
      </c>
      <c r="F51" s="15">
        <v>1.41</v>
      </c>
      <c r="G51" s="14">
        <v>1187</v>
      </c>
      <c r="H51" s="15">
        <v>2.08</v>
      </c>
      <c r="I51" s="14">
        <v>786</v>
      </c>
      <c r="J51" s="15">
        <v>1.38</v>
      </c>
      <c r="K51" s="14">
        <v>600197</v>
      </c>
      <c r="L51" s="14">
        <v>66</v>
      </c>
      <c r="M51" s="14">
        <f t="shared" si="0"/>
        <v>600131</v>
      </c>
      <c r="N51" s="18">
        <f t="shared" si="1"/>
        <v>99.989003610481234</v>
      </c>
      <c r="O51" s="14">
        <v>636705</v>
      </c>
      <c r="P51" s="14">
        <v>1507</v>
      </c>
      <c r="Q51" s="24">
        <f t="shared" si="2"/>
        <v>635198</v>
      </c>
      <c r="R51" s="18">
        <f t="shared" si="3"/>
        <v>99.763312680126589</v>
      </c>
      <c r="S51" s="18">
        <f t="shared" si="4"/>
        <v>4.8872150397597771</v>
      </c>
      <c r="T51" s="18">
        <f t="shared" si="33"/>
        <v>4.8751114762617007</v>
      </c>
      <c r="U51" s="18">
        <f t="shared" si="6"/>
        <v>1.4149517075861939</v>
      </c>
      <c r="V51" s="18">
        <f t="shared" si="7"/>
        <v>2.0889896478915575</v>
      </c>
      <c r="W51" s="18">
        <f t="shared" si="8"/>
        <v>1.3832736842820255</v>
      </c>
      <c r="X51" s="18">
        <f t="shared" si="34"/>
        <v>1.4114474709810612</v>
      </c>
      <c r="Y51" s="18">
        <f t="shared" si="35"/>
        <v>2.0838161045454227</v>
      </c>
      <c r="Z51" s="18">
        <f t="shared" si="36"/>
        <v>1.3798479007352167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391328</v>
      </c>
      <c r="C52" s="14">
        <v>2147</v>
      </c>
      <c r="D52" s="15">
        <v>5.49</v>
      </c>
      <c r="E52" s="14">
        <v>580</v>
      </c>
      <c r="F52" s="15">
        <v>1.48</v>
      </c>
      <c r="G52" s="14">
        <v>929</v>
      </c>
      <c r="H52" s="15">
        <v>2.37</v>
      </c>
      <c r="I52" s="14">
        <v>638</v>
      </c>
      <c r="J52" s="15">
        <v>1.63</v>
      </c>
      <c r="K52" s="14">
        <v>468451</v>
      </c>
      <c r="L52" s="14">
        <v>50</v>
      </c>
      <c r="M52" s="14">
        <f t="shared" si="0"/>
        <v>468401</v>
      </c>
      <c r="N52" s="18">
        <f t="shared" si="1"/>
        <v>99.989326525079463</v>
      </c>
      <c r="O52" s="14">
        <v>502551</v>
      </c>
      <c r="P52" s="14">
        <v>1231</v>
      </c>
      <c r="Q52" s="24">
        <f t="shared" si="2"/>
        <v>501320</v>
      </c>
      <c r="R52" s="18">
        <f t="shared" si="3"/>
        <v>99.755049736245667</v>
      </c>
      <c r="S52" s="18">
        <f t="shared" si="4"/>
        <v>5.5005053118213132</v>
      </c>
      <c r="T52" s="18">
        <f t="shared" si="33"/>
        <v>5.486446152588111</v>
      </c>
      <c r="U52" s="18">
        <f t="shared" si="6"/>
        <v>1.485930638498538</v>
      </c>
      <c r="V52" s="18">
        <f t="shared" si="7"/>
        <v>2.3800509709743825</v>
      </c>
      <c r="W52" s="18">
        <f t="shared" si="8"/>
        <v>1.6345237023483918</v>
      </c>
      <c r="X52" s="18">
        <f t="shared" si="34"/>
        <v>1.4821326355384741</v>
      </c>
      <c r="Y52" s="18">
        <f t="shared" si="35"/>
        <v>2.3739676179573146</v>
      </c>
      <c r="Z52" s="18">
        <f t="shared" si="36"/>
        <v>1.6303458990923214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310556</v>
      </c>
      <c r="C53" s="20">
        <v>1164</v>
      </c>
      <c r="D53" s="21">
        <v>3.75</v>
      </c>
      <c r="E53" s="20">
        <v>294</v>
      </c>
      <c r="F53" s="21">
        <v>0.95</v>
      </c>
      <c r="G53" s="20">
        <v>504</v>
      </c>
      <c r="H53" s="21">
        <v>1.62</v>
      </c>
      <c r="I53" s="20">
        <v>366</v>
      </c>
      <c r="J53" s="21">
        <v>1.18</v>
      </c>
      <c r="K53" s="20">
        <v>257645</v>
      </c>
      <c r="L53" s="20">
        <v>30</v>
      </c>
      <c r="M53" s="20">
        <f t="shared" si="0"/>
        <v>257615</v>
      </c>
      <c r="N53" s="22">
        <f t="shared" si="1"/>
        <v>99.988356071338472</v>
      </c>
      <c r="O53" s="20">
        <v>280105</v>
      </c>
      <c r="P53" s="20">
        <v>634</v>
      </c>
      <c r="Q53" s="25">
        <f t="shared" si="2"/>
        <v>279471</v>
      </c>
      <c r="R53" s="22">
        <f t="shared" si="3"/>
        <v>99.773656307456136</v>
      </c>
      <c r="S53" s="22">
        <f t="shared" si="4"/>
        <v>3.7570566212624175</v>
      </c>
      <c r="T53" s="22">
        <f t="shared" si="33"/>
        <v>3.7481162817656068</v>
      </c>
      <c r="U53" s="22">
        <f t="shared" si="6"/>
        <v>0.9489472909374147</v>
      </c>
      <c r="V53" s="22">
        <f t="shared" si="7"/>
        <v>1.6267667844641396</v>
      </c>
      <c r="W53" s="22">
        <f t="shared" si="8"/>
        <v>1.1813425458608631</v>
      </c>
      <c r="X53" s="22">
        <f t="shared" si="34"/>
        <v>0.94668916395110703</v>
      </c>
      <c r="Y53" s="22">
        <f t="shared" si="35"/>
        <v>1.6228957096304693</v>
      </c>
      <c r="Z53" s="26">
        <f t="shared" si="36"/>
        <v>1.178531408184031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P1:P2"/>
    <mergeCell ref="A1:A2"/>
    <mergeCell ref="C1:C2"/>
    <mergeCell ref="D1:D2"/>
    <mergeCell ref="E1:F1"/>
    <mergeCell ref="G1:H1"/>
    <mergeCell ref="B1:B2"/>
    <mergeCell ref="I1:J1"/>
    <mergeCell ref="K1:K2"/>
    <mergeCell ref="L1:L2"/>
    <mergeCell ref="M1:M2"/>
    <mergeCell ref="N1:N2"/>
    <mergeCell ref="O1:O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</mergeCells>
  <phoneticPr fontId="1" type="noConversion"/>
  <pageMargins left="0.7" right="0.7" top="0.75" bottom="0.75" header="0.3" footer="0.3"/>
  <ignoredErrors>
    <ignoredError sqref="AA11:AD11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B816E-7CB7-448D-85C0-7D23E2CAD0D2}">
  <dimension ref="A1:AH53"/>
  <sheetViews>
    <sheetView workbookViewId="0">
      <selection activeCell="AE20" sqref="AE20:AH23"/>
    </sheetView>
  </sheetViews>
  <sheetFormatPr defaultRowHeight="14" x14ac:dyDescent="0.3"/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49" t="s">
        <v>20</v>
      </c>
      <c r="L1" s="44" t="s">
        <v>23</v>
      </c>
      <c r="M1" s="44" t="s">
        <v>24</v>
      </c>
      <c r="N1" s="54" t="s">
        <v>26</v>
      </c>
      <c r="O1" s="44" t="s">
        <v>22</v>
      </c>
      <c r="P1" s="44" t="s">
        <v>28</v>
      </c>
      <c r="Q1" s="44" t="s">
        <v>30</v>
      </c>
      <c r="R1" s="56" t="s">
        <v>32</v>
      </c>
      <c r="S1" s="54" t="s">
        <v>36</v>
      </c>
      <c r="T1" s="54" t="s">
        <v>34</v>
      </c>
      <c r="U1" s="40" t="s">
        <v>38</v>
      </c>
      <c r="V1" s="40" t="s">
        <v>40</v>
      </c>
      <c r="W1" s="40" t="s">
        <v>42</v>
      </c>
      <c r="X1" s="40" t="s">
        <v>44</v>
      </c>
      <c r="Y1" s="40" t="s">
        <v>46</v>
      </c>
      <c r="Z1" s="40" t="s">
        <v>48</v>
      </c>
      <c r="AA1" s="40" t="s">
        <v>50</v>
      </c>
      <c r="AB1" s="40" t="s">
        <v>52</v>
      </c>
      <c r="AC1" s="40" t="s">
        <v>54</v>
      </c>
      <c r="AD1" s="40" t="s">
        <v>56</v>
      </c>
      <c r="AE1" s="40" t="s">
        <v>58</v>
      </c>
      <c r="AF1" s="40" t="s">
        <v>60</v>
      </c>
      <c r="AG1" s="40" t="s">
        <v>62</v>
      </c>
      <c r="AH1" s="40" t="s">
        <v>64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50"/>
      <c r="L2" s="45"/>
      <c r="M2" s="45"/>
      <c r="N2" s="55"/>
      <c r="O2" s="45"/>
      <c r="P2" s="4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8"/>
      <c r="L3" s="8"/>
      <c r="M3" s="8"/>
      <c r="N3" s="17"/>
      <c r="O3" s="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4676587</v>
      </c>
      <c r="C4" s="8">
        <v>161042</v>
      </c>
      <c r="D4" s="9">
        <v>34.44</v>
      </c>
      <c r="E4" s="8">
        <v>101383</v>
      </c>
      <c r="F4" s="9">
        <v>21.68</v>
      </c>
      <c r="G4" s="8">
        <v>50997</v>
      </c>
      <c r="H4" s="9">
        <v>10.9</v>
      </c>
      <c r="I4" s="8">
        <v>8662</v>
      </c>
      <c r="J4" s="9">
        <v>1.85</v>
      </c>
      <c r="K4" s="16">
        <f>K6+K13+K20+K27+K34+K41+K48</f>
        <v>1385262</v>
      </c>
      <c r="L4" s="16">
        <f t="shared" ref="L4:M4" si="0">L6+L13+L20+L27+L34+L41+L48</f>
        <v>154362</v>
      </c>
      <c r="M4" s="16">
        <f t="shared" si="0"/>
        <v>1230900</v>
      </c>
      <c r="N4" s="17">
        <f>M4/K4*100</f>
        <v>88.856837190365439</v>
      </c>
      <c r="O4" s="16">
        <f>O6+O13+O20+O27+O34+O41+O48</f>
        <v>4690109</v>
      </c>
      <c r="P4" s="16">
        <f>P6+P13+P20+P27+P34+P41+P48</f>
        <v>1090643</v>
      </c>
      <c r="Q4" s="16">
        <f>O4-P4</f>
        <v>3599466</v>
      </c>
      <c r="R4" s="17">
        <f>Q4/O4*100</f>
        <v>76.745892259646837</v>
      </c>
      <c r="S4" s="17">
        <f>C4/(R4*B4*N4)*10000000</f>
        <v>50.496833656439733</v>
      </c>
      <c r="T4" s="17">
        <f>N4*R4*S4/10000</f>
        <v>34.435796874943208</v>
      </c>
      <c r="U4" s="17">
        <f>E4/(R4*B4*N4)*10000000</f>
        <v>31.78997085599303</v>
      </c>
      <c r="V4" s="17">
        <f>G4/(R4*B4*N4)*10000000</f>
        <v>15.990778964353753</v>
      </c>
      <c r="W4" s="17">
        <f>I4/(R4*B4*N4)*10000000</f>
        <v>2.7160838360929502</v>
      </c>
      <c r="X4" s="17">
        <f>N4*R4*U4/10000</f>
        <v>21.678843994562705</v>
      </c>
      <c r="Y4" s="17">
        <f>N4*R4*V4/10000</f>
        <v>10.904747415155541</v>
      </c>
      <c r="Z4" s="17">
        <f>N4*R4*W4/10000</f>
        <v>1.8522054652249598</v>
      </c>
      <c r="AA4" s="19">
        <f>SUM(T6:T53)-T6-T13-T20-T27-T34-T41-T48</f>
        <v>1338.3072787745402</v>
      </c>
      <c r="AB4" s="19">
        <f>SUM(X6:X53)-X6-X13-X20-X27-X34-X41-X48</f>
        <v>891.26284439034532</v>
      </c>
      <c r="AC4" s="19">
        <f>SUM(Y6:Y53)-Y6-Y13-Y20-Y27-Y34-Y41-Y48</f>
        <v>383.98238036459639</v>
      </c>
      <c r="AD4" s="19">
        <f>SUM(Z6:Z53)-Z6-Z13-Z20-Z27-Z34-Z41-Z48</f>
        <v>63.050620431176249</v>
      </c>
      <c r="AE4" s="19">
        <f>SUM(S14:S53)-S20-S27-S34-S41-S48</f>
        <v>2597.5258609859129</v>
      </c>
      <c r="AF4" s="19">
        <f>SUM(U14:U53)-U20-U27-U34-U41-U48</f>
        <v>2032.4580184135903</v>
      </c>
      <c r="AG4" s="19">
        <f>SUM(V14:V53)-V20-V27-V34-V41-V48</f>
        <v>491.60428258618003</v>
      </c>
      <c r="AH4" s="19">
        <f>SUM(W14:W53)-W20-W27-W34-W41-W48</f>
        <v>73.463717739462226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8"/>
      <c r="O5" s="11"/>
      <c r="P5" s="18"/>
      <c r="Q5" s="16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664051</v>
      </c>
      <c r="C6" s="8">
        <v>4209</v>
      </c>
      <c r="D6" s="9">
        <v>6.34</v>
      </c>
      <c r="E6" s="8">
        <v>3993</v>
      </c>
      <c r="F6" s="9">
        <v>6.01</v>
      </c>
      <c r="G6" s="8">
        <v>205</v>
      </c>
      <c r="H6" s="9">
        <v>0.31</v>
      </c>
      <c r="I6" s="8">
        <v>11</v>
      </c>
      <c r="J6" s="9">
        <v>0.02</v>
      </c>
      <c r="K6" s="8">
        <f>SUM(K7:K11)</f>
        <v>223018</v>
      </c>
      <c r="L6" s="8">
        <f t="shared" ref="L6:M6" si="1">SUM(L7:L11)</f>
        <v>135500</v>
      </c>
      <c r="M6" s="8">
        <f t="shared" si="1"/>
        <v>87518</v>
      </c>
      <c r="N6" s="17">
        <f t="shared" ref="N6:N53" si="2">M6/K6*100</f>
        <v>39.24257234842031</v>
      </c>
      <c r="O6" s="8">
        <v>694399</v>
      </c>
      <c r="P6" s="8">
        <v>685002</v>
      </c>
      <c r="Q6" s="16">
        <f t="shared" ref="Q6:Q53" si="3">O6-P6</f>
        <v>9397</v>
      </c>
      <c r="R6" s="17">
        <f t="shared" ref="R6:R53" si="4">Q6/O6*100</f>
        <v>1.3532565571090973</v>
      </c>
      <c r="S6" s="17">
        <f t="shared" ref="S6:S53" si="5">C6/(R6*B6*N6)*10000000</f>
        <v>1193.5479823931889</v>
      </c>
      <c r="T6" s="17">
        <f t="shared" ref="T6:T11" si="6">N6*R6*S6/10000</f>
        <v>6.3383685891595682</v>
      </c>
      <c r="U6" s="17">
        <f t="shared" ref="U6:U53" si="7">E6/(R6*B6*N6)*10000000</f>
        <v>1132.2967673309583</v>
      </c>
      <c r="V6" s="17">
        <f t="shared" ref="V6:V53" si="8">G6/(R6*B6*N6)*10000000</f>
        <v>58.131940221098525</v>
      </c>
      <c r="W6" s="17">
        <f t="shared" ref="W6:W53" si="9">I6/(R6*B6*N6)*10000000</f>
        <v>3.1192748411321163</v>
      </c>
      <c r="X6" s="17">
        <f t="shared" ref="X6:X11" si="10">N6*R6*U6/10000</f>
        <v>6.013092367905478</v>
      </c>
      <c r="Y6" s="17">
        <f t="shared" ref="Y6:Y11" si="11">N6*R6*V6/10000</f>
        <v>0.30871122850503946</v>
      </c>
      <c r="Z6" s="17">
        <f t="shared" ref="Z6:Z11" si="12">N6*R6*W6/10000</f>
        <v>1.6564992749050902E-2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159681</v>
      </c>
      <c r="C7" s="14">
        <v>17</v>
      </c>
      <c r="D7" s="15">
        <v>0.11</v>
      </c>
      <c r="E7" s="14">
        <v>17</v>
      </c>
      <c r="F7" s="15">
        <v>0.11</v>
      </c>
      <c r="G7" s="14">
        <v>0</v>
      </c>
      <c r="H7" s="15">
        <v>0</v>
      </c>
      <c r="I7" s="14">
        <v>0</v>
      </c>
      <c r="J7" s="15">
        <v>0</v>
      </c>
      <c r="K7" s="14">
        <v>52244</v>
      </c>
      <c r="L7" s="14">
        <f>K7-M7</f>
        <v>44876</v>
      </c>
      <c r="M7" s="14">
        <v>7368</v>
      </c>
      <c r="N7" s="18">
        <f t="shared" si="2"/>
        <v>14.10305489625603</v>
      </c>
      <c r="O7" s="14">
        <v>163792</v>
      </c>
      <c r="P7" s="14">
        <v>163754</v>
      </c>
      <c r="Q7" s="24">
        <f t="shared" si="3"/>
        <v>38</v>
      </c>
      <c r="R7" s="18">
        <f t="shared" si="4"/>
        <v>2.3200156295789781E-2</v>
      </c>
      <c r="S7" s="18">
        <f t="shared" si="5"/>
        <v>3253.8053626181877</v>
      </c>
      <c r="T7" s="18">
        <f t="shared" si="6"/>
        <v>0.10646225912913874</v>
      </c>
      <c r="U7" s="18">
        <f t="shared" si="7"/>
        <v>3253.8053626181877</v>
      </c>
      <c r="V7" s="18">
        <f t="shared" si="8"/>
        <v>0</v>
      </c>
      <c r="W7" s="18">
        <f t="shared" si="9"/>
        <v>0</v>
      </c>
      <c r="X7" s="18">
        <f t="shared" si="10"/>
        <v>0.10646225912913874</v>
      </c>
      <c r="Y7" s="18">
        <f t="shared" si="11"/>
        <v>0</v>
      </c>
      <c r="Z7" s="18">
        <f t="shared" si="12"/>
        <v>0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142241</v>
      </c>
      <c r="C8" s="14">
        <v>94</v>
      </c>
      <c r="D8" s="15">
        <v>0.66</v>
      </c>
      <c r="E8" s="14">
        <v>88</v>
      </c>
      <c r="F8" s="15">
        <v>0.62</v>
      </c>
      <c r="G8" s="14">
        <v>5</v>
      </c>
      <c r="H8" s="15">
        <v>0.04</v>
      </c>
      <c r="I8" s="14">
        <v>0</v>
      </c>
      <c r="J8" s="15">
        <v>0</v>
      </c>
      <c r="K8" s="14">
        <v>48054</v>
      </c>
      <c r="L8" s="14">
        <f t="shared" ref="L8:L53" si="13">K8-M8</f>
        <v>34966</v>
      </c>
      <c r="M8" s="14">
        <v>13088</v>
      </c>
      <c r="N8" s="18">
        <f t="shared" si="2"/>
        <v>27.236026137262247</v>
      </c>
      <c r="O8" s="14">
        <v>150396</v>
      </c>
      <c r="P8" s="14">
        <v>150151</v>
      </c>
      <c r="Q8" s="24">
        <f t="shared" si="3"/>
        <v>245</v>
      </c>
      <c r="R8" s="18">
        <f t="shared" si="4"/>
        <v>0.16290326870395488</v>
      </c>
      <c r="S8" s="18">
        <f t="shared" si="5"/>
        <v>1489.4623020789677</v>
      </c>
      <c r="T8" s="18">
        <f t="shared" si="6"/>
        <v>0.66085024711581031</v>
      </c>
      <c r="U8" s="18">
        <f t="shared" si="7"/>
        <v>1394.3902402441402</v>
      </c>
      <c r="V8" s="18">
        <f t="shared" si="8"/>
        <v>79.226718195689784</v>
      </c>
      <c r="W8" s="18">
        <f t="shared" si="9"/>
        <v>0</v>
      </c>
      <c r="X8" s="18">
        <f t="shared" si="10"/>
        <v>0.6186683164488439</v>
      </c>
      <c r="Y8" s="18">
        <f t="shared" si="11"/>
        <v>3.5151608889138854E-2</v>
      </c>
      <c r="Z8" s="18">
        <f t="shared" si="12"/>
        <v>0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138374</v>
      </c>
      <c r="C9" s="14">
        <v>415</v>
      </c>
      <c r="D9" s="15">
        <v>3</v>
      </c>
      <c r="E9" s="14">
        <v>402</v>
      </c>
      <c r="F9" s="15">
        <v>2.91</v>
      </c>
      <c r="G9" s="14">
        <v>12</v>
      </c>
      <c r="H9" s="15">
        <v>0.08</v>
      </c>
      <c r="I9" s="14">
        <v>1</v>
      </c>
      <c r="J9" s="15">
        <v>0.01</v>
      </c>
      <c r="K9" s="14">
        <v>43248</v>
      </c>
      <c r="L9" s="14">
        <f t="shared" si="13"/>
        <v>25392</v>
      </c>
      <c r="M9" s="14">
        <v>17856</v>
      </c>
      <c r="N9" s="18">
        <f t="shared" si="2"/>
        <v>41.287458379578247</v>
      </c>
      <c r="O9" s="14">
        <v>134209</v>
      </c>
      <c r="P9" s="14">
        <v>133454</v>
      </c>
      <c r="Q9" s="24">
        <f t="shared" si="3"/>
        <v>755</v>
      </c>
      <c r="R9" s="18">
        <f t="shared" si="4"/>
        <v>0.56255541729690262</v>
      </c>
      <c r="S9" s="18">
        <f t="shared" si="5"/>
        <v>1291.2494253599743</v>
      </c>
      <c r="T9" s="18">
        <f t="shared" si="6"/>
        <v>2.9991183314784573</v>
      </c>
      <c r="U9" s="18">
        <f t="shared" si="7"/>
        <v>1250.8006481800232</v>
      </c>
      <c r="V9" s="18">
        <f t="shared" si="8"/>
        <v>37.337332781493231</v>
      </c>
      <c r="W9" s="18">
        <f t="shared" si="9"/>
        <v>3.1114443984577691</v>
      </c>
      <c r="X9" s="18">
        <f t="shared" si="10"/>
        <v>2.9051700463959995</v>
      </c>
      <c r="Y9" s="18">
        <f t="shared" si="11"/>
        <v>8.6721493922268633E-2</v>
      </c>
      <c r="Z9" s="18">
        <f t="shared" si="12"/>
        <v>7.2267911601890528E-3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119925</v>
      </c>
      <c r="C10" s="14">
        <v>1072</v>
      </c>
      <c r="D10" s="15">
        <v>8.94</v>
      </c>
      <c r="E10" s="14">
        <v>1019</v>
      </c>
      <c r="F10" s="15">
        <v>8.5</v>
      </c>
      <c r="G10" s="14">
        <v>50</v>
      </c>
      <c r="H10" s="15">
        <v>0.42</v>
      </c>
      <c r="I10" s="14">
        <v>3</v>
      </c>
      <c r="J10" s="15">
        <v>0.02</v>
      </c>
      <c r="K10" s="14">
        <v>43582</v>
      </c>
      <c r="L10" s="14">
        <f t="shared" si="13"/>
        <v>18839</v>
      </c>
      <c r="M10" s="14">
        <v>24743</v>
      </c>
      <c r="N10" s="18">
        <f t="shared" si="2"/>
        <v>56.773438575558721</v>
      </c>
      <c r="O10" s="14">
        <v>135937</v>
      </c>
      <c r="P10" s="14">
        <v>133295</v>
      </c>
      <c r="Q10" s="24">
        <f t="shared" si="3"/>
        <v>2642</v>
      </c>
      <c r="R10" s="18">
        <f t="shared" si="4"/>
        <v>1.9435473785650705</v>
      </c>
      <c r="S10" s="18">
        <f t="shared" si="5"/>
        <v>810.11136964508273</v>
      </c>
      <c r="T10" s="18">
        <f t="shared" si="6"/>
        <v>8.9389201584323548</v>
      </c>
      <c r="U10" s="18">
        <f t="shared" si="7"/>
        <v>770.05922170554038</v>
      </c>
      <c r="V10" s="18">
        <f t="shared" si="8"/>
        <v>37.785045225983332</v>
      </c>
      <c r="W10" s="18">
        <f t="shared" si="9"/>
        <v>2.2671027135589998</v>
      </c>
      <c r="X10" s="18">
        <f t="shared" si="10"/>
        <v>8.4969772774650831</v>
      </c>
      <c r="Y10" s="18">
        <f t="shared" si="11"/>
        <v>0.41692724619553884</v>
      </c>
      <c r="Z10" s="18">
        <f t="shared" si="12"/>
        <v>2.5015634771732333E-2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103829</v>
      </c>
      <c r="C11" s="14">
        <v>2611</v>
      </c>
      <c r="D11" s="15">
        <v>25.14</v>
      </c>
      <c r="E11" s="14">
        <v>2466</v>
      </c>
      <c r="F11" s="15">
        <v>23.75</v>
      </c>
      <c r="G11" s="14">
        <v>137</v>
      </c>
      <c r="H11" s="15">
        <v>1.32</v>
      </c>
      <c r="I11" s="14">
        <v>7</v>
      </c>
      <c r="J11" s="15">
        <v>7.0000000000000007E-2</v>
      </c>
      <c r="K11" s="14">
        <v>35890</v>
      </c>
      <c r="L11" s="14">
        <f t="shared" si="13"/>
        <v>11427</v>
      </c>
      <c r="M11" s="14">
        <v>24463</v>
      </c>
      <c r="N11" s="18">
        <f t="shared" si="2"/>
        <v>68.161047645583722</v>
      </c>
      <c r="O11" s="14">
        <v>110066</v>
      </c>
      <c r="P11" s="14">
        <v>104347</v>
      </c>
      <c r="Q11" s="24">
        <f t="shared" si="3"/>
        <v>5719</v>
      </c>
      <c r="R11" s="18">
        <f t="shared" si="4"/>
        <v>5.195973325095852</v>
      </c>
      <c r="S11" s="18">
        <f t="shared" si="5"/>
        <v>710.04362207282827</v>
      </c>
      <c r="T11" s="18">
        <f t="shared" si="6"/>
        <v>25.147116894123993</v>
      </c>
      <c r="U11" s="18">
        <f t="shared" si="7"/>
        <v>670.61186213389294</v>
      </c>
      <c r="V11" s="18">
        <f t="shared" si="8"/>
        <v>37.256214562994053</v>
      </c>
      <c r="W11" s="18">
        <f t="shared" si="9"/>
        <v>1.9036022039486014</v>
      </c>
      <c r="X11" s="18">
        <f t="shared" si="10"/>
        <v>23.750589912259578</v>
      </c>
      <c r="Y11" s="18">
        <f t="shared" si="11"/>
        <v>1.3194772173477545</v>
      </c>
      <c r="Z11" s="18">
        <f t="shared" si="12"/>
        <v>6.7418543952075055E-2</v>
      </c>
      <c r="AA11" s="34">
        <f>SUM(D7:D11)+SUM(D14:D18)+SUM(D21:D25)+SUM(D28:D32)+SUM(D35:D39)+SUM(D42:D46)+SUM(D49:D53)</f>
        <v>1338.3100000000002</v>
      </c>
      <c r="AB11" s="34">
        <f>SUM(F7:F11)+SUM(F14:F18)+SUM(F21:F25)+SUM(F28:F32)+SUM(F35:F39)+SUM(F42:F46)+SUM(F49:F53)</f>
        <v>891.24999999999989</v>
      </c>
      <c r="AC11" s="34">
        <f>SUM(H7:H11)+SUM(H14:H18)+SUM(H21:H25)+SUM(H28:H32)+SUM(H35:H39)+SUM(H42:H46)+SUM(H49:H53)</f>
        <v>383.98</v>
      </c>
      <c r="AD11" s="34">
        <f>SUM(J7:J11)+SUM(J14:J18)+SUM(J21:J25)+SUM(J28:J32)+SUM(J35:J39)+SUM(J42:J46)+SUM(J49:J53)</f>
        <v>63.039999999999992</v>
      </c>
      <c r="AE11" s="19">
        <f>SUM(S7:S53)-S13-S20-S27-S34-S41-S48</f>
        <v>10152.197942760955</v>
      </c>
      <c r="AF11" s="19">
        <f>SUM(U7:U53)-U13-U20-U27-U34-U41-U48</f>
        <v>9372.125353295376</v>
      </c>
      <c r="AG11" s="19">
        <f t="shared" ref="AG11:AH11" si="14">SUM(V7:V53)-V13-V20-V27-V34-V41-V48</f>
        <v>683.20959335234033</v>
      </c>
      <c r="AH11" s="19">
        <f t="shared" si="14"/>
        <v>80.745867055427595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4"/>
      <c r="M12" s="11"/>
      <c r="N12" s="18"/>
      <c r="O12" s="11"/>
      <c r="P12" s="11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540714</v>
      </c>
      <c r="C13" s="8">
        <v>61889</v>
      </c>
      <c r="D13" s="9">
        <v>114.46</v>
      </c>
      <c r="E13" s="8">
        <v>55745</v>
      </c>
      <c r="F13" s="9">
        <v>103.09</v>
      </c>
      <c r="G13" s="8">
        <v>5584</v>
      </c>
      <c r="H13" s="9">
        <v>10.33</v>
      </c>
      <c r="I13" s="8">
        <v>560</v>
      </c>
      <c r="J13" s="9">
        <v>1.04</v>
      </c>
      <c r="K13" s="8">
        <f>SUM(K14:K18)</f>
        <v>168016</v>
      </c>
      <c r="L13" s="8">
        <f t="shared" ref="L13" si="15">SUM(L14:L18)</f>
        <v>17424</v>
      </c>
      <c r="M13" s="8">
        <f t="shared" ref="M13" si="16">SUM(M14:M18)</f>
        <v>150592</v>
      </c>
      <c r="N13" s="17">
        <f t="shared" si="2"/>
        <v>89.62955908961051</v>
      </c>
      <c r="O13" s="8">
        <v>536796</v>
      </c>
      <c r="P13" s="8">
        <v>307901</v>
      </c>
      <c r="Q13" s="16">
        <f t="shared" si="3"/>
        <v>228895</v>
      </c>
      <c r="R13" s="17">
        <f t="shared" si="4"/>
        <v>42.640966028062806</v>
      </c>
      <c r="S13" s="17">
        <f t="shared" si="5"/>
        <v>299.47981490052268</v>
      </c>
      <c r="T13" s="17">
        <f t="shared" ref="T13:T18" si="17">N13*R13*S13/10000</f>
        <v>114.45792045332652</v>
      </c>
      <c r="U13" s="17">
        <f t="shared" si="7"/>
        <v>269.74910374427827</v>
      </c>
      <c r="V13" s="17">
        <f t="shared" si="8"/>
        <v>27.0208807123159</v>
      </c>
      <c r="W13" s="17">
        <f t="shared" si="9"/>
        <v>2.7098304439285288</v>
      </c>
      <c r="X13" s="17">
        <f t="shared" ref="X13:X18" si="18">N13*R13*U13/10000</f>
        <v>103.09516676098639</v>
      </c>
      <c r="Y13" s="17">
        <f t="shared" ref="Y13:Y18" si="19">N13*R13*V13/10000</f>
        <v>10.327086038090377</v>
      </c>
      <c r="Z13" s="17">
        <f t="shared" ref="Z13:Z18" si="20">N13*R13*W13/10000</f>
        <v>1.0356676542497514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99451</v>
      </c>
      <c r="C14" s="14">
        <v>6735</v>
      </c>
      <c r="D14" s="15">
        <v>67.72</v>
      </c>
      <c r="E14" s="14">
        <v>6344</v>
      </c>
      <c r="F14" s="15">
        <v>63.79</v>
      </c>
      <c r="G14" s="14">
        <v>368</v>
      </c>
      <c r="H14" s="15">
        <v>3.7</v>
      </c>
      <c r="I14" s="14">
        <v>23</v>
      </c>
      <c r="J14" s="15">
        <v>0.23</v>
      </c>
      <c r="K14" s="14">
        <v>32269</v>
      </c>
      <c r="L14" s="14">
        <f t="shared" si="13"/>
        <v>7018</v>
      </c>
      <c r="M14" s="14">
        <v>25251</v>
      </c>
      <c r="N14" s="18">
        <f t="shared" si="2"/>
        <v>78.251572716848983</v>
      </c>
      <c r="O14" s="14">
        <v>99456</v>
      </c>
      <c r="P14" s="14">
        <v>83715</v>
      </c>
      <c r="Q14" s="24">
        <f t="shared" si="3"/>
        <v>15741</v>
      </c>
      <c r="R14" s="18">
        <f t="shared" si="4"/>
        <v>15.827099420849422</v>
      </c>
      <c r="S14" s="18">
        <f t="shared" si="5"/>
        <v>546.80696820410913</v>
      </c>
      <c r="T14" s="18">
        <f t="shared" si="17"/>
        <v>67.721792641602391</v>
      </c>
      <c r="U14" s="18">
        <f t="shared" si="7"/>
        <v>515.06212417028473</v>
      </c>
      <c r="V14" s="18">
        <f t="shared" si="8"/>
        <v>29.877500267128752</v>
      </c>
      <c r="W14" s="18">
        <f t="shared" si="9"/>
        <v>1.867343766695547</v>
      </c>
      <c r="X14" s="18">
        <f t="shared" si="18"/>
        <v>63.790208243255456</v>
      </c>
      <c r="Y14" s="18">
        <f t="shared" si="19"/>
        <v>3.7003147278559294</v>
      </c>
      <c r="Z14" s="18">
        <f t="shared" si="20"/>
        <v>0.23126967049099559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101725</v>
      </c>
      <c r="C15" s="14">
        <v>11016</v>
      </c>
      <c r="D15" s="15">
        <v>108.3</v>
      </c>
      <c r="E15" s="14">
        <v>10302</v>
      </c>
      <c r="F15" s="15">
        <v>101.27</v>
      </c>
      <c r="G15" s="14">
        <v>669</v>
      </c>
      <c r="H15" s="15">
        <v>6.58</v>
      </c>
      <c r="I15" s="14">
        <v>45</v>
      </c>
      <c r="J15" s="15">
        <v>0.45</v>
      </c>
      <c r="K15" s="14">
        <v>31999</v>
      </c>
      <c r="L15" s="14">
        <f t="shared" si="13"/>
        <v>4956</v>
      </c>
      <c r="M15" s="14">
        <v>27043</v>
      </c>
      <c r="N15" s="18">
        <f t="shared" si="2"/>
        <v>84.512016000500012</v>
      </c>
      <c r="O15" s="14">
        <v>100143</v>
      </c>
      <c r="P15" s="14">
        <v>71225</v>
      </c>
      <c r="Q15" s="24">
        <f t="shared" si="3"/>
        <v>28918</v>
      </c>
      <c r="R15" s="18">
        <f t="shared" si="4"/>
        <v>28.876706309976736</v>
      </c>
      <c r="S15" s="18">
        <f t="shared" si="5"/>
        <v>443.7415653610156</v>
      </c>
      <c r="T15" s="18">
        <f t="shared" si="17"/>
        <v>108.29196362742691</v>
      </c>
      <c r="U15" s="18">
        <f t="shared" si="7"/>
        <v>414.98053797650527</v>
      </c>
      <c r="V15" s="18">
        <f t="shared" si="8"/>
        <v>26.948357591368861</v>
      </c>
      <c r="W15" s="18">
        <f t="shared" si="9"/>
        <v>1.8126697931414033</v>
      </c>
      <c r="X15" s="18">
        <f t="shared" si="18"/>
        <v>101.27304005898256</v>
      </c>
      <c r="Y15" s="18">
        <f t="shared" si="19"/>
        <v>6.5765544359793555</v>
      </c>
      <c r="Z15" s="18">
        <f t="shared" si="20"/>
        <v>0.44236913246497916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113155</v>
      </c>
      <c r="C16" s="14">
        <v>13947</v>
      </c>
      <c r="D16" s="15">
        <v>123.25</v>
      </c>
      <c r="E16" s="14">
        <v>12802</v>
      </c>
      <c r="F16" s="15">
        <v>113.13</v>
      </c>
      <c r="G16" s="14">
        <v>1056</v>
      </c>
      <c r="H16" s="15">
        <v>9.33</v>
      </c>
      <c r="I16" s="14">
        <v>89</v>
      </c>
      <c r="J16" s="15">
        <v>0.79</v>
      </c>
      <c r="K16" s="14">
        <v>32655</v>
      </c>
      <c r="L16" s="14">
        <f t="shared" si="13"/>
        <v>3004</v>
      </c>
      <c r="M16" s="14">
        <v>29651</v>
      </c>
      <c r="N16" s="18">
        <f t="shared" si="2"/>
        <v>90.800796202725465</v>
      </c>
      <c r="O16" s="14">
        <v>103803</v>
      </c>
      <c r="P16" s="14">
        <v>60022</v>
      </c>
      <c r="Q16" s="24">
        <f t="shared" si="3"/>
        <v>43781</v>
      </c>
      <c r="R16" s="18">
        <f t="shared" si="4"/>
        <v>42.177008371627025</v>
      </c>
      <c r="S16" s="18">
        <f t="shared" si="5"/>
        <v>321.84118852047061</v>
      </c>
      <c r="T16" s="18">
        <f t="shared" si="17"/>
        <v>123.25571119261191</v>
      </c>
      <c r="U16" s="18">
        <f t="shared" si="7"/>
        <v>295.419150744896</v>
      </c>
      <c r="V16" s="18">
        <f t="shared" si="8"/>
        <v>24.368272393892379</v>
      </c>
      <c r="W16" s="18">
        <f t="shared" si="9"/>
        <v>2.0537653816822172</v>
      </c>
      <c r="X16" s="18">
        <f t="shared" si="18"/>
        <v>113.13684768680129</v>
      </c>
      <c r="Y16" s="18">
        <f t="shared" si="19"/>
        <v>9.3323317573240274</v>
      </c>
      <c r="Z16" s="18">
        <f t="shared" si="20"/>
        <v>0.78653174848658924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119600</v>
      </c>
      <c r="C17" s="14">
        <v>15891</v>
      </c>
      <c r="D17" s="15">
        <v>132.87</v>
      </c>
      <c r="E17" s="14">
        <v>14169</v>
      </c>
      <c r="F17" s="15">
        <v>118.47</v>
      </c>
      <c r="G17" s="14">
        <v>1564</v>
      </c>
      <c r="H17" s="15">
        <v>13.08</v>
      </c>
      <c r="I17" s="14">
        <v>158</v>
      </c>
      <c r="J17" s="15">
        <v>1.32</v>
      </c>
      <c r="K17" s="14">
        <v>37586</v>
      </c>
      <c r="L17" s="14">
        <f t="shared" si="13"/>
        <v>1675</v>
      </c>
      <c r="M17" s="14">
        <v>35911</v>
      </c>
      <c r="N17" s="18">
        <f t="shared" si="2"/>
        <v>95.543553450752938</v>
      </c>
      <c r="O17" s="14">
        <v>123051</v>
      </c>
      <c r="P17" s="14">
        <v>55770</v>
      </c>
      <c r="Q17" s="24">
        <f t="shared" si="3"/>
        <v>67281</v>
      </c>
      <c r="R17" s="18">
        <f t="shared" si="4"/>
        <v>54.677328912402182</v>
      </c>
      <c r="S17" s="18">
        <f t="shared" si="5"/>
        <v>254.33806810705408</v>
      </c>
      <c r="T17" s="18">
        <f t="shared" si="17"/>
        <v>132.86789297658865</v>
      </c>
      <c r="U17" s="18">
        <f t="shared" si="7"/>
        <v>226.77717494234781</v>
      </c>
      <c r="V17" s="18">
        <f t="shared" si="8"/>
        <v>25.032077183275604</v>
      </c>
      <c r="W17" s="18">
        <f t="shared" si="9"/>
        <v>2.5288159814306557</v>
      </c>
      <c r="X17" s="18">
        <f t="shared" si="18"/>
        <v>118.46989966555186</v>
      </c>
      <c r="Y17" s="18">
        <f t="shared" si="19"/>
        <v>13.07692307692308</v>
      </c>
      <c r="Z17" s="18">
        <f t="shared" si="20"/>
        <v>1.3210702341137128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106783</v>
      </c>
      <c r="C18" s="14">
        <v>14300</v>
      </c>
      <c r="D18" s="15">
        <v>133.91</v>
      </c>
      <c r="E18" s="14">
        <v>12128</v>
      </c>
      <c r="F18" s="15">
        <v>113.58</v>
      </c>
      <c r="G18" s="14">
        <v>1927</v>
      </c>
      <c r="H18" s="15">
        <v>18.05</v>
      </c>
      <c r="I18" s="14">
        <v>244</v>
      </c>
      <c r="J18" s="15">
        <v>2.29</v>
      </c>
      <c r="K18" s="14">
        <v>33507</v>
      </c>
      <c r="L18" s="14">
        <f t="shared" si="13"/>
        <v>771</v>
      </c>
      <c r="M18" s="14">
        <v>32736</v>
      </c>
      <c r="N18" s="18">
        <f t="shared" si="2"/>
        <v>97.698988271107538</v>
      </c>
      <c r="O18" s="14">
        <v>110344</v>
      </c>
      <c r="P18" s="14">
        <v>37170</v>
      </c>
      <c r="Q18" s="24">
        <f t="shared" si="3"/>
        <v>73174</v>
      </c>
      <c r="R18" s="18">
        <f t="shared" si="4"/>
        <v>66.314434858261436</v>
      </c>
      <c r="S18" s="18">
        <f t="shared" si="5"/>
        <v>206.69776483057132</v>
      </c>
      <c r="T18" s="18">
        <f t="shared" si="17"/>
        <v>133.91644737458211</v>
      </c>
      <c r="U18" s="18">
        <f t="shared" si="7"/>
        <v>175.30283159896288</v>
      </c>
      <c r="V18" s="18">
        <f t="shared" si="8"/>
        <v>27.853607890105661</v>
      </c>
      <c r="W18" s="18">
        <f t="shared" si="9"/>
        <v>3.526870952353804</v>
      </c>
      <c r="X18" s="18">
        <f t="shared" si="18"/>
        <v>113.57613103209314</v>
      </c>
      <c r="Y18" s="18">
        <f t="shared" si="19"/>
        <v>18.045943642714665</v>
      </c>
      <c r="Z18" s="18">
        <f t="shared" si="20"/>
        <v>2.2850079132446175</v>
      </c>
      <c r="AA18" s="1"/>
      <c r="AB18" s="1"/>
      <c r="AC18" s="1"/>
      <c r="AD18" s="1"/>
      <c r="AE18" s="19">
        <f>SUM(S16:S53)-S20-S27-S34-S41-S48</f>
        <v>1606.977327420788</v>
      </c>
      <c r="AF18" s="19">
        <f>SUM(U16:U53)-U20-U27-U34-U41-U48</f>
        <v>1102.4153562668014</v>
      </c>
      <c r="AG18" s="19">
        <f>SUM(V16:V53)-V20-V27-V34-V41-V48</f>
        <v>434.77842472768253</v>
      </c>
      <c r="AH18" s="19">
        <f>SUM(W16:W53)-W20-W27-W34-W41-W48</f>
        <v>69.783704179625261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4"/>
      <c r="M19" s="11"/>
      <c r="N19" s="18"/>
      <c r="O19" s="11"/>
      <c r="P19" s="11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581947</v>
      </c>
      <c r="C20" s="8">
        <v>53367</v>
      </c>
      <c r="D20" s="9">
        <v>91.7</v>
      </c>
      <c r="E20" s="8">
        <v>33103</v>
      </c>
      <c r="F20" s="9">
        <v>56.88</v>
      </c>
      <c r="G20" s="8">
        <v>17693</v>
      </c>
      <c r="H20" s="9">
        <v>30.4</v>
      </c>
      <c r="I20" s="8">
        <v>2571</v>
      </c>
      <c r="J20" s="9">
        <v>4.42</v>
      </c>
      <c r="K20" s="8">
        <f>SUM(K21:K25)</f>
        <v>171538</v>
      </c>
      <c r="L20" s="8">
        <f t="shared" ref="L20" si="21">SUM(L21:L25)</f>
        <v>1021</v>
      </c>
      <c r="M20" s="8">
        <f t="shared" ref="M20" si="22">SUM(M21:M25)</f>
        <v>170517</v>
      </c>
      <c r="N20" s="17">
        <f t="shared" si="2"/>
        <v>99.404796604833905</v>
      </c>
      <c r="O20" s="8">
        <v>571055</v>
      </c>
      <c r="P20" s="8">
        <v>72603</v>
      </c>
      <c r="Q20" s="16">
        <f t="shared" si="3"/>
        <v>498452</v>
      </c>
      <c r="R20" s="17">
        <f t="shared" si="4"/>
        <v>87.286163329276505</v>
      </c>
      <c r="S20" s="17">
        <f t="shared" si="5"/>
        <v>105.69066017850304</v>
      </c>
      <c r="T20" s="17">
        <f t="shared" ref="T20:T25" si="23">N20*R20*S20/10000</f>
        <v>91.704227360910878</v>
      </c>
      <c r="U20" s="17">
        <f t="shared" si="7"/>
        <v>65.558827063334761</v>
      </c>
      <c r="V20" s="17">
        <f t="shared" si="8"/>
        <v>35.040096886432707</v>
      </c>
      <c r="W20" s="17">
        <f t="shared" si="9"/>
        <v>5.0917362287355727</v>
      </c>
      <c r="X20" s="17">
        <f t="shared" ref="X20:X25" si="24">N20*R20*U20/10000</f>
        <v>56.883186956887833</v>
      </c>
      <c r="Y20" s="17">
        <f t="shared" ref="Y20:Y25" si="25">N20*R20*V20/10000</f>
        <v>30.40311231091491</v>
      </c>
      <c r="Z20" s="17">
        <f t="shared" ref="Z20:Z25" si="26">N20*R20*W20/10000</f>
        <v>4.4179280931081353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115252</v>
      </c>
      <c r="C21" s="14">
        <v>13794</v>
      </c>
      <c r="D21" s="15">
        <v>119.69</v>
      </c>
      <c r="E21" s="14">
        <v>10829</v>
      </c>
      <c r="F21" s="15">
        <v>93.96</v>
      </c>
      <c r="G21" s="14">
        <v>2614</v>
      </c>
      <c r="H21" s="15">
        <v>22.68</v>
      </c>
      <c r="I21" s="14">
        <v>351</v>
      </c>
      <c r="J21" s="15">
        <v>3.05</v>
      </c>
      <c r="K21" s="14">
        <v>33144</v>
      </c>
      <c r="L21" s="14">
        <f t="shared" si="13"/>
        <v>442</v>
      </c>
      <c r="M21" s="14">
        <v>32702</v>
      </c>
      <c r="N21" s="18">
        <f t="shared" si="2"/>
        <v>98.66642529567946</v>
      </c>
      <c r="O21" s="14">
        <v>110304</v>
      </c>
      <c r="P21" s="14">
        <v>26563</v>
      </c>
      <c r="Q21" s="24">
        <f t="shared" si="3"/>
        <v>83741</v>
      </c>
      <c r="R21" s="18">
        <f t="shared" si="4"/>
        <v>75.918371047287494</v>
      </c>
      <c r="S21" s="18">
        <f t="shared" si="5"/>
        <v>159.78112555580915</v>
      </c>
      <c r="T21" s="18">
        <f t="shared" si="23"/>
        <v>119.68555860201991</v>
      </c>
      <c r="U21" s="18">
        <f t="shared" si="7"/>
        <v>125.43640776017526</v>
      </c>
      <c r="V21" s="18">
        <f t="shared" si="8"/>
        <v>30.278951877837116</v>
      </c>
      <c r="W21" s="18">
        <f t="shared" si="9"/>
        <v>4.0657659177967966</v>
      </c>
      <c r="X21" s="18">
        <f t="shared" si="24"/>
        <v>93.959323916287786</v>
      </c>
      <c r="Y21" s="18">
        <f t="shared" si="25"/>
        <v>22.680734390726411</v>
      </c>
      <c r="Z21" s="18">
        <f t="shared" si="26"/>
        <v>3.0455002950057262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113871</v>
      </c>
      <c r="C22" s="14">
        <v>11978</v>
      </c>
      <c r="D22" s="15">
        <v>105.19</v>
      </c>
      <c r="E22" s="14">
        <v>8299</v>
      </c>
      <c r="F22" s="15">
        <v>72.88</v>
      </c>
      <c r="G22" s="14">
        <v>3213</v>
      </c>
      <c r="H22" s="15">
        <v>28.21</v>
      </c>
      <c r="I22" s="14">
        <v>467</v>
      </c>
      <c r="J22" s="15">
        <v>4.0999999999999996</v>
      </c>
      <c r="K22" s="14">
        <v>34945</v>
      </c>
      <c r="L22" s="14">
        <f t="shared" si="13"/>
        <v>206</v>
      </c>
      <c r="M22" s="14">
        <v>34739</v>
      </c>
      <c r="N22" s="18">
        <f t="shared" si="2"/>
        <v>99.410502217770784</v>
      </c>
      <c r="O22" s="14">
        <v>114897</v>
      </c>
      <c r="P22" s="14">
        <v>18777</v>
      </c>
      <c r="Q22" s="24">
        <f t="shared" si="3"/>
        <v>96120</v>
      </c>
      <c r="R22" s="18">
        <f t="shared" si="4"/>
        <v>83.657536750306789</v>
      </c>
      <c r="S22" s="18">
        <f t="shared" si="5"/>
        <v>126.48348798355072</v>
      </c>
      <c r="T22" s="18">
        <f t="shared" si="23"/>
        <v>105.18920532883702</v>
      </c>
      <c r="U22" s="18">
        <f t="shared" si="7"/>
        <v>87.634535546459134</v>
      </c>
      <c r="V22" s="18">
        <f t="shared" si="8"/>
        <v>33.928155526060145</v>
      </c>
      <c r="W22" s="18">
        <f t="shared" si="9"/>
        <v>4.9313565610551162</v>
      </c>
      <c r="X22" s="18">
        <f t="shared" si="24"/>
        <v>72.880715897814198</v>
      </c>
      <c r="Y22" s="18">
        <f t="shared" si="25"/>
        <v>28.216139315541263</v>
      </c>
      <c r="Z22" s="18">
        <f t="shared" si="26"/>
        <v>4.1011319826821575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110544</v>
      </c>
      <c r="C23" s="14">
        <v>10037</v>
      </c>
      <c r="D23" s="15">
        <v>90.79</v>
      </c>
      <c r="E23" s="14">
        <v>6114</v>
      </c>
      <c r="F23" s="15">
        <v>55.31</v>
      </c>
      <c r="G23" s="14">
        <v>3434</v>
      </c>
      <c r="H23" s="15">
        <v>31.07</v>
      </c>
      <c r="I23" s="14">
        <v>488</v>
      </c>
      <c r="J23" s="15">
        <v>4.41</v>
      </c>
      <c r="K23" s="14">
        <v>34350</v>
      </c>
      <c r="L23" s="14">
        <f t="shared" si="13"/>
        <v>173</v>
      </c>
      <c r="M23" s="14">
        <v>34177</v>
      </c>
      <c r="N23" s="18">
        <f t="shared" si="2"/>
        <v>99.496360989810768</v>
      </c>
      <c r="O23" s="14">
        <v>114031</v>
      </c>
      <c r="P23" s="14">
        <v>12896</v>
      </c>
      <c r="Q23" s="24">
        <f t="shared" si="3"/>
        <v>101135</v>
      </c>
      <c r="R23" s="18">
        <f t="shared" si="4"/>
        <v>88.690794608483657</v>
      </c>
      <c r="S23" s="18">
        <f t="shared" si="5"/>
        <v>102.89233093623031</v>
      </c>
      <c r="T23" s="18">
        <f t="shared" si="23"/>
        <v>90.79642495295991</v>
      </c>
      <c r="U23" s="18">
        <f t="shared" si="7"/>
        <v>62.676468202063582</v>
      </c>
      <c r="V23" s="18">
        <f t="shared" si="8"/>
        <v>35.202975434394233</v>
      </c>
      <c r="W23" s="18">
        <f t="shared" si="9"/>
        <v>5.0026359965009863</v>
      </c>
      <c r="X23" s="18">
        <f t="shared" si="24"/>
        <v>55.308293530178034</v>
      </c>
      <c r="Y23" s="18">
        <f t="shared" si="25"/>
        <v>31.064553480966854</v>
      </c>
      <c r="Z23" s="18">
        <f t="shared" si="26"/>
        <v>4.4145317701548707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115952</v>
      </c>
      <c r="C24" s="14">
        <v>9082</v>
      </c>
      <c r="D24" s="15">
        <v>78.319999999999993</v>
      </c>
      <c r="E24" s="14">
        <v>4511</v>
      </c>
      <c r="F24" s="15">
        <v>38.909999999999997</v>
      </c>
      <c r="G24" s="14">
        <v>3966</v>
      </c>
      <c r="H24" s="15">
        <v>34.200000000000003</v>
      </c>
      <c r="I24" s="14">
        <v>604</v>
      </c>
      <c r="J24" s="15">
        <v>5.21</v>
      </c>
      <c r="K24" s="14">
        <v>32429</v>
      </c>
      <c r="L24" s="14">
        <f t="shared" si="13"/>
        <v>106</v>
      </c>
      <c r="M24" s="14">
        <v>32323</v>
      </c>
      <c r="N24" s="18">
        <f t="shared" si="2"/>
        <v>99.673132073144416</v>
      </c>
      <c r="O24" s="14">
        <v>109343</v>
      </c>
      <c r="P24" s="14">
        <v>8079</v>
      </c>
      <c r="Q24" s="24">
        <f t="shared" si="3"/>
        <v>101264</v>
      </c>
      <c r="R24" s="18">
        <f t="shared" si="4"/>
        <v>92.611323998792798</v>
      </c>
      <c r="S24" s="18">
        <f t="shared" si="5"/>
        <v>84.851799101261093</v>
      </c>
      <c r="T24" s="18">
        <f t="shared" si="23"/>
        <v>78.325514005795512</v>
      </c>
      <c r="U24" s="18">
        <f t="shared" si="7"/>
        <v>42.145613933691784</v>
      </c>
      <c r="V24" s="18">
        <f t="shared" si="8"/>
        <v>37.053758559304285</v>
      </c>
      <c r="W24" s="18">
        <f t="shared" si="9"/>
        <v>5.6430837543670664</v>
      </c>
      <c r="X24" s="18">
        <f t="shared" si="24"/>
        <v>38.904029253484197</v>
      </c>
      <c r="Y24" s="18">
        <f t="shared" si="25"/>
        <v>34.203808472471373</v>
      </c>
      <c r="Z24" s="18">
        <f t="shared" si="26"/>
        <v>5.2090520215261487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126327</v>
      </c>
      <c r="C25" s="14">
        <v>8477</v>
      </c>
      <c r="D25" s="15">
        <v>67.099999999999994</v>
      </c>
      <c r="E25" s="14">
        <v>3350</v>
      </c>
      <c r="F25" s="15">
        <v>26.51</v>
      </c>
      <c r="G25" s="14">
        <v>4466</v>
      </c>
      <c r="H25" s="15">
        <v>35.35</v>
      </c>
      <c r="I25" s="14">
        <v>661</v>
      </c>
      <c r="J25" s="15">
        <v>5.23</v>
      </c>
      <c r="K25" s="14">
        <v>36670</v>
      </c>
      <c r="L25" s="14">
        <f t="shared" si="13"/>
        <v>94</v>
      </c>
      <c r="M25" s="14">
        <v>36576</v>
      </c>
      <c r="N25" s="18">
        <f t="shared" si="2"/>
        <v>99.743659667302978</v>
      </c>
      <c r="O25" s="14">
        <v>122480</v>
      </c>
      <c r="P25" s="14">
        <v>6288</v>
      </c>
      <c r="Q25" s="24">
        <f t="shared" si="3"/>
        <v>116192</v>
      </c>
      <c r="R25" s="18">
        <f t="shared" si="4"/>
        <v>94.866100587851079</v>
      </c>
      <c r="S25" s="18">
        <f t="shared" si="5"/>
        <v>70.916885174005586</v>
      </c>
      <c r="T25" s="18">
        <f t="shared" si="23"/>
        <v>67.10362788635841</v>
      </c>
      <c r="U25" s="18">
        <f t="shared" si="7"/>
        <v>28.025429436465579</v>
      </c>
      <c r="V25" s="18">
        <f t="shared" si="8"/>
        <v>37.361662048732917</v>
      </c>
      <c r="W25" s="18">
        <f t="shared" si="9"/>
        <v>5.5297936888070893</v>
      </c>
      <c r="X25" s="18">
        <f t="shared" si="24"/>
        <v>26.51847981824946</v>
      </c>
      <c r="Y25" s="18">
        <f t="shared" si="25"/>
        <v>35.35269578158271</v>
      </c>
      <c r="Z25" s="18">
        <f t="shared" si="26"/>
        <v>5.2324522865262368</v>
      </c>
      <c r="AA25" s="1"/>
      <c r="AB25" s="1"/>
      <c r="AC25" s="1"/>
      <c r="AD25" s="1"/>
      <c r="AE25" s="19">
        <f>SUM(S15:S53)-S20-S27-S34-S41-S48</f>
        <v>2050.7188927818042</v>
      </c>
      <c r="AF25" s="19">
        <f>SUM(U15:U53)-U20-U27-U34-U41-U48</f>
        <v>1517.3958942433067</v>
      </c>
      <c r="AG25" s="19">
        <f>SUM(V15:V53)-V20-V27-V34-V41-V48</f>
        <v>461.72678231905138</v>
      </c>
      <c r="AH25" s="19">
        <f>SUM(W15:W53)-W20-W27-W34-W41-W48</f>
        <v>71.596373972766656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4"/>
      <c r="M26" s="11"/>
      <c r="N26" s="18"/>
      <c r="O26" s="11"/>
      <c r="P26" s="11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758911</v>
      </c>
      <c r="C27" s="8">
        <v>30521</v>
      </c>
      <c r="D27" s="9">
        <v>40.22</v>
      </c>
      <c r="E27" s="8">
        <v>6925</v>
      </c>
      <c r="F27" s="9">
        <v>9.1199999999999992</v>
      </c>
      <c r="G27" s="8">
        <v>20404</v>
      </c>
      <c r="H27" s="9">
        <v>26.89</v>
      </c>
      <c r="I27" s="8">
        <v>3192</v>
      </c>
      <c r="J27" s="9">
        <v>4.21</v>
      </c>
      <c r="K27" s="8">
        <f>SUM(K28:K32)</f>
        <v>217563</v>
      </c>
      <c r="L27" s="8">
        <f t="shared" ref="L27" si="27">SUM(L28:L32)</f>
        <v>207</v>
      </c>
      <c r="M27" s="8">
        <f t="shared" ref="M27" si="28">SUM(M28:M32)</f>
        <v>217356</v>
      </c>
      <c r="N27" s="17">
        <f t="shared" si="2"/>
        <v>99.90485514540616</v>
      </c>
      <c r="O27" s="8">
        <v>734887</v>
      </c>
      <c r="P27" s="8">
        <v>15623</v>
      </c>
      <c r="Q27" s="16">
        <f t="shared" si="3"/>
        <v>719264</v>
      </c>
      <c r="R27" s="17">
        <f t="shared" si="4"/>
        <v>97.874094928880211</v>
      </c>
      <c r="S27" s="17">
        <f t="shared" si="5"/>
        <v>41.12951209603446</v>
      </c>
      <c r="T27" s="17">
        <f t="shared" ref="T27:T32" si="29">N27*R27*S27/10000</f>
        <v>40.216837020414779</v>
      </c>
      <c r="U27" s="17">
        <f t="shared" si="7"/>
        <v>9.3319966994868668</v>
      </c>
      <c r="V27" s="17">
        <f t="shared" si="8"/>
        <v>27.496037639903253</v>
      </c>
      <c r="W27" s="17">
        <f t="shared" si="9"/>
        <v>4.3014777566443438</v>
      </c>
      <c r="X27" s="17">
        <f t="shared" ref="X27:X32" si="30">N27*R27*U27/10000</f>
        <v>9.124917151022979</v>
      </c>
      <c r="Y27" s="17">
        <f t="shared" ref="Y27:Y32" si="31">N27*R27*V27/10000</f>
        <v>26.885893075736153</v>
      </c>
      <c r="Z27" s="17">
        <f t="shared" ref="Z27:Z32" si="32">N27*R27*W27/10000</f>
        <v>4.2060267936556466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133869</v>
      </c>
      <c r="C28" s="14">
        <v>7660</v>
      </c>
      <c r="D28" s="15">
        <v>57.22</v>
      </c>
      <c r="E28" s="14">
        <v>2390</v>
      </c>
      <c r="F28" s="15">
        <v>17.86</v>
      </c>
      <c r="G28" s="14">
        <v>4618</v>
      </c>
      <c r="H28" s="15">
        <v>34.5</v>
      </c>
      <c r="I28" s="14">
        <v>651</v>
      </c>
      <c r="J28" s="15">
        <v>4.8600000000000003</v>
      </c>
      <c r="K28" s="14">
        <v>38547</v>
      </c>
      <c r="L28" s="14">
        <f t="shared" si="13"/>
        <v>64</v>
      </c>
      <c r="M28" s="14">
        <v>38483</v>
      </c>
      <c r="N28" s="18">
        <f t="shared" si="2"/>
        <v>99.833968921057419</v>
      </c>
      <c r="O28" s="14">
        <v>127815</v>
      </c>
      <c r="P28" s="14">
        <v>4678</v>
      </c>
      <c r="Q28" s="24">
        <f t="shared" si="3"/>
        <v>123137</v>
      </c>
      <c r="R28" s="18">
        <f t="shared" si="4"/>
        <v>96.340022689042755</v>
      </c>
      <c r="S28" s="18">
        <f t="shared" si="5"/>
        <v>59.492698623224172</v>
      </c>
      <c r="T28" s="18">
        <f t="shared" si="29"/>
        <v>57.220118175231015</v>
      </c>
      <c r="U28" s="18">
        <f t="shared" si="7"/>
        <v>18.562343304113025</v>
      </c>
      <c r="V28" s="18">
        <f t="shared" si="8"/>
        <v>35.866485932382403</v>
      </c>
      <c r="W28" s="18">
        <f t="shared" si="9"/>
        <v>5.0561027158901997</v>
      </c>
      <c r="X28" s="18">
        <f t="shared" si="30"/>
        <v>17.85327446981751</v>
      </c>
      <c r="Y28" s="18">
        <f t="shared" si="31"/>
        <v>34.49641067013274</v>
      </c>
      <c r="Z28" s="18">
        <f t="shared" si="32"/>
        <v>4.8629630459628439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144698</v>
      </c>
      <c r="C29" s="14">
        <v>7401</v>
      </c>
      <c r="D29" s="15">
        <v>51.15</v>
      </c>
      <c r="E29" s="14">
        <v>1782</v>
      </c>
      <c r="F29" s="15">
        <v>12.31</v>
      </c>
      <c r="G29" s="14">
        <v>4893</v>
      </c>
      <c r="H29" s="15">
        <v>33.81</v>
      </c>
      <c r="I29" s="14">
        <v>727</v>
      </c>
      <c r="J29" s="15">
        <v>5.0199999999999996</v>
      </c>
      <c r="K29" s="14">
        <v>42454</v>
      </c>
      <c r="L29" s="14">
        <f t="shared" si="13"/>
        <v>38</v>
      </c>
      <c r="M29" s="14">
        <v>42416</v>
      </c>
      <c r="N29" s="18">
        <f t="shared" si="2"/>
        <v>99.910491355349322</v>
      </c>
      <c r="O29" s="14">
        <v>142205</v>
      </c>
      <c r="P29" s="14">
        <v>3788</v>
      </c>
      <c r="Q29" s="24">
        <f t="shared" si="3"/>
        <v>138417</v>
      </c>
      <c r="R29" s="18">
        <f t="shared" si="4"/>
        <v>97.336239935304675</v>
      </c>
      <c r="S29" s="18">
        <f t="shared" si="5"/>
        <v>52.594728238378423</v>
      </c>
      <c r="T29" s="18">
        <f t="shared" si="29"/>
        <v>51.147908056780331</v>
      </c>
      <c r="U29" s="18">
        <f t="shared" si="7"/>
        <v>12.663667844992617</v>
      </c>
      <c r="V29" s="18">
        <f t="shared" si="8"/>
        <v>34.771788308388814</v>
      </c>
      <c r="W29" s="18">
        <f t="shared" si="9"/>
        <v>5.1663785203757753</v>
      </c>
      <c r="X29" s="18">
        <f t="shared" si="30"/>
        <v>12.315304980027369</v>
      </c>
      <c r="Y29" s="18">
        <f t="shared" si="31"/>
        <v>33.815256603408478</v>
      </c>
      <c r="Z29" s="18">
        <f t="shared" si="32"/>
        <v>5.0242574189000546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153716</v>
      </c>
      <c r="C30" s="14">
        <v>6196</v>
      </c>
      <c r="D30" s="15">
        <v>40.31</v>
      </c>
      <c r="E30" s="14">
        <v>1185</v>
      </c>
      <c r="F30" s="15">
        <v>7.71</v>
      </c>
      <c r="G30" s="14">
        <v>4347</v>
      </c>
      <c r="H30" s="15">
        <v>28.28</v>
      </c>
      <c r="I30" s="14">
        <v>665</v>
      </c>
      <c r="J30" s="15">
        <v>4.32</v>
      </c>
      <c r="K30" s="14">
        <v>44148</v>
      </c>
      <c r="L30" s="14">
        <f t="shared" si="13"/>
        <v>47</v>
      </c>
      <c r="M30" s="14">
        <v>44101</v>
      </c>
      <c r="N30" s="18">
        <f t="shared" si="2"/>
        <v>99.893539911207753</v>
      </c>
      <c r="O30" s="14">
        <v>148579</v>
      </c>
      <c r="P30" s="14">
        <v>2966</v>
      </c>
      <c r="Q30" s="24">
        <f t="shared" si="3"/>
        <v>145613</v>
      </c>
      <c r="R30" s="18">
        <f t="shared" si="4"/>
        <v>98.003755577840749</v>
      </c>
      <c r="S30" s="18">
        <f t="shared" si="5"/>
        <v>41.172971574269845</v>
      </c>
      <c r="T30" s="18">
        <f t="shared" si="29"/>
        <v>40.308100653152579</v>
      </c>
      <c r="U30" s="18">
        <f t="shared" si="7"/>
        <v>7.8744304899144231</v>
      </c>
      <c r="V30" s="18">
        <f t="shared" si="8"/>
        <v>28.886201974394933</v>
      </c>
      <c r="W30" s="18">
        <f t="shared" si="9"/>
        <v>4.4189841989815113</v>
      </c>
      <c r="X30" s="18">
        <f t="shared" si="30"/>
        <v>7.7090218324702713</v>
      </c>
      <c r="Y30" s="18">
        <f t="shared" si="31"/>
        <v>28.279424393036514</v>
      </c>
      <c r="Z30" s="18">
        <f t="shared" si="32"/>
        <v>4.3261599313018815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157343</v>
      </c>
      <c r="C31" s="14">
        <v>5055</v>
      </c>
      <c r="D31" s="15">
        <v>32.119999999999997</v>
      </c>
      <c r="E31" s="14">
        <v>860</v>
      </c>
      <c r="F31" s="15">
        <v>5.46</v>
      </c>
      <c r="G31" s="14">
        <v>3604</v>
      </c>
      <c r="H31" s="15">
        <v>22.9</v>
      </c>
      <c r="I31" s="14">
        <v>591</v>
      </c>
      <c r="J31" s="15">
        <v>3.76</v>
      </c>
      <c r="K31" s="14">
        <v>45185</v>
      </c>
      <c r="L31" s="14">
        <f t="shared" si="13"/>
        <v>31</v>
      </c>
      <c r="M31" s="14">
        <v>45154</v>
      </c>
      <c r="N31" s="18">
        <f t="shared" si="2"/>
        <v>99.931393161447374</v>
      </c>
      <c r="O31" s="14">
        <v>154701</v>
      </c>
      <c r="P31" s="14">
        <v>2307</v>
      </c>
      <c r="Q31" s="24">
        <f t="shared" si="3"/>
        <v>152394</v>
      </c>
      <c r="R31" s="18">
        <f t="shared" si="4"/>
        <v>98.508736207264334</v>
      </c>
      <c r="S31" s="18">
        <f t="shared" si="5"/>
        <v>32.636008984744294</v>
      </c>
      <c r="T31" s="18">
        <f t="shared" si="29"/>
        <v>32.127263367293111</v>
      </c>
      <c r="U31" s="18">
        <f t="shared" si="7"/>
        <v>5.5523180468605524</v>
      </c>
      <c r="V31" s="18">
        <f t="shared" si="8"/>
        <v>23.268086326610963</v>
      </c>
      <c r="W31" s="18">
        <f t="shared" si="9"/>
        <v>3.8156046112727746</v>
      </c>
      <c r="X31" s="18">
        <f t="shared" si="30"/>
        <v>5.4657658745543181</v>
      </c>
      <c r="Y31" s="18">
        <f t="shared" si="31"/>
        <v>22.905372339411347</v>
      </c>
      <c r="Z31" s="18">
        <f t="shared" si="32"/>
        <v>3.7561251533274436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169285</v>
      </c>
      <c r="C32" s="14">
        <v>4210</v>
      </c>
      <c r="D32" s="15">
        <v>24.87</v>
      </c>
      <c r="E32" s="14">
        <v>709</v>
      </c>
      <c r="F32" s="15">
        <v>4.1900000000000004</v>
      </c>
      <c r="G32" s="14">
        <v>2943</v>
      </c>
      <c r="H32" s="15">
        <v>17.38</v>
      </c>
      <c r="I32" s="14">
        <v>559</v>
      </c>
      <c r="J32" s="15">
        <v>3.3</v>
      </c>
      <c r="K32" s="14">
        <v>47229</v>
      </c>
      <c r="L32" s="14">
        <f t="shared" si="13"/>
        <v>27</v>
      </c>
      <c r="M32" s="14">
        <v>47202</v>
      </c>
      <c r="N32" s="18">
        <f t="shared" si="2"/>
        <v>99.942831734739244</v>
      </c>
      <c r="O32" s="14">
        <v>161587</v>
      </c>
      <c r="P32" s="14">
        <v>1883</v>
      </c>
      <c r="Q32" s="24">
        <f t="shared" si="3"/>
        <v>159704</v>
      </c>
      <c r="R32" s="18">
        <f t="shared" si="4"/>
        <v>98.834683483201005</v>
      </c>
      <c r="S32" s="18">
        <f t="shared" si="5"/>
        <v>25.176919529411983</v>
      </c>
      <c r="T32" s="18">
        <f t="shared" si="29"/>
        <v>24.869303246005259</v>
      </c>
      <c r="U32" s="18">
        <f t="shared" si="7"/>
        <v>4.2400085383261512</v>
      </c>
      <c r="V32" s="18">
        <f t="shared" si="8"/>
        <v>17.599922606902485</v>
      </c>
      <c r="W32" s="18">
        <f t="shared" si="9"/>
        <v>3.342968650104821</v>
      </c>
      <c r="X32" s="18">
        <f t="shared" si="30"/>
        <v>4.1882033257524292</v>
      </c>
      <c r="Y32" s="18">
        <f t="shared" si="31"/>
        <v>17.384883480521015</v>
      </c>
      <c r="Z32" s="18">
        <f t="shared" si="32"/>
        <v>3.3021236376524792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4"/>
      <c r="M33" s="11"/>
      <c r="N33" s="18"/>
      <c r="O33" s="11"/>
      <c r="P33" s="11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834137</v>
      </c>
      <c r="C34" s="8">
        <v>9157</v>
      </c>
      <c r="D34" s="9">
        <v>10.98</v>
      </c>
      <c r="E34" s="8">
        <v>1275</v>
      </c>
      <c r="F34" s="9">
        <v>1.53</v>
      </c>
      <c r="G34" s="8">
        <v>6177</v>
      </c>
      <c r="H34" s="9">
        <v>7.41</v>
      </c>
      <c r="I34" s="8">
        <v>1705</v>
      </c>
      <c r="J34" s="9">
        <v>2.04</v>
      </c>
      <c r="K34" s="8">
        <f>SUM(K35:K39)</f>
        <v>236781</v>
      </c>
      <c r="L34" s="8">
        <f t="shared" ref="L34" si="33">SUM(L35:L39)</f>
        <v>114</v>
      </c>
      <c r="M34" s="8">
        <f t="shared" ref="M34" si="34">SUM(M35:M39)</f>
        <v>236667</v>
      </c>
      <c r="N34" s="17">
        <f t="shared" si="2"/>
        <v>99.951854245061895</v>
      </c>
      <c r="O34" s="8">
        <v>838354</v>
      </c>
      <c r="P34" s="8">
        <v>5488</v>
      </c>
      <c r="Q34" s="16">
        <f t="shared" si="3"/>
        <v>832866</v>
      </c>
      <c r="R34" s="17">
        <f t="shared" si="4"/>
        <v>99.345383930893149</v>
      </c>
      <c r="S34" s="17">
        <f t="shared" si="5"/>
        <v>11.055471788831843</v>
      </c>
      <c r="T34" s="17">
        <f t="shared" ref="T34:T39" si="35">N34*R34*S34/10000</f>
        <v>10.977812997145552</v>
      </c>
      <c r="U34" s="17">
        <f t="shared" si="7"/>
        <v>1.5393389244032545</v>
      </c>
      <c r="V34" s="17">
        <f t="shared" si="8"/>
        <v>7.4576443419912968</v>
      </c>
      <c r="W34" s="17">
        <f t="shared" si="9"/>
        <v>2.0584885224372935</v>
      </c>
      <c r="X34" s="17">
        <f t="shared" ref="X34:X39" si="36">N34*R34*U34/10000</f>
        <v>1.5285258896320388</v>
      </c>
      <c r="Y34" s="17">
        <f t="shared" ref="Y34:Y39" si="37">N34*R34*V34/10000</f>
        <v>7.4052583688291005</v>
      </c>
      <c r="Z34" s="17">
        <f t="shared" ref="Z34:Z39" si="38">N34*R34*W34/10000</f>
        <v>2.0440287386844131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169913</v>
      </c>
      <c r="C35" s="14">
        <v>3102</v>
      </c>
      <c r="D35" s="15">
        <v>18.260000000000002</v>
      </c>
      <c r="E35" s="14">
        <v>452</v>
      </c>
      <c r="F35" s="15">
        <v>2.66</v>
      </c>
      <c r="G35" s="14">
        <v>2195</v>
      </c>
      <c r="H35" s="15">
        <v>12.92</v>
      </c>
      <c r="I35" s="14">
        <v>456</v>
      </c>
      <c r="J35" s="15">
        <v>2.68</v>
      </c>
      <c r="K35" s="14">
        <v>51045</v>
      </c>
      <c r="L35" s="14">
        <f t="shared" si="13"/>
        <v>32</v>
      </c>
      <c r="M35" s="14">
        <v>51013</v>
      </c>
      <c r="N35" s="18">
        <f t="shared" si="2"/>
        <v>99.937310216475666</v>
      </c>
      <c r="O35" s="14">
        <v>178265</v>
      </c>
      <c r="P35" s="14">
        <v>1667</v>
      </c>
      <c r="Q35" s="24">
        <f t="shared" si="3"/>
        <v>176598</v>
      </c>
      <c r="R35" s="18">
        <f t="shared" si="4"/>
        <v>99.064875326059521</v>
      </c>
      <c r="S35" s="18">
        <f t="shared" si="5"/>
        <v>18.440293619264985</v>
      </c>
      <c r="T35" s="18">
        <f t="shared" si="35"/>
        <v>18.256401805629942</v>
      </c>
      <c r="U35" s="18">
        <f t="shared" si="7"/>
        <v>2.6869802436840016</v>
      </c>
      <c r="V35" s="18">
        <f t="shared" si="8"/>
        <v>13.048499192226512</v>
      </c>
      <c r="W35" s="18">
        <f t="shared" si="9"/>
        <v>2.7107588299112937</v>
      </c>
      <c r="X35" s="18">
        <f t="shared" si="36"/>
        <v>2.6601849181640018</v>
      </c>
      <c r="Y35" s="18">
        <f t="shared" si="37"/>
        <v>12.918375874712355</v>
      </c>
      <c r="Z35" s="18">
        <f t="shared" si="38"/>
        <v>2.683726377616781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183370</v>
      </c>
      <c r="C36" s="14">
        <v>2538</v>
      </c>
      <c r="D36" s="15">
        <v>13.84</v>
      </c>
      <c r="E36" s="14">
        <v>367</v>
      </c>
      <c r="F36" s="15">
        <v>2</v>
      </c>
      <c r="G36" s="14">
        <v>1729</v>
      </c>
      <c r="H36" s="15">
        <v>9.43</v>
      </c>
      <c r="I36" s="14">
        <v>441</v>
      </c>
      <c r="J36" s="15">
        <v>2.41</v>
      </c>
      <c r="K36" s="14">
        <v>47034</v>
      </c>
      <c r="L36" s="14">
        <f t="shared" si="13"/>
        <v>19</v>
      </c>
      <c r="M36" s="14">
        <v>47015</v>
      </c>
      <c r="N36" s="18">
        <f t="shared" si="2"/>
        <v>99.959603690946977</v>
      </c>
      <c r="O36" s="14">
        <v>165382</v>
      </c>
      <c r="P36" s="14">
        <v>1270</v>
      </c>
      <c r="Q36" s="24">
        <f t="shared" si="3"/>
        <v>164112</v>
      </c>
      <c r="R36" s="18">
        <f t="shared" si="4"/>
        <v>99.232080879418561</v>
      </c>
      <c r="S36" s="18">
        <f t="shared" si="5"/>
        <v>13.953614120280967</v>
      </c>
      <c r="T36" s="18">
        <f t="shared" si="35"/>
        <v>13.840868189998364</v>
      </c>
      <c r="U36" s="18">
        <f t="shared" si="7"/>
        <v>2.0177211907577286</v>
      </c>
      <c r="V36" s="18">
        <f t="shared" si="8"/>
        <v>9.505830895967609</v>
      </c>
      <c r="W36" s="18">
        <f t="shared" si="9"/>
        <v>2.4245641556516571</v>
      </c>
      <c r="X36" s="18">
        <f t="shared" si="36"/>
        <v>2.0014178982385338</v>
      </c>
      <c r="Y36" s="18">
        <f t="shared" si="37"/>
        <v>9.4290232862518391</v>
      </c>
      <c r="Z36" s="18">
        <f t="shared" si="38"/>
        <v>2.4049735507443959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158828</v>
      </c>
      <c r="C37" s="14">
        <v>1605</v>
      </c>
      <c r="D37" s="15">
        <v>10.11</v>
      </c>
      <c r="E37" s="14">
        <v>215</v>
      </c>
      <c r="F37" s="15">
        <v>1.35</v>
      </c>
      <c r="G37" s="14">
        <v>1073</v>
      </c>
      <c r="H37" s="15">
        <v>6.76</v>
      </c>
      <c r="I37" s="14">
        <v>317</v>
      </c>
      <c r="J37" s="15">
        <v>1.99</v>
      </c>
      <c r="K37" s="14">
        <v>51390</v>
      </c>
      <c r="L37" s="14">
        <f t="shared" si="13"/>
        <v>32</v>
      </c>
      <c r="M37" s="14">
        <v>51358</v>
      </c>
      <c r="N37" s="18">
        <f t="shared" si="2"/>
        <v>99.937731076084845</v>
      </c>
      <c r="O37" s="14">
        <v>182065</v>
      </c>
      <c r="P37" s="14">
        <v>1106</v>
      </c>
      <c r="Q37" s="24">
        <f t="shared" si="3"/>
        <v>180959</v>
      </c>
      <c r="R37" s="18">
        <f t="shared" si="4"/>
        <v>99.392524647790623</v>
      </c>
      <c r="S37" s="18">
        <f t="shared" si="5"/>
        <v>10.17336817932388</v>
      </c>
      <c r="T37" s="18">
        <f t="shared" si="35"/>
        <v>10.10527111088725</v>
      </c>
      <c r="U37" s="18">
        <f t="shared" si="7"/>
        <v>1.362787637728744</v>
      </c>
      <c r="V37" s="18">
        <f t="shared" si="8"/>
        <v>6.8012610943392673</v>
      </c>
      <c r="W37" s="18">
        <f t="shared" si="9"/>
        <v>2.0093194472558693</v>
      </c>
      <c r="X37" s="18">
        <f t="shared" si="36"/>
        <v>1.353665600523837</v>
      </c>
      <c r="Y37" s="18">
        <f t="shared" si="37"/>
        <v>6.7557357644747782</v>
      </c>
      <c r="Z37" s="18">
        <f t="shared" si="38"/>
        <v>1.9958697458886345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153068</v>
      </c>
      <c r="C38" s="14">
        <v>1076</v>
      </c>
      <c r="D38" s="15">
        <v>7.03</v>
      </c>
      <c r="E38" s="14">
        <v>125</v>
      </c>
      <c r="F38" s="15">
        <v>0.82</v>
      </c>
      <c r="G38" s="14">
        <v>690</v>
      </c>
      <c r="H38" s="15">
        <v>4.51</v>
      </c>
      <c r="I38" s="14">
        <v>261</v>
      </c>
      <c r="J38" s="15">
        <v>1.71</v>
      </c>
      <c r="K38" s="14">
        <v>41039</v>
      </c>
      <c r="L38" s="14">
        <f t="shared" si="13"/>
        <v>15</v>
      </c>
      <c r="M38" s="14">
        <v>41024</v>
      </c>
      <c r="N38" s="18">
        <f t="shared" si="2"/>
        <v>99.963449401788537</v>
      </c>
      <c r="O38" s="14">
        <v>147157</v>
      </c>
      <c r="P38" s="14">
        <v>718</v>
      </c>
      <c r="Q38" s="24">
        <f t="shared" si="3"/>
        <v>146439</v>
      </c>
      <c r="R38" s="18">
        <f t="shared" si="4"/>
        <v>99.512085731565605</v>
      </c>
      <c r="S38" s="18">
        <f t="shared" si="5"/>
        <v>7.0666047485770784</v>
      </c>
      <c r="T38" s="18">
        <f t="shared" si="35"/>
        <v>7.0295554916769021</v>
      </c>
      <c r="U38" s="18">
        <f t="shared" si="7"/>
        <v>0.82093456651685381</v>
      </c>
      <c r="V38" s="18">
        <f t="shared" si="8"/>
        <v>4.5315588071730337</v>
      </c>
      <c r="W38" s="18">
        <f t="shared" si="9"/>
        <v>1.714111374887191</v>
      </c>
      <c r="X38" s="18">
        <f t="shared" si="36"/>
        <v>0.81663051715577384</v>
      </c>
      <c r="Y38" s="18">
        <f t="shared" si="37"/>
        <v>4.507800454699872</v>
      </c>
      <c r="Z38" s="18">
        <f t="shared" si="38"/>
        <v>1.7051245198212561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168958</v>
      </c>
      <c r="C39" s="14">
        <v>836</v>
      </c>
      <c r="D39" s="15">
        <v>4.95</v>
      </c>
      <c r="E39" s="14">
        <v>116</v>
      </c>
      <c r="F39" s="15">
        <v>0.68</v>
      </c>
      <c r="G39" s="14">
        <v>490</v>
      </c>
      <c r="H39" s="15">
        <v>2.9</v>
      </c>
      <c r="I39" s="14">
        <v>230</v>
      </c>
      <c r="J39" s="15">
        <v>1.36</v>
      </c>
      <c r="K39" s="14">
        <v>46273</v>
      </c>
      <c r="L39" s="14">
        <f t="shared" si="13"/>
        <v>16</v>
      </c>
      <c r="M39" s="14">
        <v>46257</v>
      </c>
      <c r="N39" s="18">
        <f t="shared" si="2"/>
        <v>99.965422600652659</v>
      </c>
      <c r="O39" s="14">
        <v>165485</v>
      </c>
      <c r="P39" s="14">
        <v>727</v>
      </c>
      <c r="Q39" s="24">
        <f t="shared" si="3"/>
        <v>164758</v>
      </c>
      <c r="R39" s="18">
        <f t="shared" si="4"/>
        <v>99.560685258482636</v>
      </c>
      <c r="S39" s="18">
        <f t="shared" si="5"/>
        <v>4.971527361968942</v>
      </c>
      <c r="T39" s="18">
        <f t="shared" si="35"/>
        <v>4.9479752364492953</v>
      </c>
      <c r="U39" s="18">
        <f t="shared" si="7"/>
        <v>0.68982915548851342</v>
      </c>
      <c r="V39" s="18">
        <f t="shared" si="8"/>
        <v>2.9139335016325139</v>
      </c>
      <c r="W39" s="18">
        <f t="shared" si="9"/>
        <v>1.3677647048479147</v>
      </c>
      <c r="X39" s="18">
        <f t="shared" si="36"/>
        <v>0.68656115721066779</v>
      </c>
      <c r="Y39" s="18">
        <f t="shared" si="37"/>
        <v>2.9001290261485106</v>
      </c>
      <c r="Z39" s="18">
        <f t="shared" si="38"/>
        <v>1.3612850530901173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4"/>
      <c r="M40" s="11"/>
      <c r="N40" s="18"/>
      <c r="O40" s="11"/>
      <c r="P40" s="11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707521</v>
      </c>
      <c r="C41" s="8">
        <v>1447</v>
      </c>
      <c r="D41" s="9">
        <v>2.0499999999999998</v>
      </c>
      <c r="E41" s="8">
        <v>240</v>
      </c>
      <c r="F41" s="9">
        <v>0.34</v>
      </c>
      <c r="G41" s="8">
        <v>749</v>
      </c>
      <c r="H41" s="9">
        <v>1.06</v>
      </c>
      <c r="I41" s="8">
        <v>458</v>
      </c>
      <c r="J41" s="9">
        <v>0.65</v>
      </c>
      <c r="K41" s="8">
        <f>SUM(K42:K46)</f>
        <v>210456</v>
      </c>
      <c r="L41" s="8">
        <f t="shared" ref="L41" si="39">SUM(L42:L46)</f>
        <v>61</v>
      </c>
      <c r="M41" s="8">
        <f t="shared" ref="M41" si="40">SUM(M42:M46)</f>
        <v>210395</v>
      </c>
      <c r="N41" s="17">
        <f t="shared" si="2"/>
        <v>99.971015319116589</v>
      </c>
      <c r="O41" s="8">
        <v>742898</v>
      </c>
      <c r="P41" s="8">
        <v>2597</v>
      </c>
      <c r="Q41" s="16">
        <f t="shared" si="3"/>
        <v>740301</v>
      </c>
      <c r="R41" s="17">
        <f t="shared" si="4"/>
        <v>99.650423072884848</v>
      </c>
      <c r="S41" s="17">
        <f t="shared" si="5"/>
        <v>2.0529385343289048</v>
      </c>
      <c r="T41" s="17">
        <f t="shared" ref="T41:T46" si="41">N41*R41*S41/10000</f>
        <v>2.0451689773165747</v>
      </c>
      <c r="U41" s="17">
        <f t="shared" si="7"/>
        <v>0.34050120818171187</v>
      </c>
      <c r="V41" s="17">
        <f t="shared" si="8"/>
        <v>1.0626475205337591</v>
      </c>
      <c r="W41" s="17">
        <f t="shared" si="9"/>
        <v>0.64978980561343358</v>
      </c>
      <c r="X41" s="17">
        <f t="shared" ref="X41:X46" si="42">N41*R41*U41/10000</f>
        <v>0.33921254634138065</v>
      </c>
      <c r="Y41" s="17">
        <f t="shared" ref="Y41:Y46" si="43">N41*R41*V41/10000</f>
        <v>1.0586258217070585</v>
      </c>
      <c r="Z41" s="17">
        <f t="shared" ref="Z41:Z46" si="44">N41*R41*W41/10000</f>
        <v>0.64733060926813479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164217</v>
      </c>
      <c r="C42" s="14">
        <v>553</v>
      </c>
      <c r="D42" s="15">
        <v>3.37</v>
      </c>
      <c r="E42" s="14">
        <v>84</v>
      </c>
      <c r="F42" s="15">
        <v>0.51</v>
      </c>
      <c r="G42" s="14">
        <v>327</v>
      </c>
      <c r="H42" s="15">
        <v>1.99</v>
      </c>
      <c r="I42" s="14">
        <v>142</v>
      </c>
      <c r="J42" s="15">
        <v>0.86</v>
      </c>
      <c r="K42" s="14">
        <v>47468</v>
      </c>
      <c r="L42" s="14">
        <f t="shared" si="13"/>
        <v>14</v>
      </c>
      <c r="M42" s="14">
        <v>47454</v>
      </c>
      <c r="N42" s="18">
        <f t="shared" si="2"/>
        <v>99.970506446448141</v>
      </c>
      <c r="O42" s="14">
        <v>167957</v>
      </c>
      <c r="P42" s="14">
        <v>669</v>
      </c>
      <c r="Q42" s="24">
        <f t="shared" si="3"/>
        <v>167288</v>
      </c>
      <c r="R42" s="18">
        <f t="shared" si="4"/>
        <v>99.601683764296808</v>
      </c>
      <c r="S42" s="18">
        <f t="shared" si="5"/>
        <v>3.3819598302730416</v>
      </c>
      <c r="T42" s="18">
        <f t="shared" si="41"/>
        <v>3.367495448096117</v>
      </c>
      <c r="U42" s="18">
        <f t="shared" si="7"/>
        <v>0.51371541725666459</v>
      </c>
      <c r="V42" s="18">
        <f t="shared" si="8"/>
        <v>1.999820731463444</v>
      </c>
      <c r="W42" s="18">
        <f t="shared" si="9"/>
        <v>0.86842368155293292</v>
      </c>
      <c r="X42" s="18">
        <f t="shared" si="42"/>
        <v>0.51151829591333431</v>
      </c>
      <c r="Y42" s="18">
        <f t="shared" si="43"/>
        <v>1.9912676519483368</v>
      </c>
      <c r="Z42" s="18">
        <f t="shared" si="44"/>
        <v>0.86470950023444604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177276</v>
      </c>
      <c r="C43" s="14">
        <v>378</v>
      </c>
      <c r="D43" s="15">
        <v>2.13</v>
      </c>
      <c r="E43" s="14">
        <v>59</v>
      </c>
      <c r="F43" s="15">
        <v>0.33</v>
      </c>
      <c r="G43" s="14">
        <v>201</v>
      </c>
      <c r="H43" s="15">
        <v>1.1299999999999999</v>
      </c>
      <c r="I43" s="14">
        <v>117</v>
      </c>
      <c r="J43" s="15">
        <v>0.66</v>
      </c>
      <c r="K43" s="14">
        <v>45589</v>
      </c>
      <c r="L43" s="14">
        <f t="shared" si="13"/>
        <v>17</v>
      </c>
      <c r="M43" s="14">
        <v>45572</v>
      </c>
      <c r="N43" s="18">
        <f t="shared" si="2"/>
        <v>99.962710302923952</v>
      </c>
      <c r="O43" s="14">
        <v>161942</v>
      </c>
      <c r="P43" s="14">
        <v>567</v>
      </c>
      <c r="Q43" s="24">
        <f t="shared" si="3"/>
        <v>161375</v>
      </c>
      <c r="R43" s="18">
        <f t="shared" si="4"/>
        <v>99.649874646478366</v>
      </c>
      <c r="S43" s="18">
        <f t="shared" si="5"/>
        <v>2.1405583779493083</v>
      </c>
      <c r="T43" s="18">
        <f t="shared" si="41"/>
        <v>2.1322683273539567</v>
      </c>
      <c r="U43" s="18">
        <f t="shared" si="7"/>
        <v>0.33410831825134707</v>
      </c>
      <c r="V43" s="18">
        <f t="shared" si="8"/>
        <v>1.1382334231952671</v>
      </c>
      <c r="W43" s="18">
        <f t="shared" si="9"/>
        <v>0.66255378365097628</v>
      </c>
      <c r="X43" s="18">
        <f t="shared" si="42"/>
        <v>0.33281436855524721</v>
      </c>
      <c r="Y43" s="18">
        <f t="shared" si="43"/>
        <v>1.133825221688215</v>
      </c>
      <c r="Z43" s="18">
        <f t="shared" si="44"/>
        <v>0.65998781560955799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177644</v>
      </c>
      <c r="C44" s="14">
        <v>284</v>
      </c>
      <c r="D44" s="15">
        <v>1.6</v>
      </c>
      <c r="E44" s="14">
        <v>47</v>
      </c>
      <c r="F44" s="15">
        <v>0.26</v>
      </c>
      <c r="G44" s="14">
        <v>120</v>
      </c>
      <c r="H44" s="15">
        <v>0.68</v>
      </c>
      <c r="I44" s="14">
        <v>118</v>
      </c>
      <c r="J44" s="15">
        <v>0.66</v>
      </c>
      <c r="K44" s="14">
        <v>53496</v>
      </c>
      <c r="L44" s="14">
        <f t="shared" si="13"/>
        <v>11</v>
      </c>
      <c r="M44" s="14">
        <v>53485</v>
      </c>
      <c r="N44" s="18">
        <f t="shared" si="2"/>
        <v>99.97943771496935</v>
      </c>
      <c r="O44" s="14">
        <v>189591</v>
      </c>
      <c r="P44" s="14">
        <v>641</v>
      </c>
      <c r="Q44" s="24">
        <f t="shared" si="3"/>
        <v>188950</v>
      </c>
      <c r="R44" s="18">
        <f t="shared" si="4"/>
        <v>99.661903782352539</v>
      </c>
      <c r="S44" s="18">
        <f t="shared" si="5"/>
        <v>1.6044564280033291</v>
      </c>
      <c r="T44" s="18">
        <f t="shared" si="41"/>
        <v>1.5987030240255793</v>
      </c>
      <c r="U44" s="18">
        <f t="shared" si="7"/>
        <v>0.26552623984562135</v>
      </c>
      <c r="V44" s="18">
        <f t="shared" si="8"/>
        <v>0.67793933577605447</v>
      </c>
      <c r="W44" s="18">
        <f t="shared" si="9"/>
        <v>0.66664034684645357</v>
      </c>
      <c r="X44" s="18">
        <f t="shared" si="42"/>
        <v>0.26457409200423315</v>
      </c>
      <c r="Y44" s="18">
        <f t="shared" si="43"/>
        <v>0.67550832001080807</v>
      </c>
      <c r="Z44" s="18">
        <f t="shared" si="44"/>
        <v>0.66424984801062792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100442</v>
      </c>
      <c r="C45" s="14">
        <v>122</v>
      </c>
      <c r="D45" s="15">
        <v>1.22</v>
      </c>
      <c r="E45" s="14">
        <v>20</v>
      </c>
      <c r="F45" s="15">
        <v>0.2</v>
      </c>
      <c r="G45" s="14">
        <v>60</v>
      </c>
      <c r="H45" s="15">
        <v>0.6</v>
      </c>
      <c r="I45" s="14">
        <v>42</v>
      </c>
      <c r="J45" s="15">
        <v>0.42</v>
      </c>
      <c r="K45" s="14">
        <v>40728</v>
      </c>
      <c r="L45" s="14">
        <f t="shared" si="13"/>
        <v>12</v>
      </c>
      <c r="M45" s="14">
        <v>40716</v>
      </c>
      <c r="N45" s="18">
        <f t="shared" si="2"/>
        <v>99.970536240424281</v>
      </c>
      <c r="O45" s="14">
        <v>142790</v>
      </c>
      <c r="P45" s="14">
        <v>453</v>
      </c>
      <c r="Q45" s="24">
        <f t="shared" si="3"/>
        <v>142337</v>
      </c>
      <c r="R45" s="18">
        <f t="shared" si="4"/>
        <v>99.682750892919671</v>
      </c>
      <c r="S45" s="18">
        <f t="shared" si="5"/>
        <v>1.2188561212141313</v>
      </c>
      <c r="T45" s="18">
        <f t="shared" si="41"/>
        <v>1.2146313295235063</v>
      </c>
      <c r="U45" s="18">
        <f t="shared" si="7"/>
        <v>0.19981247888756248</v>
      </c>
      <c r="V45" s="18">
        <f t="shared" si="8"/>
        <v>0.59943743666268745</v>
      </c>
      <c r="W45" s="18">
        <f t="shared" si="9"/>
        <v>0.41960620566388129</v>
      </c>
      <c r="X45" s="18">
        <f t="shared" si="42"/>
        <v>0.19911989008582065</v>
      </c>
      <c r="Y45" s="18">
        <f t="shared" si="43"/>
        <v>0.59735967025746195</v>
      </c>
      <c r="Z45" s="18">
        <f t="shared" si="44"/>
        <v>0.41815176918022345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87943</v>
      </c>
      <c r="C46" s="14">
        <v>110</v>
      </c>
      <c r="D46" s="15">
        <v>1.26</v>
      </c>
      <c r="E46" s="14">
        <v>30</v>
      </c>
      <c r="F46" s="15">
        <v>0.34</v>
      </c>
      <c r="G46" s="14">
        <v>41</v>
      </c>
      <c r="H46" s="15">
        <v>0.46</v>
      </c>
      <c r="I46" s="14">
        <v>40</v>
      </c>
      <c r="J46" s="15">
        <v>0.45</v>
      </c>
      <c r="K46" s="14">
        <v>23175</v>
      </c>
      <c r="L46" s="14">
        <f t="shared" si="13"/>
        <v>7</v>
      </c>
      <c r="M46" s="14">
        <v>23168</v>
      </c>
      <c r="N46" s="18">
        <f t="shared" si="2"/>
        <v>99.969795037756199</v>
      </c>
      <c r="O46" s="14">
        <v>80619</v>
      </c>
      <c r="P46" s="14">
        <v>267</v>
      </c>
      <c r="Q46" s="24">
        <f t="shared" si="3"/>
        <v>80352</v>
      </c>
      <c r="R46" s="18">
        <f t="shared" si="4"/>
        <v>99.668812562795367</v>
      </c>
      <c r="S46" s="18">
        <f t="shared" si="5"/>
        <v>1.2553456518561823</v>
      </c>
      <c r="T46" s="18">
        <f t="shared" si="41"/>
        <v>1.250810183869097</v>
      </c>
      <c r="U46" s="18">
        <f t="shared" si="7"/>
        <v>0.34236699596077697</v>
      </c>
      <c r="V46" s="18">
        <f t="shared" si="8"/>
        <v>0.4679015611463952</v>
      </c>
      <c r="W46" s="18">
        <f t="shared" si="9"/>
        <v>0.45648932794770258</v>
      </c>
      <c r="X46" s="18">
        <f t="shared" si="42"/>
        <v>0.34113005014611741</v>
      </c>
      <c r="Y46" s="18">
        <f t="shared" si="43"/>
        <v>0.46621106853302707</v>
      </c>
      <c r="Z46" s="18">
        <f t="shared" si="44"/>
        <v>0.45484006686148976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4"/>
      <c r="M47" s="11"/>
      <c r="N47" s="18"/>
      <c r="O47" s="11"/>
      <c r="P47" s="11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589306</v>
      </c>
      <c r="C48" s="8">
        <v>451</v>
      </c>
      <c r="D48" s="9">
        <v>0.77</v>
      </c>
      <c r="E48" s="8">
        <v>101</v>
      </c>
      <c r="F48" s="9">
        <v>0.17</v>
      </c>
      <c r="G48" s="8">
        <v>185</v>
      </c>
      <c r="H48" s="9">
        <v>0.31</v>
      </c>
      <c r="I48" s="8">
        <v>164</v>
      </c>
      <c r="J48" s="9">
        <v>0.28000000000000003</v>
      </c>
      <c r="K48" s="8">
        <f>SUM(K49:K53)</f>
        <v>157890</v>
      </c>
      <c r="L48" s="8">
        <f t="shared" ref="L48" si="45">SUM(L49:L53)</f>
        <v>35</v>
      </c>
      <c r="M48" s="8">
        <f t="shared" ref="M48" si="46">SUM(M49:M53)</f>
        <v>157855</v>
      </c>
      <c r="N48" s="17">
        <f t="shared" si="2"/>
        <v>99.977832668313383</v>
      </c>
      <c r="O48" s="8">
        <v>571720</v>
      </c>
      <c r="P48" s="8">
        <v>1429</v>
      </c>
      <c r="Q48" s="16">
        <f t="shared" si="3"/>
        <v>570291</v>
      </c>
      <c r="R48" s="17">
        <f t="shared" si="4"/>
        <v>99.750052473238654</v>
      </c>
      <c r="S48" s="17">
        <f t="shared" si="5"/>
        <v>0.76739475819194225</v>
      </c>
      <c r="T48" s="17">
        <f t="shared" ref="T48:T53" si="47">N48*R48*S48/10000</f>
        <v>0.76530698822004184</v>
      </c>
      <c r="U48" s="17">
        <f t="shared" si="7"/>
        <v>0.17185558886338398</v>
      </c>
      <c r="V48" s="17">
        <f t="shared" si="8"/>
        <v>0.31478498950223793</v>
      </c>
      <c r="W48" s="17">
        <f t="shared" si="9"/>
        <v>0.27905263934252444</v>
      </c>
      <c r="X48" s="17">
        <f t="shared" ref="X48:X53" si="48">N48*R48*U48/10000</f>
        <v>0.17138803949051937</v>
      </c>
      <c r="Y48" s="17">
        <f t="shared" ref="Y48:Y53" si="49">N48*R48*V48/10000</f>
        <v>0.31392858718560473</v>
      </c>
      <c r="Z48" s="17">
        <f t="shared" ref="Z48:Z53" si="50">N48*R48*W48/10000</f>
        <v>0.27829345026183339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96175</v>
      </c>
      <c r="C49" s="14">
        <v>84</v>
      </c>
      <c r="D49" s="15">
        <v>0.87</v>
      </c>
      <c r="E49" s="14">
        <v>14</v>
      </c>
      <c r="F49" s="15">
        <v>0.14000000000000001</v>
      </c>
      <c r="G49" s="14">
        <v>42</v>
      </c>
      <c r="H49" s="15">
        <v>0.44</v>
      </c>
      <c r="I49" s="14">
        <v>28</v>
      </c>
      <c r="J49" s="15">
        <v>0.28999999999999998</v>
      </c>
      <c r="K49" s="14">
        <v>29465</v>
      </c>
      <c r="L49" s="14">
        <f t="shared" si="13"/>
        <v>6</v>
      </c>
      <c r="M49" s="14">
        <v>29459</v>
      </c>
      <c r="N49" s="18">
        <f t="shared" si="2"/>
        <v>99.979636857288313</v>
      </c>
      <c r="O49" s="14">
        <v>100882</v>
      </c>
      <c r="P49" s="14">
        <v>316</v>
      </c>
      <c r="Q49" s="24">
        <f t="shared" si="3"/>
        <v>100566</v>
      </c>
      <c r="R49" s="18">
        <f t="shared" si="4"/>
        <v>99.686762752522753</v>
      </c>
      <c r="S49" s="18">
        <f t="shared" si="5"/>
        <v>0.87633073405398887</v>
      </c>
      <c r="T49" s="18">
        <f t="shared" si="47"/>
        <v>0.87340785027293988</v>
      </c>
      <c r="U49" s="18">
        <f t="shared" si="7"/>
        <v>0.14605512234233151</v>
      </c>
      <c r="V49" s="18">
        <f t="shared" si="8"/>
        <v>0.43816536702699443</v>
      </c>
      <c r="W49" s="18">
        <f t="shared" si="9"/>
        <v>0.29211024468466301</v>
      </c>
      <c r="X49" s="18">
        <f t="shared" si="48"/>
        <v>0.14556797504548999</v>
      </c>
      <c r="Y49" s="18">
        <f t="shared" si="49"/>
        <v>0.43670392513646994</v>
      </c>
      <c r="Z49" s="18">
        <f t="shared" si="50"/>
        <v>0.29113595009097998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105700</v>
      </c>
      <c r="C50" s="14">
        <v>92</v>
      </c>
      <c r="D50" s="15">
        <v>0.87</v>
      </c>
      <c r="E50" s="14">
        <v>28</v>
      </c>
      <c r="F50" s="15">
        <v>0.27</v>
      </c>
      <c r="G50" s="14">
        <v>38</v>
      </c>
      <c r="H50" s="15">
        <v>0.36</v>
      </c>
      <c r="I50" s="14">
        <v>26</v>
      </c>
      <c r="J50" s="15">
        <v>0.25</v>
      </c>
      <c r="K50" s="14">
        <v>26340</v>
      </c>
      <c r="L50" s="14">
        <f t="shared" si="13"/>
        <v>9</v>
      </c>
      <c r="M50" s="14">
        <v>26331</v>
      </c>
      <c r="N50" s="18">
        <f t="shared" si="2"/>
        <v>99.965831435079721</v>
      </c>
      <c r="O50" s="14">
        <v>91032</v>
      </c>
      <c r="P50" s="14">
        <v>215</v>
      </c>
      <c r="Q50" s="24">
        <f t="shared" si="3"/>
        <v>90817</v>
      </c>
      <c r="R50" s="18">
        <f t="shared" si="4"/>
        <v>99.763819316284383</v>
      </c>
      <c r="S50" s="18">
        <f t="shared" si="5"/>
        <v>0.87274664996348994</v>
      </c>
      <c r="T50" s="18">
        <f t="shared" si="47"/>
        <v>0.87038789025543994</v>
      </c>
      <c r="U50" s="18">
        <f t="shared" si="7"/>
        <v>0.26561854564106213</v>
      </c>
      <c r="V50" s="18">
        <f t="shared" si="8"/>
        <v>0.36048231194144148</v>
      </c>
      <c r="W50" s="18">
        <f t="shared" si="9"/>
        <v>0.24664579238098627</v>
      </c>
      <c r="X50" s="18">
        <f t="shared" si="48"/>
        <v>0.26490066225165565</v>
      </c>
      <c r="Y50" s="18">
        <f t="shared" si="49"/>
        <v>0.35950804162724692</v>
      </c>
      <c r="Z50" s="18">
        <f t="shared" si="50"/>
        <v>0.24597918637653737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131737</v>
      </c>
      <c r="C51" s="14">
        <v>80</v>
      </c>
      <c r="D51" s="15">
        <v>0.61</v>
      </c>
      <c r="E51" s="14">
        <v>14</v>
      </c>
      <c r="F51" s="15">
        <v>0.11</v>
      </c>
      <c r="G51" s="14">
        <v>34</v>
      </c>
      <c r="H51" s="15">
        <v>0.26</v>
      </c>
      <c r="I51" s="14">
        <v>33</v>
      </c>
      <c r="J51" s="15">
        <v>0.25</v>
      </c>
      <c r="K51" s="14">
        <v>33020</v>
      </c>
      <c r="L51" s="14">
        <f t="shared" si="13"/>
        <v>3</v>
      </c>
      <c r="M51" s="14">
        <v>33017</v>
      </c>
      <c r="N51" s="18">
        <f t="shared" si="2"/>
        <v>99.990914597213816</v>
      </c>
      <c r="O51" s="14">
        <v>119014</v>
      </c>
      <c r="P51" s="14">
        <v>307</v>
      </c>
      <c r="Q51" s="24">
        <f t="shared" si="3"/>
        <v>118707</v>
      </c>
      <c r="R51" s="18">
        <f t="shared" si="4"/>
        <v>99.742047154116321</v>
      </c>
      <c r="S51" s="18">
        <f t="shared" si="5"/>
        <v>0.60889639017464403</v>
      </c>
      <c r="T51" s="18">
        <f t="shared" si="47"/>
        <v>0.60727054661940083</v>
      </c>
      <c r="U51" s="18">
        <f t="shared" si="7"/>
        <v>0.10655686828056271</v>
      </c>
      <c r="V51" s="18">
        <f t="shared" si="8"/>
        <v>0.25878096582422372</v>
      </c>
      <c r="W51" s="18">
        <f t="shared" si="9"/>
        <v>0.25116976094704063</v>
      </c>
      <c r="X51" s="18">
        <f t="shared" si="48"/>
        <v>0.10627234565839515</v>
      </c>
      <c r="Y51" s="18">
        <f t="shared" si="49"/>
        <v>0.25808998231324537</v>
      </c>
      <c r="Z51" s="18">
        <f t="shared" si="50"/>
        <v>0.25049910048050283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128958</v>
      </c>
      <c r="C52" s="14">
        <v>100</v>
      </c>
      <c r="D52" s="15">
        <v>0.77</v>
      </c>
      <c r="E52" s="14">
        <v>22</v>
      </c>
      <c r="F52" s="15">
        <v>0.17</v>
      </c>
      <c r="G52" s="14">
        <v>36</v>
      </c>
      <c r="H52" s="15">
        <v>0.28000000000000003</v>
      </c>
      <c r="I52" s="14">
        <v>41</v>
      </c>
      <c r="J52" s="15">
        <v>0.32</v>
      </c>
      <c r="K52" s="14">
        <v>36559</v>
      </c>
      <c r="L52" s="14">
        <f t="shared" si="13"/>
        <v>9</v>
      </c>
      <c r="M52" s="14">
        <v>36550</v>
      </c>
      <c r="N52" s="18">
        <f t="shared" si="2"/>
        <v>99.97538225881452</v>
      </c>
      <c r="O52" s="14">
        <v>135019</v>
      </c>
      <c r="P52" s="14">
        <v>329</v>
      </c>
      <c r="Q52" s="24">
        <f t="shared" si="3"/>
        <v>134690</v>
      </c>
      <c r="R52" s="18">
        <f t="shared" si="4"/>
        <v>99.756330590509478</v>
      </c>
      <c r="S52" s="18">
        <f t="shared" si="5"/>
        <v>0.77753182088635731</v>
      </c>
      <c r="T52" s="18">
        <f t="shared" si="47"/>
        <v>0.77544626932799809</v>
      </c>
      <c r="U52" s="18">
        <f t="shared" si="7"/>
        <v>0.17105700059499859</v>
      </c>
      <c r="V52" s="18">
        <f t="shared" si="8"/>
        <v>0.27991145551908864</v>
      </c>
      <c r="W52" s="18">
        <f t="shared" si="9"/>
        <v>0.31878804656340654</v>
      </c>
      <c r="X52" s="18">
        <f t="shared" si="48"/>
        <v>0.17059817925215956</v>
      </c>
      <c r="Y52" s="18">
        <f t="shared" si="49"/>
        <v>0.27916065695807935</v>
      </c>
      <c r="Z52" s="18">
        <f t="shared" si="50"/>
        <v>0.31793297042447927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126735</v>
      </c>
      <c r="C53" s="20">
        <v>96</v>
      </c>
      <c r="D53" s="21">
        <v>0.76</v>
      </c>
      <c r="E53" s="20">
        <v>23</v>
      </c>
      <c r="F53" s="21">
        <v>0.18</v>
      </c>
      <c r="G53" s="20">
        <v>36</v>
      </c>
      <c r="H53" s="21">
        <v>0.28000000000000003</v>
      </c>
      <c r="I53" s="20">
        <v>37</v>
      </c>
      <c r="J53" s="21">
        <v>0.28999999999999998</v>
      </c>
      <c r="K53" s="20">
        <v>32506</v>
      </c>
      <c r="L53" s="20">
        <f t="shared" si="13"/>
        <v>8</v>
      </c>
      <c r="M53" s="20">
        <v>32498</v>
      </c>
      <c r="N53" s="22">
        <f t="shared" si="2"/>
        <v>99.975389158924514</v>
      </c>
      <c r="O53" s="20">
        <v>125773</v>
      </c>
      <c r="P53" s="20">
        <v>263</v>
      </c>
      <c r="Q53" s="25">
        <f t="shared" si="3"/>
        <v>125510</v>
      </c>
      <c r="R53" s="22">
        <f t="shared" si="4"/>
        <v>99.790893116964682</v>
      </c>
      <c r="S53" s="22">
        <f t="shared" si="5"/>
        <v>0.75926022801595061</v>
      </c>
      <c r="T53" s="22">
        <f t="shared" si="47"/>
        <v>0.75748609302876091</v>
      </c>
      <c r="U53" s="22">
        <f t="shared" si="7"/>
        <v>0.18190609629548815</v>
      </c>
      <c r="V53" s="22">
        <f t="shared" si="8"/>
        <v>0.28472258550598145</v>
      </c>
      <c r="W53" s="22">
        <f t="shared" si="9"/>
        <v>0.29263154621448095</v>
      </c>
      <c r="X53" s="22">
        <f t="shared" si="48"/>
        <v>0.18148104312147395</v>
      </c>
      <c r="Y53" s="22">
        <f t="shared" si="49"/>
        <v>0.28405728488578535</v>
      </c>
      <c r="Z53" s="26">
        <f t="shared" si="50"/>
        <v>0.29194776502150155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P1:P2"/>
    <mergeCell ref="A1:A2"/>
    <mergeCell ref="C1:C2"/>
    <mergeCell ref="D1:D2"/>
    <mergeCell ref="E1:F1"/>
    <mergeCell ref="G1:H1"/>
    <mergeCell ref="B1:B2"/>
    <mergeCell ref="I1:J1"/>
    <mergeCell ref="K1:K2"/>
    <mergeCell ref="L1:L2"/>
    <mergeCell ref="M1:M2"/>
    <mergeCell ref="N1:N2"/>
    <mergeCell ref="O1:O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</mergeCells>
  <phoneticPr fontId="1" type="noConversion"/>
  <pageMargins left="0.7" right="0.7" top="0.75" bottom="0.75" header="0.3" footer="0.3"/>
  <ignoredErrors>
    <ignoredError sqref="N4" formula="1"/>
    <ignoredError sqref="AA11:AD11" formulaRange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D03E6-6E62-42D7-9010-1276B3946475}">
  <dimension ref="A1:AH53"/>
  <sheetViews>
    <sheetView workbookViewId="0">
      <selection activeCell="AE20" sqref="AE20:AH23"/>
    </sheetView>
  </sheetViews>
  <sheetFormatPr defaultRowHeight="14" x14ac:dyDescent="0.3"/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49" t="s">
        <v>20</v>
      </c>
      <c r="L1" s="44" t="s">
        <v>23</v>
      </c>
      <c r="M1" s="44" t="s">
        <v>24</v>
      </c>
      <c r="N1" s="54" t="s">
        <v>26</v>
      </c>
      <c r="O1" s="44" t="s">
        <v>22</v>
      </c>
      <c r="P1" s="44" t="s">
        <v>28</v>
      </c>
      <c r="Q1" s="44" t="s">
        <v>30</v>
      </c>
      <c r="R1" s="56" t="s">
        <v>32</v>
      </c>
      <c r="S1" s="54" t="s">
        <v>36</v>
      </c>
      <c r="T1" s="54" t="s">
        <v>34</v>
      </c>
      <c r="U1" s="40" t="s">
        <v>38</v>
      </c>
      <c r="V1" s="40" t="s">
        <v>40</v>
      </c>
      <c r="W1" s="40" t="s">
        <v>42</v>
      </c>
      <c r="X1" s="40" t="s">
        <v>44</v>
      </c>
      <c r="Y1" s="40" t="s">
        <v>46</v>
      </c>
      <c r="Z1" s="40" t="s">
        <v>48</v>
      </c>
      <c r="AA1" s="40" t="s">
        <v>50</v>
      </c>
      <c r="AB1" s="40" t="s">
        <v>52</v>
      </c>
      <c r="AC1" s="40" t="s">
        <v>54</v>
      </c>
      <c r="AD1" s="40" t="s">
        <v>56</v>
      </c>
      <c r="AE1" s="40" t="s">
        <v>58</v>
      </c>
      <c r="AF1" s="40" t="s">
        <v>60</v>
      </c>
      <c r="AG1" s="40" t="s">
        <v>62</v>
      </c>
      <c r="AH1" s="40" t="s">
        <v>64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50"/>
      <c r="L2" s="45"/>
      <c r="M2" s="45"/>
      <c r="N2" s="55"/>
      <c r="O2" s="45"/>
      <c r="P2" s="4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8"/>
      <c r="L3" s="8"/>
      <c r="M3" s="8"/>
      <c r="N3" s="17"/>
      <c r="O3" s="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1435645</v>
      </c>
      <c r="C4" s="8">
        <v>37770</v>
      </c>
      <c r="D4" s="9">
        <v>26.31</v>
      </c>
      <c r="E4" s="8">
        <v>29719</v>
      </c>
      <c r="F4" s="9">
        <v>20.7</v>
      </c>
      <c r="G4" s="8">
        <v>7305</v>
      </c>
      <c r="H4" s="9">
        <v>5.09</v>
      </c>
      <c r="I4" s="8">
        <v>746</v>
      </c>
      <c r="J4" s="9">
        <v>0.52</v>
      </c>
      <c r="K4" s="16">
        <f>K6+K13+K20+K27+K34+K41+K48</f>
        <v>478061</v>
      </c>
      <c r="L4" s="16">
        <f t="shared" ref="L4:M4" si="0">L6+L13+L20+L27+L34+L41+L48</f>
        <v>95917</v>
      </c>
      <c r="M4" s="16">
        <f t="shared" si="0"/>
        <v>423696</v>
      </c>
      <c r="N4" s="17">
        <f>M4/K4*100</f>
        <v>88.628020273563408</v>
      </c>
      <c r="O4" s="16">
        <f>O6+O13+O20+O27+O34+O41+O48</f>
        <v>1433444</v>
      </c>
      <c r="P4" s="16">
        <f>P6+P13+P20+P27+P34+P41+P48</f>
        <v>377055</v>
      </c>
      <c r="Q4" s="16">
        <f>O4-P4</f>
        <v>1056389</v>
      </c>
      <c r="R4" s="17">
        <f>Q4/O4*100</f>
        <v>73.695868132972066</v>
      </c>
      <c r="S4" s="17">
        <f>C4/(R4*B4*N4)*10000000</f>
        <v>40.279654296385004</v>
      </c>
      <c r="T4" s="17">
        <f>N4*R4*S4/10000</f>
        <v>26.308732311957346</v>
      </c>
      <c r="U4" s="17">
        <f>E4/(R4*B4*N4)*10000000</f>
        <v>31.693699921479105</v>
      </c>
      <c r="V4" s="17">
        <f>G4/(R4*B4*N4)*10000000</f>
        <v>7.7903858786098068</v>
      </c>
      <c r="W4" s="17">
        <f>I4/(R4*B4*N4)*10000000</f>
        <v>0.79556849629608706</v>
      </c>
      <c r="X4" s="17">
        <f>N4*R4*U4/10000</f>
        <v>20.700799988855184</v>
      </c>
      <c r="Y4" s="17">
        <f>N4*R4*V4/10000</f>
        <v>5.0883052565223297</v>
      </c>
      <c r="Z4" s="17">
        <f>N4*R4*W4/10000</f>
        <v>0.51962706657983004</v>
      </c>
      <c r="AA4" s="19">
        <f>SUM(T6:T53)-T6-T13-T20-T27-T34-T41-T48</f>
        <v>926.52662906920989</v>
      </c>
      <c r="AB4" s="19">
        <f>SUM(X6:X53)-X6-X13-X20-X27-X34-X41-X48</f>
        <v>742.92793469763853</v>
      </c>
      <c r="AC4" s="19">
        <f>SUM(Y6:Y53)-Y6-Y13-Y20-Y27-Y34-Y41-Y48</f>
        <v>166.6637683710214</v>
      </c>
      <c r="AD4" s="19">
        <f>SUM(Z6:Z53)-Z6-Z13-Z20-Z27-Z34-Z41-Z48</f>
        <v>16.85233303418666</v>
      </c>
      <c r="AE4" s="19">
        <f>SUM(S14:S53)-S20-S27-S34-S41-S48</f>
        <v>2535.9529892492774</v>
      </c>
      <c r="AF4" s="19">
        <f>SUM(U14:U53)-U20-U27-U34-U41-U48</f>
        <v>2252.4563526675602</v>
      </c>
      <c r="AG4" s="19">
        <f>SUM(V14:V53)-V20-V27-V34-V41-V48</f>
        <v>261.35746787812406</v>
      </c>
      <c r="AH4" s="19">
        <f>SUM(W14:W53)-W20-W27-W34-W41-W48</f>
        <v>21.158164746724889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8"/>
      <c r="O5" s="11"/>
      <c r="P5" s="18"/>
      <c r="Q5" s="16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188179</v>
      </c>
      <c r="C6" s="8">
        <v>535</v>
      </c>
      <c r="D6" s="9">
        <v>2.84</v>
      </c>
      <c r="E6" s="8">
        <v>517</v>
      </c>
      <c r="F6" s="9">
        <v>2.75</v>
      </c>
      <c r="G6" s="8">
        <v>18</v>
      </c>
      <c r="H6" s="9">
        <v>0.09</v>
      </c>
      <c r="I6" s="8">
        <v>1</v>
      </c>
      <c r="J6" s="9">
        <v>0</v>
      </c>
      <c r="K6" s="8">
        <f>SUM(K7:K11)</f>
        <v>64267</v>
      </c>
      <c r="L6" s="8">
        <f t="shared" ref="L6:M6" si="1">SUM(L7:L11)</f>
        <v>41574</v>
      </c>
      <c r="M6" s="8">
        <f t="shared" si="1"/>
        <v>22693</v>
      </c>
      <c r="N6" s="17">
        <f t="shared" ref="N6:N53" si="2">M6/K6*100</f>
        <v>35.310501501548231</v>
      </c>
      <c r="O6" s="8">
        <v>186121</v>
      </c>
      <c r="P6" s="8">
        <v>184822</v>
      </c>
      <c r="Q6" s="16">
        <f t="shared" ref="Q6:Q53" si="3">O6-P6</f>
        <v>1299</v>
      </c>
      <c r="R6" s="17">
        <f t="shared" ref="R6:R53" si="4">Q6/O6*100</f>
        <v>0.69793306504908093</v>
      </c>
      <c r="S6" s="17">
        <f t="shared" ref="S6:S53" si="5">C6/(R6*B6*N6)*10000000</f>
        <v>1153.6258159447464</v>
      </c>
      <c r="T6" s="17">
        <f t="shared" ref="T6:T11" si="6">N6*R6*S6/10000</f>
        <v>2.8430377459759058</v>
      </c>
      <c r="U6" s="17">
        <f t="shared" ref="U6:U53" si="7">E6/(R6*B6*N6)*10000000</f>
        <v>1114.8122370905307</v>
      </c>
      <c r="V6" s="17">
        <f t="shared" ref="V6:V53" si="8">G6/(R6*B6*N6)*10000000</f>
        <v>38.81357885421577</v>
      </c>
      <c r="W6" s="17">
        <f t="shared" ref="W6:W53" si="9">I6/(R6*B6*N6)*10000000</f>
        <v>2.1563099363453206</v>
      </c>
      <c r="X6" s="17">
        <f t="shared" ref="X6:X11" si="10">N6*R6*U6/10000</f>
        <v>2.74738413956924</v>
      </c>
      <c r="Y6" s="17">
        <f t="shared" ref="Y6:Y11" si="11">N6*R6*V6/10000</f>
        <v>9.5653606406665995E-2</v>
      </c>
      <c r="Z6" s="17">
        <f t="shared" ref="Z6:Z11" si="12">N6*R6*W6/10000</f>
        <v>5.3140892448147771E-3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33809</v>
      </c>
      <c r="C7" s="14">
        <v>1</v>
      </c>
      <c r="D7" s="15">
        <v>0.02</v>
      </c>
      <c r="E7" s="14">
        <v>1</v>
      </c>
      <c r="F7" s="15">
        <v>0.02</v>
      </c>
      <c r="G7" s="14">
        <v>0</v>
      </c>
      <c r="H7" s="15">
        <v>0</v>
      </c>
      <c r="I7" s="14">
        <v>0</v>
      </c>
      <c r="J7" s="15">
        <v>0</v>
      </c>
      <c r="K7" s="14">
        <v>11262</v>
      </c>
      <c r="L7" s="14">
        <f>K7-M7</f>
        <v>10232</v>
      </c>
      <c r="M7" s="14">
        <v>1030</v>
      </c>
      <c r="N7" s="18">
        <f t="shared" si="2"/>
        <v>9.1458000355176701</v>
      </c>
      <c r="O7" s="14">
        <v>32628</v>
      </c>
      <c r="P7" s="14">
        <v>32626</v>
      </c>
      <c r="Q7" s="24">
        <f t="shared" si="3"/>
        <v>2</v>
      </c>
      <c r="R7" s="18">
        <f t="shared" si="4"/>
        <v>6.1297045482407754E-3</v>
      </c>
      <c r="S7" s="18">
        <f t="shared" si="5"/>
        <v>5276.019971702829</v>
      </c>
      <c r="T7" s="18">
        <f t="shared" si="6"/>
        <v>2.9577923038244257E-2</v>
      </c>
      <c r="U7" s="18">
        <f t="shared" si="7"/>
        <v>5276.019971702829</v>
      </c>
      <c r="V7" s="18">
        <f t="shared" si="8"/>
        <v>0</v>
      </c>
      <c r="W7" s="18">
        <f t="shared" si="9"/>
        <v>0</v>
      </c>
      <c r="X7" s="18">
        <f t="shared" si="10"/>
        <v>2.9577923038244257E-2</v>
      </c>
      <c r="Y7" s="18">
        <f t="shared" si="11"/>
        <v>0</v>
      </c>
      <c r="Z7" s="18">
        <f t="shared" si="12"/>
        <v>0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36215</v>
      </c>
      <c r="C8" s="14">
        <v>9</v>
      </c>
      <c r="D8" s="15">
        <v>0.25</v>
      </c>
      <c r="E8" s="14">
        <v>8</v>
      </c>
      <c r="F8" s="15">
        <v>0.22</v>
      </c>
      <c r="G8" s="14">
        <v>1</v>
      </c>
      <c r="H8" s="15">
        <v>0.03</v>
      </c>
      <c r="I8" s="14">
        <v>0</v>
      </c>
      <c r="J8" s="15">
        <v>0</v>
      </c>
      <c r="K8" s="14">
        <v>12140</v>
      </c>
      <c r="L8" s="14">
        <f t="shared" ref="L8:L11" si="13">K8-M8</f>
        <v>9830</v>
      </c>
      <c r="M8" s="14">
        <v>2310</v>
      </c>
      <c r="N8" s="18">
        <f t="shared" si="2"/>
        <v>19.028006589785832</v>
      </c>
      <c r="O8" s="14">
        <v>34992</v>
      </c>
      <c r="P8" s="14">
        <v>34971</v>
      </c>
      <c r="Q8" s="24">
        <f t="shared" si="3"/>
        <v>21</v>
      </c>
      <c r="R8" s="18">
        <f t="shared" si="4"/>
        <v>6.0013717421124831E-2</v>
      </c>
      <c r="S8" s="18">
        <f t="shared" si="5"/>
        <v>2176.257083481793</v>
      </c>
      <c r="T8" s="18">
        <f t="shared" si="6"/>
        <v>0.24851580836669887</v>
      </c>
      <c r="U8" s="18">
        <f t="shared" si="7"/>
        <v>1934.450740872705</v>
      </c>
      <c r="V8" s="18">
        <f t="shared" si="8"/>
        <v>241.80634260908812</v>
      </c>
      <c r="W8" s="18">
        <f t="shared" si="9"/>
        <v>0</v>
      </c>
      <c r="X8" s="18">
        <f t="shared" si="10"/>
        <v>0.22090294077039901</v>
      </c>
      <c r="Y8" s="18">
        <f t="shared" si="11"/>
        <v>2.7612867596299877E-2</v>
      </c>
      <c r="Z8" s="18">
        <f t="shared" si="12"/>
        <v>0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42023</v>
      </c>
      <c r="C9" s="14">
        <v>45</v>
      </c>
      <c r="D9" s="15">
        <v>1.07</v>
      </c>
      <c r="E9" s="14">
        <v>45</v>
      </c>
      <c r="F9" s="15">
        <v>1.07</v>
      </c>
      <c r="G9" s="14">
        <v>0</v>
      </c>
      <c r="H9" s="15">
        <v>0</v>
      </c>
      <c r="I9" s="14">
        <v>0</v>
      </c>
      <c r="J9" s="15">
        <v>0</v>
      </c>
      <c r="K9" s="14">
        <v>12914</v>
      </c>
      <c r="L9" s="14">
        <f t="shared" si="13"/>
        <v>8680</v>
      </c>
      <c r="M9" s="14">
        <v>4234</v>
      </c>
      <c r="N9" s="18">
        <f t="shared" si="2"/>
        <v>32.786123586805019</v>
      </c>
      <c r="O9" s="14">
        <v>37340</v>
      </c>
      <c r="P9" s="14">
        <v>37255</v>
      </c>
      <c r="Q9" s="24">
        <f t="shared" si="3"/>
        <v>85</v>
      </c>
      <c r="R9" s="18">
        <f t="shared" si="4"/>
        <v>0.22763792179967862</v>
      </c>
      <c r="S9" s="18">
        <f t="shared" si="5"/>
        <v>1434.7980469039278</v>
      </c>
      <c r="T9" s="18">
        <f t="shared" si="6"/>
        <v>1.0708421578659304</v>
      </c>
      <c r="U9" s="18">
        <f t="shared" si="7"/>
        <v>1434.7980469039278</v>
      </c>
      <c r="V9" s="18">
        <f t="shared" si="8"/>
        <v>0</v>
      </c>
      <c r="W9" s="18">
        <f t="shared" si="9"/>
        <v>0</v>
      </c>
      <c r="X9" s="18">
        <f t="shared" si="10"/>
        <v>1.0708421578659304</v>
      </c>
      <c r="Y9" s="18">
        <f t="shared" si="11"/>
        <v>0</v>
      </c>
      <c r="Z9" s="18">
        <f t="shared" si="12"/>
        <v>0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39591</v>
      </c>
      <c r="C10" s="14">
        <v>121</v>
      </c>
      <c r="D10" s="15">
        <v>3.07</v>
      </c>
      <c r="E10" s="14">
        <v>116</v>
      </c>
      <c r="F10" s="15">
        <v>2.94</v>
      </c>
      <c r="G10" s="14">
        <v>4</v>
      </c>
      <c r="H10" s="15">
        <v>0.11</v>
      </c>
      <c r="I10" s="14">
        <v>1</v>
      </c>
      <c r="J10" s="15">
        <v>0.02</v>
      </c>
      <c r="K10" s="14">
        <v>14618</v>
      </c>
      <c r="L10" s="14">
        <f t="shared" si="13"/>
        <v>7484</v>
      </c>
      <c r="M10" s="14">
        <v>7134</v>
      </c>
      <c r="N10" s="18">
        <f t="shared" si="2"/>
        <v>48.802845806539878</v>
      </c>
      <c r="O10" s="14">
        <v>43248</v>
      </c>
      <c r="P10" s="14">
        <v>42901</v>
      </c>
      <c r="Q10" s="24">
        <f t="shared" si="3"/>
        <v>347</v>
      </c>
      <c r="R10" s="18">
        <f t="shared" si="4"/>
        <v>0.8023492415834258</v>
      </c>
      <c r="S10" s="18">
        <f t="shared" si="5"/>
        <v>780.51329486091561</v>
      </c>
      <c r="T10" s="18">
        <f t="shared" si="6"/>
        <v>3.0562501578641612</v>
      </c>
      <c r="U10" s="18">
        <f t="shared" si="7"/>
        <v>748.26067937079506</v>
      </c>
      <c r="V10" s="18">
        <f t="shared" si="8"/>
        <v>25.80209239209638</v>
      </c>
      <c r="W10" s="18">
        <f t="shared" si="9"/>
        <v>6.4505230980240951</v>
      </c>
      <c r="X10" s="18">
        <f t="shared" si="10"/>
        <v>2.9299588290267988</v>
      </c>
      <c r="Y10" s="18">
        <f t="shared" si="11"/>
        <v>0.10103306306988961</v>
      </c>
      <c r="Z10" s="18">
        <f t="shared" si="12"/>
        <v>2.5258265767472404E-2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36541</v>
      </c>
      <c r="C11" s="14">
        <v>359</v>
      </c>
      <c r="D11" s="15">
        <v>9.83</v>
      </c>
      <c r="E11" s="14">
        <v>347</v>
      </c>
      <c r="F11" s="15">
        <v>9.49</v>
      </c>
      <c r="G11" s="14">
        <v>12</v>
      </c>
      <c r="H11" s="15">
        <v>0.34</v>
      </c>
      <c r="I11" s="14">
        <v>0</v>
      </c>
      <c r="J11" s="15">
        <v>0</v>
      </c>
      <c r="K11" s="14">
        <v>13333</v>
      </c>
      <c r="L11" s="14">
        <f t="shared" si="13"/>
        <v>5348</v>
      </c>
      <c r="M11" s="14">
        <v>7985</v>
      </c>
      <c r="N11" s="18">
        <f t="shared" si="2"/>
        <v>59.88899722493062</v>
      </c>
      <c r="O11" s="14">
        <v>37913</v>
      </c>
      <c r="P11" s="14">
        <v>37069</v>
      </c>
      <c r="Q11" s="24">
        <f t="shared" si="3"/>
        <v>844</v>
      </c>
      <c r="R11" s="18">
        <f t="shared" si="4"/>
        <v>2.226149341914383</v>
      </c>
      <c r="S11" s="18">
        <f t="shared" si="5"/>
        <v>736.90700199362072</v>
      </c>
      <c r="T11" s="18">
        <f t="shared" si="6"/>
        <v>9.8245806080840712</v>
      </c>
      <c r="U11" s="18">
        <f t="shared" si="7"/>
        <v>712.27501306904276</v>
      </c>
      <c r="V11" s="18">
        <f t="shared" si="8"/>
        <v>24.631988924577847</v>
      </c>
      <c r="W11" s="18">
        <f t="shared" si="9"/>
        <v>0</v>
      </c>
      <c r="X11" s="18">
        <f t="shared" si="10"/>
        <v>9.4961823704879453</v>
      </c>
      <c r="Y11" s="18">
        <f t="shared" si="11"/>
        <v>0.32839823759612491</v>
      </c>
      <c r="Z11" s="18">
        <f t="shared" si="12"/>
        <v>0</v>
      </c>
      <c r="AA11" s="34">
        <f>SUM(D7:D11)+SUM(D14:D18)+SUM(D21:D25)+SUM(D28:D32)+SUM(D35:D39)+SUM(D42:D46)+SUM(D49:D53)</f>
        <v>926.4799999999999</v>
      </c>
      <c r="AB11" s="34">
        <f>SUM(F7:F11)+SUM(F14:F18)+SUM(F21:F25)+SUM(F28:F32)+SUM(F35:F39)+SUM(F42:F46)+SUM(F49:F53)</f>
        <v>742.96999999999991</v>
      </c>
      <c r="AC11" s="34">
        <f>SUM(H7:H11)+SUM(H14:H18)+SUM(H21:H25)+SUM(H28:H32)+SUM(H35:H39)+SUM(H42:H46)+SUM(H49:H53)</f>
        <v>166.67</v>
      </c>
      <c r="AD11" s="34">
        <f>SUM(J7:J11)+SUM(J14:J18)+SUM(J21:J25)+SUM(J28:J32)+SUM(J35:J39)+SUM(J42:J46)+SUM(J49:J53)</f>
        <v>16.84</v>
      </c>
      <c r="AE11" s="19">
        <f>SUM(S7:S53)-S13-S20-S27-S34-S41-S48</f>
        <v>12940.448388192364</v>
      </c>
      <c r="AF11" s="19">
        <f>SUM(U7:U53)-U13-U20-U27-U34-U41-U48</f>
        <v>12358.260804586858</v>
      </c>
      <c r="AG11" s="19">
        <f t="shared" ref="AG11:AH11" si="14">SUM(V7:V53)-V13-V20-V27-V34-V41-V48</f>
        <v>553.59789180388623</v>
      </c>
      <c r="AH11" s="19">
        <f t="shared" si="14"/>
        <v>27.608687844748989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8"/>
      <c r="O12" s="11"/>
      <c r="P12" s="11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190170</v>
      </c>
      <c r="C13" s="8">
        <v>12434</v>
      </c>
      <c r="D13" s="9">
        <v>65.38</v>
      </c>
      <c r="E13" s="8">
        <v>11727</v>
      </c>
      <c r="F13" s="9">
        <v>61.66</v>
      </c>
      <c r="G13" s="8">
        <v>665</v>
      </c>
      <c r="H13" s="9">
        <v>3.5</v>
      </c>
      <c r="I13" s="8">
        <v>43</v>
      </c>
      <c r="J13" s="9">
        <v>0.22</v>
      </c>
      <c r="K13" s="8">
        <f>SUM(K14:K18)</f>
        <v>66213</v>
      </c>
      <c r="L13" s="8">
        <f t="shared" ref="L13:M13" si="15">SUM(L14:L18)</f>
        <v>11740</v>
      </c>
      <c r="M13" s="8">
        <f t="shared" si="15"/>
        <v>54473</v>
      </c>
      <c r="N13" s="17">
        <f t="shared" si="2"/>
        <v>82.26934287828675</v>
      </c>
      <c r="O13" s="8">
        <v>189929</v>
      </c>
      <c r="P13" s="8">
        <v>137639</v>
      </c>
      <c r="Q13" s="16">
        <f t="shared" si="3"/>
        <v>52290</v>
      </c>
      <c r="R13" s="17">
        <f t="shared" si="4"/>
        <v>27.531340658877788</v>
      </c>
      <c r="S13" s="17">
        <f t="shared" si="5"/>
        <v>288.67120688115523</v>
      </c>
      <c r="T13" s="17">
        <f t="shared" ref="T13:T18" si="16">N13*R13*S13/10000</f>
        <v>65.383604143660946</v>
      </c>
      <c r="U13" s="17">
        <f t="shared" si="7"/>
        <v>272.25729798096404</v>
      </c>
      <c r="V13" s="17">
        <f t="shared" si="8"/>
        <v>15.43882520315009</v>
      </c>
      <c r="W13" s="17">
        <f t="shared" si="9"/>
        <v>0.99829997554203587</v>
      </c>
      <c r="X13" s="17">
        <f t="shared" ref="X13:X18" si="17">N13*R13*U13/10000</f>
        <v>61.665877898722201</v>
      </c>
      <c r="Y13" s="17">
        <f t="shared" ref="Y13:Y18" si="18">N13*R13*V13/10000</f>
        <v>3.4968712204869337</v>
      </c>
      <c r="Z13" s="17">
        <f t="shared" ref="Z13:Z18" si="19">N13*R13*W13/10000</f>
        <v>0.22611347741494456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34982</v>
      </c>
      <c r="C14" s="14">
        <v>1015</v>
      </c>
      <c r="D14" s="15">
        <v>29.01</v>
      </c>
      <c r="E14" s="14">
        <v>956</v>
      </c>
      <c r="F14" s="15">
        <v>27.34</v>
      </c>
      <c r="G14" s="14">
        <v>57</v>
      </c>
      <c r="H14" s="15">
        <v>1.63</v>
      </c>
      <c r="I14" s="14">
        <v>1</v>
      </c>
      <c r="J14" s="15">
        <v>0.03</v>
      </c>
      <c r="K14" s="14">
        <v>12329</v>
      </c>
      <c r="L14" s="14">
        <f>K14-M14</f>
        <v>4090</v>
      </c>
      <c r="M14" s="14">
        <v>8239</v>
      </c>
      <c r="N14" s="18">
        <f t="shared" si="2"/>
        <v>66.826182172114528</v>
      </c>
      <c r="O14" s="14">
        <v>34953</v>
      </c>
      <c r="P14" s="14">
        <v>32393</v>
      </c>
      <c r="Q14" s="24">
        <f t="shared" si="3"/>
        <v>2560</v>
      </c>
      <c r="R14" s="18">
        <f t="shared" si="4"/>
        <v>7.3241209624352699</v>
      </c>
      <c r="S14" s="18">
        <f t="shared" si="5"/>
        <v>592.81508753089099</v>
      </c>
      <c r="T14" s="18">
        <f t="shared" si="16"/>
        <v>29.014921959865077</v>
      </c>
      <c r="U14" s="18">
        <f t="shared" si="7"/>
        <v>558.35588539855348</v>
      </c>
      <c r="V14" s="18">
        <f t="shared" si="8"/>
        <v>33.291093585478606</v>
      </c>
      <c r="W14" s="18">
        <f t="shared" si="9"/>
        <v>0.58405427342944916</v>
      </c>
      <c r="X14" s="18">
        <f t="shared" si="17"/>
        <v>27.328340289291635</v>
      </c>
      <c r="Y14" s="18">
        <f t="shared" si="18"/>
        <v>1.6294094105539991</v>
      </c>
      <c r="Z14" s="18">
        <f t="shared" si="19"/>
        <v>2.8586130009719279E-2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36381</v>
      </c>
      <c r="C15" s="14">
        <v>1753</v>
      </c>
      <c r="D15" s="15">
        <v>48.17</v>
      </c>
      <c r="E15" s="14">
        <v>1677</v>
      </c>
      <c r="F15" s="15">
        <v>46.09</v>
      </c>
      <c r="G15" s="14">
        <v>75</v>
      </c>
      <c r="H15" s="15">
        <v>2.0699999999999998</v>
      </c>
      <c r="I15" s="14">
        <v>0</v>
      </c>
      <c r="J15" s="15">
        <v>0.01</v>
      </c>
      <c r="K15" s="14">
        <v>12878</v>
      </c>
      <c r="L15" s="14">
        <f t="shared" ref="L15:L18" si="20">K15-M15</f>
        <v>3511</v>
      </c>
      <c r="M15" s="14">
        <v>9367</v>
      </c>
      <c r="N15" s="18">
        <f t="shared" si="2"/>
        <v>72.736449759279381</v>
      </c>
      <c r="O15" s="14">
        <v>35899</v>
      </c>
      <c r="P15" s="14">
        <v>30483</v>
      </c>
      <c r="Q15" s="24">
        <f t="shared" si="3"/>
        <v>5416</v>
      </c>
      <c r="R15" s="18">
        <f t="shared" si="4"/>
        <v>15.08677121925402</v>
      </c>
      <c r="S15" s="18">
        <f t="shared" si="5"/>
        <v>439.0953922154298</v>
      </c>
      <c r="T15" s="18">
        <f t="shared" si="16"/>
        <v>48.184491905115308</v>
      </c>
      <c r="U15" s="18">
        <f t="shared" si="7"/>
        <v>420.05874087009454</v>
      </c>
      <c r="V15" s="18">
        <f t="shared" si="8"/>
        <v>18.786169090791347</v>
      </c>
      <c r="W15" s="18">
        <f t="shared" si="9"/>
        <v>0</v>
      </c>
      <c r="X15" s="18">
        <f t="shared" si="17"/>
        <v>46.09548940380968</v>
      </c>
      <c r="Y15" s="18">
        <f t="shared" si="18"/>
        <v>2.0615156262884473</v>
      </c>
      <c r="Z15" s="18">
        <f t="shared" si="19"/>
        <v>0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40317</v>
      </c>
      <c r="C16" s="14">
        <v>2619</v>
      </c>
      <c r="D16" s="15">
        <v>64.95</v>
      </c>
      <c r="E16" s="14">
        <v>2484</v>
      </c>
      <c r="F16" s="15">
        <v>61.62</v>
      </c>
      <c r="G16" s="14">
        <v>129</v>
      </c>
      <c r="H16" s="15">
        <v>3.2</v>
      </c>
      <c r="I16" s="14">
        <v>5</v>
      </c>
      <c r="J16" s="15">
        <v>0.13</v>
      </c>
      <c r="K16" s="14">
        <v>13103</v>
      </c>
      <c r="L16" s="14">
        <f t="shared" si="20"/>
        <v>2249</v>
      </c>
      <c r="M16" s="14">
        <v>10854</v>
      </c>
      <c r="N16" s="18">
        <f t="shared" si="2"/>
        <v>82.83599175761276</v>
      </c>
      <c r="O16" s="14">
        <v>36894</v>
      </c>
      <c r="P16" s="14">
        <v>27928</v>
      </c>
      <c r="Q16" s="24">
        <f t="shared" si="3"/>
        <v>8966</v>
      </c>
      <c r="R16" s="18">
        <f t="shared" si="4"/>
        <v>24.302054534612676</v>
      </c>
      <c r="S16" s="18">
        <f t="shared" si="5"/>
        <v>322.68978853438438</v>
      </c>
      <c r="T16" s="18">
        <f t="shared" si="16"/>
        <v>64.960190490363871</v>
      </c>
      <c r="U16" s="18">
        <f t="shared" si="7"/>
        <v>306.05629428003471</v>
      </c>
      <c r="V16" s="18">
        <f t="shared" si="8"/>
        <v>15.894227843045279</v>
      </c>
      <c r="W16" s="18">
        <f t="shared" si="9"/>
        <v>0.61605534275369289</v>
      </c>
      <c r="X16" s="18">
        <f t="shared" si="17"/>
        <v>61.611727063025519</v>
      </c>
      <c r="Y16" s="18">
        <f t="shared" si="18"/>
        <v>3.19964283056775</v>
      </c>
      <c r="Z16" s="18">
        <f t="shared" si="19"/>
        <v>0.12401716397549417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42518</v>
      </c>
      <c r="C17" s="14">
        <v>3579</v>
      </c>
      <c r="D17" s="15">
        <v>84.17</v>
      </c>
      <c r="E17" s="14">
        <v>3387</v>
      </c>
      <c r="F17" s="15">
        <v>79.650000000000006</v>
      </c>
      <c r="G17" s="14">
        <v>176</v>
      </c>
      <c r="H17" s="15">
        <v>4.1399999999999997</v>
      </c>
      <c r="I17" s="14">
        <v>16</v>
      </c>
      <c r="J17" s="15">
        <v>0.37</v>
      </c>
      <c r="K17" s="14">
        <v>15032</v>
      </c>
      <c r="L17" s="14">
        <f t="shared" si="20"/>
        <v>1309</v>
      </c>
      <c r="M17" s="14">
        <v>13723</v>
      </c>
      <c r="N17" s="18">
        <f t="shared" si="2"/>
        <v>91.291910590739761</v>
      </c>
      <c r="O17" s="14">
        <v>44034</v>
      </c>
      <c r="P17" s="14">
        <v>27832</v>
      </c>
      <c r="Q17" s="24">
        <f t="shared" si="3"/>
        <v>16202</v>
      </c>
      <c r="R17" s="18">
        <f t="shared" si="4"/>
        <v>36.79429531725485</v>
      </c>
      <c r="S17" s="18">
        <f t="shared" si="5"/>
        <v>250.59712534167102</v>
      </c>
      <c r="T17" s="18">
        <f t="shared" si="16"/>
        <v>84.176113645985239</v>
      </c>
      <c r="U17" s="18">
        <f t="shared" si="7"/>
        <v>237.15352431747405</v>
      </c>
      <c r="V17" s="18">
        <f t="shared" si="8"/>
        <v>12.32330093884719</v>
      </c>
      <c r="W17" s="18">
        <f t="shared" si="9"/>
        <v>1.1203000853497447</v>
      </c>
      <c r="X17" s="18">
        <f t="shared" si="17"/>
        <v>79.660379133543444</v>
      </c>
      <c r="Y17" s="18">
        <f t="shared" si="18"/>
        <v>4.1394233030716405</v>
      </c>
      <c r="Z17" s="18">
        <f t="shared" si="19"/>
        <v>0.37631120937014917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35973</v>
      </c>
      <c r="C18" s="14">
        <v>3470</v>
      </c>
      <c r="D18" s="15">
        <v>96.45</v>
      </c>
      <c r="E18" s="14">
        <v>3222</v>
      </c>
      <c r="F18" s="15">
        <v>89.58</v>
      </c>
      <c r="G18" s="14">
        <v>227</v>
      </c>
      <c r="H18" s="15">
        <v>6.32</v>
      </c>
      <c r="I18" s="14">
        <v>20</v>
      </c>
      <c r="J18" s="15">
        <v>0.56000000000000005</v>
      </c>
      <c r="K18" s="14">
        <v>12871</v>
      </c>
      <c r="L18" s="14">
        <f t="shared" si="20"/>
        <v>581</v>
      </c>
      <c r="M18" s="14">
        <v>12290</v>
      </c>
      <c r="N18" s="18">
        <f t="shared" si="2"/>
        <v>95.485976225623489</v>
      </c>
      <c r="O18" s="14">
        <v>38149</v>
      </c>
      <c r="P18" s="14">
        <v>19004</v>
      </c>
      <c r="Q18" s="24">
        <f t="shared" si="3"/>
        <v>19145</v>
      </c>
      <c r="R18" s="18">
        <f t="shared" si="4"/>
        <v>50.18480169860284</v>
      </c>
      <c r="S18" s="18">
        <f t="shared" si="5"/>
        <v>201.29871942545117</v>
      </c>
      <c r="T18" s="18">
        <f t="shared" si="16"/>
        <v>96.461234815000154</v>
      </c>
      <c r="U18" s="18">
        <f t="shared" si="7"/>
        <v>186.91195215815668</v>
      </c>
      <c r="V18" s="18">
        <f t="shared" si="8"/>
        <v>13.168532942241329</v>
      </c>
      <c r="W18" s="18">
        <f t="shared" si="9"/>
        <v>1.1602231667172977</v>
      </c>
      <c r="X18" s="18">
        <f t="shared" si="17"/>
        <v>89.56717538153616</v>
      </c>
      <c r="Y18" s="18">
        <f t="shared" si="18"/>
        <v>6.3102882717593758</v>
      </c>
      <c r="Z18" s="18">
        <f t="shared" si="19"/>
        <v>0.55597253495677312</v>
      </c>
      <c r="AA18" s="1"/>
      <c r="AB18" s="1"/>
      <c r="AC18" s="1"/>
      <c r="AD18" s="1"/>
      <c r="AE18" s="19">
        <f>SUM(S16:S53)-S20-S27-S34-S41-S48</f>
        <v>1504.0425095029582</v>
      </c>
      <c r="AF18" s="19">
        <f>SUM(U16:U53)-U20-U27-U34-U41-U48</f>
        <v>1274.041726398912</v>
      </c>
      <c r="AG18" s="19">
        <f>SUM(V16:V53)-V20-V27-V34-V41-V48</f>
        <v>209.28020520185413</v>
      </c>
      <c r="AH18" s="19">
        <f>SUM(W16:W53)-W20-W27-W34-W41-W48</f>
        <v>20.574110473295445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8"/>
      <c r="O19" s="11"/>
      <c r="P19" s="11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199548</v>
      </c>
      <c r="C20" s="8">
        <v>15752</v>
      </c>
      <c r="D20" s="9">
        <v>78.94</v>
      </c>
      <c r="E20" s="8">
        <v>13177</v>
      </c>
      <c r="F20" s="9">
        <v>66.03</v>
      </c>
      <c r="G20" s="8">
        <v>2350</v>
      </c>
      <c r="H20" s="9">
        <v>11.78</v>
      </c>
      <c r="I20" s="8">
        <v>225</v>
      </c>
      <c r="J20" s="9">
        <v>1.1299999999999999</v>
      </c>
      <c r="K20" s="8">
        <f>SUM(K21:K25)</f>
        <v>64615</v>
      </c>
      <c r="L20" s="8">
        <f t="shared" ref="L20:M20" si="21">SUM(L21:L25)</f>
        <v>749</v>
      </c>
      <c r="M20" s="8">
        <f t="shared" si="21"/>
        <v>63866</v>
      </c>
      <c r="N20" s="17">
        <f t="shared" si="2"/>
        <v>98.840826433490676</v>
      </c>
      <c r="O20" s="8">
        <v>196171</v>
      </c>
      <c r="P20" s="8">
        <v>39937</v>
      </c>
      <c r="Q20" s="16">
        <f t="shared" si="3"/>
        <v>156234</v>
      </c>
      <c r="R20" s="17">
        <f t="shared" si="4"/>
        <v>79.64174113401063</v>
      </c>
      <c r="S20" s="17">
        <f t="shared" si="5"/>
        <v>100.27928061250017</v>
      </c>
      <c r="T20" s="17">
        <f t="shared" ref="T20:T25" si="22">N20*R20*S20/10000</f>
        <v>78.938400785775855</v>
      </c>
      <c r="U20" s="17">
        <f t="shared" si="7"/>
        <v>83.886495723140854</v>
      </c>
      <c r="V20" s="17">
        <f t="shared" si="8"/>
        <v>14.960405627182288</v>
      </c>
      <c r="W20" s="17">
        <f t="shared" si="9"/>
        <v>1.4323792621770277</v>
      </c>
      <c r="X20" s="17">
        <f t="shared" ref="X20:X25" si="23">N20*R20*U20/10000</f>
        <v>66.034237376470813</v>
      </c>
      <c r="Y20" s="17">
        <f t="shared" ref="Y20:Y25" si="24">N20*R20*V20/10000</f>
        <v>11.776615150239541</v>
      </c>
      <c r="Z20" s="17">
        <f t="shared" ref="Z20:Z25" si="25">N20*R20*W20/10000</f>
        <v>1.1275482590654882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39542</v>
      </c>
      <c r="C21" s="14">
        <v>3817</v>
      </c>
      <c r="D21" s="15">
        <v>96.52</v>
      </c>
      <c r="E21" s="14">
        <v>3427</v>
      </c>
      <c r="F21" s="15">
        <v>86.66</v>
      </c>
      <c r="G21" s="14">
        <v>347</v>
      </c>
      <c r="H21" s="15">
        <v>8.76</v>
      </c>
      <c r="I21" s="14">
        <v>43</v>
      </c>
      <c r="J21" s="15">
        <v>1.0900000000000001</v>
      </c>
      <c r="K21" s="14">
        <v>12455</v>
      </c>
      <c r="L21" s="14">
        <f>K21-M21</f>
        <v>310</v>
      </c>
      <c r="M21" s="14">
        <v>12145</v>
      </c>
      <c r="N21" s="18">
        <f t="shared" si="2"/>
        <v>97.511039743075074</v>
      </c>
      <c r="O21" s="14">
        <v>37183</v>
      </c>
      <c r="P21" s="14">
        <v>14063</v>
      </c>
      <c r="Q21" s="24">
        <f t="shared" si="3"/>
        <v>23120</v>
      </c>
      <c r="R21" s="18">
        <f t="shared" si="4"/>
        <v>62.178952747223192</v>
      </c>
      <c r="S21" s="18">
        <f t="shared" si="5"/>
        <v>159.20853195059706</v>
      </c>
      <c r="T21" s="18">
        <f t="shared" si="22"/>
        <v>96.530271609933735</v>
      </c>
      <c r="U21" s="18">
        <f t="shared" si="7"/>
        <v>142.94148257655127</v>
      </c>
      <c r="V21" s="18">
        <f t="shared" si="8"/>
        <v>14.473502904599734</v>
      </c>
      <c r="W21" s="18">
        <f t="shared" si="9"/>
        <v>1.7935464694460763</v>
      </c>
      <c r="X21" s="18">
        <f t="shared" si="23"/>
        <v>86.667341055080684</v>
      </c>
      <c r="Y21" s="18">
        <f t="shared" si="24"/>
        <v>8.7754792372667048</v>
      </c>
      <c r="Z21" s="18">
        <f t="shared" si="25"/>
        <v>1.0874513175863638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39671</v>
      </c>
      <c r="C22" s="14">
        <v>3666</v>
      </c>
      <c r="D22" s="15">
        <v>92.42</v>
      </c>
      <c r="E22" s="14">
        <v>3216</v>
      </c>
      <c r="F22" s="15">
        <v>81.069999999999993</v>
      </c>
      <c r="G22" s="14">
        <v>412</v>
      </c>
      <c r="H22" s="15">
        <v>10.38</v>
      </c>
      <c r="I22" s="14">
        <v>39</v>
      </c>
      <c r="J22" s="15">
        <v>0.97</v>
      </c>
      <c r="K22" s="14">
        <v>13392</v>
      </c>
      <c r="L22" s="14">
        <f t="shared" ref="L22:L25" si="26">K22-M22</f>
        <v>158</v>
      </c>
      <c r="M22" s="14">
        <v>13234</v>
      </c>
      <c r="N22" s="18">
        <f t="shared" si="2"/>
        <v>98.82019115890084</v>
      </c>
      <c r="O22" s="14">
        <v>40107</v>
      </c>
      <c r="P22" s="14">
        <v>10418</v>
      </c>
      <c r="Q22" s="24">
        <f t="shared" si="3"/>
        <v>29689</v>
      </c>
      <c r="R22" s="18">
        <f t="shared" si="4"/>
        <v>74.024484503951925</v>
      </c>
      <c r="S22" s="18">
        <f t="shared" si="5"/>
        <v>126.32759588409208</v>
      </c>
      <c r="T22" s="18">
        <f t="shared" si="22"/>
        <v>92.410072849184559</v>
      </c>
      <c r="U22" s="18">
        <f t="shared" si="7"/>
        <v>110.82093517818879</v>
      </c>
      <c r="V22" s="18">
        <f t="shared" si="8"/>
        <v>14.197209357404782</v>
      </c>
      <c r="W22" s="18">
        <f t="shared" si="9"/>
        <v>1.3439105945116179</v>
      </c>
      <c r="X22" s="18">
        <f t="shared" si="23"/>
        <v>81.066774217942594</v>
      </c>
      <c r="Y22" s="18">
        <f t="shared" si="24"/>
        <v>10.38542008015931</v>
      </c>
      <c r="Z22" s="18">
        <f t="shared" si="25"/>
        <v>0.98308588137430375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38314</v>
      </c>
      <c r="C23" s="14">
        <v>3184</v>
      </c>
      <c r="D23" s="15">
        <v>83.1</v>
      </c>
      <c r="E23" s="14">
        <v>2713</v>
      </c>
      <c r="F23" s="15">
        <v>70.81</v>
      </c>
      <c r="G23" s="14">
        <v>440</v>
      </c>
      <c r="H23" s="15">
        <v>11.49</v>
      </c>
      <c r="I23" s="14">
        <v>31</v>
      </c>
      <c r="J23" s="15">
        <v>0.8</v>
      </c>
      <c r="K23" s="14">
        <v>13043</v>
      </c>
      <c r="L23" s="14">
        <f t="shared" si="26"/>
        <v>130</v>
      </c>
      <c r="M23" s="14">
        <v>12913</v>
      </c>
      <c r="N23" s="18">
        <f t="shared" si="2"/>
        <v>99.003296787548877</v>
      </c>
      <c r="O23" s="14">
        <v>39633</v>
      </c>
      <c r="P23" s="14">
        <v>7313</v>
      </c>
      <c r="Q23" s="24">
        <f t="shared" si="3"/>
        <v>32320</v>
      </c>
      <c r="R23" s="18">
        <f t="shared" si="4"/>
        <v>81.548204778845914</v>
      </c>
      <c r="S23" s="18">
        <f t="shared" si="5"/>
        <v>102.93225864020543</v>
      </c>
      <c r="T23" s="18">
        <f t="shared" si="22"/>
        <v>83.10278227279845</v>
      </c>
      <c r="U23" s="18">
        <f t="shared" si="7"/>
        <v>87.70578445065243</v>
      </c>
      <c r="V23" s="18">
        <f t="shared" si="8"/>
        <v>14.224307098520852</v>
      </c>
      <c r="W23" s="18">
        <f t="shared" si="9"/>
        <v>1.002167091032151</v>
      </c>
      <c r="X23" s="18">
        <f t="shared" si="23"/>
        <v>70.809625724278334</v>
      </c>
      <c r="Y23" s="18">
        <f t="shared" si="24"/>
        <v>11.484052826643003</v>
      </c>
      <c r="Z23" s="18">
        <f t="shared" si="25"/>
        <v>0.80910372187712076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39623</v>
      </c>
      <c r="C24" s="14">
        <v>2753</v>
      </c>
      <c r="D24" s="15">
        <v>69.48</v>
      </c>
      <c r="E24" s="14">
        <v>2169</v>
      </c>
      <c r="F24" s="15">
        <v>54.75</v>
      </c>
      <c r="G24" s="14">
        <v>533</v>
      </c>
      <c r="H24" s="15">
        <v>13.45</v>
      </c>
      <c r="I24" s="14">
        <v>51</v>
      </c>
      <c r="J24" s="15">
        <v>1.29</v>
      </c>
      <c r="K24" s="14">
        <v>12183</v>
      </c>
      <c r="L24" s="14">
        <f t="shared" si="26"/>
        <v>78</v>
      </c>
      <c r="M24" s="14">
        <v>12105</v>
      </c>
      <c r="N24" s="18">
        <f t="shared" si="2"/>
        <v>99.359763605023389</v>
      </c>
      <c r="O24" s="14">
        <v>37778</v>
      </c>
      <c r="P24" s="14">
        <v>4594</v>
      </c>
      <c r="Q24" s="24">
        <f t="shared" si="3"/>
        <v>33184</v>
      </c>
      <c r="R24" s="18">
        <f t="shared" si="4"/>
        <v>87.839483297157074</v>
      </c>
      <c r="S24" s="18">
        <f t="shared" si="5"/>
        <v>79.608333927362267</v>
      </c>
      <c r="T24" s="18">
        <f t="shared" si="22"/>
        <v>69.47984756328394</v>
      </c>
      <c r="U24" s="18">
        <f t="shared" si="7"/>
        <v>62.720841368851708</v>
      </c>
      <c r="V24" s="18">
        <f t="shared" si="8"/>
        <v>15.412728653572136</v>
      </c>
      <c r="W24" s="18">
        <f t="shared" si="9"/>
        <v>1.474763904938422</v>
      </c>
      <c r="X24" s="18">
        <f t="shared" si="23"/>
        <v>54.740933296317785</v>
      </c>
      <c r="Y24" s="18">
        <f t="shared" si="24"/>
        <v>13.451783055296165</v>
      </c>
      <c r="Z24" s="18">
        <f t="shared" si="25"/>
        <v>1.2871312116699896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42397</v>
      </c>
      <c r="C25" s="14">
        <v>2332</v>
      </c>
      <c r="D25" s="15">
        <v>55</v>
      </c>
      <c r="E25" s="14">
        <v>1652</v>
      </c>
      <c r="F25" s="15">
        <v>38.96</v>
      </c>
      <c r="G25" s="14">
        <v>619</v>
      </c>
      <c r="H25" s="15">
        <v>14.59</v>
      </c>
      <c r="I25" s="14">
        <v>61</v>
      </c>
      <c r="J25" s="15">
        <v>1.44</v>
      </c>
      <c r="K25" s="14">
        <v>13542</v>
      </c>
      <c r="L25" s="14">
        <f t="shared" si="26"/>
        <v>73</v>
      </c>
      <c r="M25" s="14">
        <v>13469</v>
      </c>
      <c r="N25" s="18">
        <f t="shared" si="2"/>
        <v>99.460936346182251</v>
      </c>
      <c r="O25" s="14">
        <v>41470</v>
      </c>
      <c r="P25" s="14">
        <v>3549</v>
      </c>
      <c r="Q25" s="24">
        <f t="shared" si="3"/>
        <v>37921</v>
      </c>
      <c r="R25" s="18">
        <f t="shared" si="4"/>
        <v>91.442006269592483</v>
      </c>
      <c r="S25" s="18">
        <f t="shared" si="5"/>
        <v>60.477680935194641</v>
      </c>
      <c r="T25" s="18">
        <f t="shared" si="22"/>
        <v>55.003891784796096</v>
      </c>
      <c r="U25" s="18">
        <f t="shared" si="7"/>
        <v>42.842679633336857</v>
      </c>
      <c r="V25" s="18">
        <f t="shared" si="8"/>
        <v>16.053037949779366</v>
      </c>
      <c r="W25" s="18">
        <f t="shared" si="9"/>
        <v>1.5819633520784189</v>
      </c>
      <c r="X25" s="18">
        <f t="shared" si="23"/>
        <v>38.9650211099842</v>
      </c>
      <c r="Y25" s="18">
        <f t="shared" si="24"/>
        <v>14.600089628983181</v>
      </c>
      <c r="Z25" s="18">
        <f t="shared" si="25"/>
        <v>1.4387810458287142</v>
      </c>
      <c r="AA25" s="1"/>
      <c r="AB25" s="1"/>
      <c r="AC25" s="1"/>
      <c r="AD25" s="1"/>
      <c r="AE25" s="19">
        <f>SUM(S15:S53)-S20-S27-S34-S41-S48</f>
        <v>1943.137901718387</v>
      </c>
      <c r="AF25" s="19">
        <f>SUM(U15:U53)-U20-U27-U34-U41-U48</f>
        <v>1694.1004672690067</v>
      </c>
      <c r="AG25" s="19">
        <f>SUM(V15:V53)-V20-V27-V34-V41-V48</f>
        <v>228.06637429264552</v>
      </c>
      <c r="AH25" s="19">
        <f>SUM(W15:W53)-W20-W27-W34-W41-W48</f>
        <v>20.574110473295445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8"/>
      <c r="O26" s="11"/>
      <c r="P26" s="11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239314</v>
      </c>
      <c r="C27" s="8">
        <v>6877</v>
      </c>
      <c r="D27" s="9">
        <v>28.74</v>
      </c>
      <c r="E27" s="8">
        <v>3530</v>
      </c>
      <c r="F27" s="9">
        <v>14.75</v>
      </c>
      <c r="G27" s="8">
        <v>3037</v>
      </c>
      <c r="H27" s="9">
        <v>12.69</v>
      </c>
      <c r="I27" s="8">
        <v>310</v>
      </c>
      <c r="J27" s="9">
        <v>1.3</v>
      </c>
      <c r="K27" s="8">
        <f>SUM(K28:K32)</f>
        <v>77589</v>
      </c>
      <c r="L27" s="8">
        <f t="shared" ref="L27:M27" si="27">SUM(L28:L32)</f>
        <v>148</v>
      </c>
      <c r="M27" s="8">
        <f t="shared" si="27"/>
        <v>77441</v>
      </c>
      <c r="N27" s="17">
        <f t="shared" si="2"/>
        <v>99.809251311397233</v>
      </c>
      <c r="O27" s="8">
        <v>234319</v>
      </c>
      <c r="P27" s="8">
        <v>9105</v>
      </c>
      <c r="Q27" s="16">
        <f t="shared" si="3"/>
        <v>225214</v>
      </c>
      <c r="R27" s="17">
        <f t="shared" si="4"/>
        <v>96.114271569953786</v>
      </c>
      <c r="S27" s="17">
        <f t="shared" si="5"/>
        <v>29.955201256734327</v>
      </c>
      <c r="T27" s="17">
        <f t="shared" ref="T27:T32" si="28">N27*R27*S27/10000</f>
        <v>28.736304603993084</v>
      </c>
      <c r="U27" s="17">
        <f t="shared" si="7"/>
        <v>15.376161180205347</v>
      </c>
      <c r="V27" s="17">
        <f t="shared" si="8"/>
        <v>13.228725638607262</v>
      </c>
      <c r="W27" s="17">
        <f t="shared" si="9"/>
        <v>1.350314437921716</v>
      </c>
      <c r="X27" s="17">
        <f t="shared" ref="X27:X32" si="29">N27*R27*U27/10000</f>
        <v>14.750495165347619</v>
      </c>
      <c r="Y27" s="17">
        <f t="shared" ref="Y27:Y32" si="30">N27*R27*V27/10000</f>
        <v>12.690440174833066</v>
      </c>
      <c r="Z27" s="17">
        <f t="shared" ref="Z27:Z32" si="31">N27*R27*W27/10000</f>
        <v>1.2953692638123973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42942</v>
      </c>
      <c r="C28" s="14">
        <v>1947</v>
      </c>
      <c r="D28" s="15">
        <v>45.34</v>
      </c>
      <c r="E28" s="14">
        <v>1207</v>
      </c>
      <c r="F28" s="15">
        <v>28.11</v>
      </c>
      <c r="G28" s="14">
        <v>673</v>
      </c>
      <c r="H28" s="15">
        <v>15.66</v>
      </c>
      <c r="I28" s="14">
        <v>67</v>
      </c>
      <c r="J28" s="15">
        <v>1.57</v>
      </c>
      <c r="K28" s="14">
        <v>14086</v>
      </c>
      <c r="L28" s="14">
        <f>K28-M28</f>
        <v>42</v>
      </c>
      <c r="M28" s="14">
        <v>14044</v>
      </c>
      <c r="N28" s="18">
        <f t="shared" si="2"/>
        <v>99.701831605849776</v>
      </c>
      <c r="O28" s="14">
        <v>42320</v>
      </c>
      <c r="P28" s="14">
        <v>2731</v>
      </c>
      <c r="Q28" s="24">
        <f t="shared" si="3"/>
        <v>39589</v>
      </c>
      <c r="R28" s="18">
        <f t="shared" si="4"/>
        <v>93.546786389413995</v>
      </c>
      <c r="S28" s="18">
        <f t="shared" si="5"/>
        <v>48.612916201474263</v>
      </c>
      <c r="T28" s="18">
        <f t="shared" si="28"/>
        <v>45.340226351823397</v>
      </c>
      <c r="U28" s="18">
        <f t="shared" si="7"/>
        <v>30.136512509080347</v>
      </c>
      <c r="V28" s="18">
        <f t="shared" si="8"/>
        <v>16.803540114839329</v>
      </c>
      <c r="W28" s="18">
        <f t="shared" si="9"/>
        <v>1.6728635775545841</v>
      </c>
      <c r="X28" s="18">
        <f t="shared" si="29"/>
        <v>28.107680126682506</v>
      </c>
      <c r="Y28" s="18">
        <f t="shared" si="30"/>
        <v>15.672302175026779</v>
      </c>
      <c r="Z28" s="18">
        <f t="shared" si="31"/>
        <v>1.5602440501141075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46597</v>
      </c>
      <c r="C29" s="14">
        <v>1651</v>
      </c>
      <c r="D29" s="15">
        <v>35.43</v>
      </c>
      <c r="E29" s="14">
        <v>918</v>
      </c>
      <c r="F29" s="15">
        <v>19.7</v>
      </c>
      <c r="G29" s="14">
        <v>663</v>
      </c>
      <c r="H29" s="15">
        <v>14.24</v>
      </c>
      <c r="I29" s="14">
        <v>70</v>
      </c>
      <c r="J29" s="15">
        <v>1.5</v>
      </c>
      <c r="K29" s="14">
        <v>15158</v>
      </c>
      <c r="L29" s="14">
        <f t="shared" ref="L29:L32" si="32">K29-M29</f>
        <v>28</v>
      </c>
      <c r="M29" s="14">
        <v>15130</v>
      </c>
      <c r="N29" s="18">
        <f t="shared" si="2"/>
        <v>99.815279060562077</v>
      </c>
      <c r="O29" s="14">
        <v>45037</v>
      </c>
      <c r="P29" s="14">
        <v>2172</v>
      </c>
      <c r="Q29" s="24">
        <f t="shared" si="3"/>
        <v>42865</v>
      </c>
      <c r="R29" s="18">
        <f t="shared" si="4"/>
        <v>95.17729866554167</v>
      </c>
      <c r="S29" s="18">
        <f t="shared" si="5"/>
        <v>37.29569603368212</v>
      </c>
      <c r="T29" s="18">
        <f t="shared" si="28"/>
        <v>35.431465544992164</v>
      </c>
      <c r="U29" s="18">
        <f t="shared" si="7"/>
        <v>20.737400944227858</v>
      </c>
      <c r="V29" s="18">
        <f t="shared" si="8"/>
        <v>14.97701179305345</v>
      </c>
      <c r="W29" s="18">
        <f t="shared" si="9"/>
        <v>1.5812832964008168</v>
      </c>
      <c r="X29" s="18">
        <f t="shared" si="29"/>
        <v>19.700839109813941</v>
      </c>
      <c r="Y29" s="18">
        <f t="shared" si="30"/>
        <v>14.228383801532289</v>
      </c>
      <c r="Z29" s="18">
        <f t="shared" si="31"/>
        <v>1.5022426336459429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49184</v>
      </c>
      <c r="C30" s="14">
        <v>1333</v>
      </c>
      <c r="D30" s="15">
        <v>27.09</v>
      </c>
      <c r="E30" s="14">
        <v>602</v>
      </c>
      <c r="F30" s="15">
        <v>12.24</v>
      </c>
      <c r="G30" s="14">
        <v>671</v>
      </c>
      <c r="H30" s="15">
        <v>13.64</v>
      </c>
      <c r="I30" s="14">
        <v>60</v>
      </c>
      <c r="J30" s="15">
        <v>1.22</v>
      </c>
      <c r="K30" s="14">
        <v>15826</v>
      </c>
      <c r="L30" s="14">
        <f t="shared" si="32"/>
        <v>32</v>
      </c>
      <c r="M30" s="14">
        <v>15794</v>
      </c>
      <c r="N30" s="18">
        <f t="shared" si="2"/>
        <v>99.797801086819163</v>
      </c>
      <c r="O30" s="14">
        <v>47981</v>
      </c>
      <c r="P30" s="14">
        <v>1762</v>
      </c>
      <c r="Q30" s="24">
        <f t="shared" si="3"/>
        <v>46219</v>
      </c>
      <c r="R30" s="18">
        <f t="shared" si="4"/>
        <v>96.327713053083514</v>
      </c>
      <c r="S30" s="18">
        <f t="shared" si="5"/>
        <v>28.192531972147723</v>
      </c>
      <c r="T30" s="18">
        <f t="shared" si="28"/>
        <v>27.102309694209502</v>
      </c>
      <c r="U30" s="18">
        <f t="shared" si="7"/>
        <v>12.732111213228004</v>
      </c>
      <c r="V30" s="18">
        <f t="shared" si="8"/>
        <v>14.191439574877059</v>
      </c>
      <c r="W30" s="18">
        <f t="shared" si="9"/>
        <v>1.2689811840426581</v>
      </c>
      <c r="X30" s="18">
        <f t="shared" si="29"/>
        <v>12.239752765126871</v>
      </c>
      <c r="Y30" s="18">
        <f t="shared" si="30"/>
        <v>13.642648015614832</v>
      </c>
      <c r="Z30" s="18">
        <f t="shared" si="31"/>
        <v>1.2199089134677945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49181</v>
      </c>
      <c r="C31" s="14">
        <v>1047</v>
      </c>
      <c r="D31" s="15">
        <v>21.28</v>
      </c>
      <c r="E31" s="14">
        <v>458</v>
      </c>
      <c r="F31" s="15">
        <v>9.31</v>
      </c>
      <c r="G31" s="14">
        <v>537</v>
      </c>
      <c r="H31" s="15">
        <v>10.92</v>
      </c>
      <c r="I31" s="14">
        <v>52</v>
      </c>
      <c r="J31" s="15">
        <v>1.05</v>
      </c>
      <c r="K31" s="14">
        <v>16165</v>
      </c>
      <c r="L31" s="14">
        <f t="shared" si="32"/>
        <v>24</v>
      </c>
      <c r="M31" s="14">
        <v>16141</v>
      </c>
      <c r="N31" s="18">
        <f t="shared" si="2"/>
        <v>99.851531085678928</v>
      </c>
      <c r="O31" s="14">
        <v>48938</v>
      </c>
      <c r="P31" s="14">
        <v>1328</v>
      </c>
      <c r="Q31" s="24">
        <f t="shared" si="3"/>
        <v>47610</v>
      </c>
      <c r="R31" s="18">
        <f t="shared" si="4"/>
        <v>97.286362336016992</v>
      </c>
      <c r="S31" s="18">
        <f t="shared" si="5"/>
        <v>21.915058446109015</v>
      </c>
      <c r="T31" s="18">
        <f t="shared" si="28"/>
        <v>21.288709054309596</v>
      </c>
      <c r="U31" s="18">
        <f t="shared" si="7"/>
        <v>9.5865298646780595</v>
      </c>
      <c r="V31" s="18">
        <f t="shared" si="8"/>
        <v>11.240101609895454</v>
      </c>
      <c r="W31" s="18">
        <f t="shared" si="9"/>
        <v>1.0884269715355002</v>
      </c>
      <c r="X31" s="18">
        <f t="shared" si="29"/>
        <v>9.312539395294932</v>
      </c>
      <c r="Y31" s="18">
        <f t="shared" si="30"/>
        <v>10.918850775706067</v>
      </c>
      <c r="Z31" s="18">
        <f t="shared" si="31"/>
        <v>1.0573188833085949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51409</v>
      </c>
      <c r="C32" s="14">
        <v>900</v>
      </c>
      <c r="D32" s="15">
        <v>17.5</v>
      </c>
      <c r="E32" s="14">
        <v>345</v>
      </c>
      <c r="F32" s="15">
        <v>6.72</v>
      </c>
      <c r="G32" s="14">
        <v>493</v>
      </c>
      <c r="H32" s="15">
        <v>9.59</v>
      </c>
      <c r="I32" s="14">
        <v>61</v>
      </c>
      <c r="J32" s="15">
        <v>1.19</v>
      </c>
      <c r="K32" s="14">
        <v>16354</v>
      </c>
      <c r="L32" s="14">
        <f t="shared" si="32"/>
        <v>22</v>
      </c>
      <c r="M32" s="14">
        <v>16332</v>
      </c>
      <c r="N32" s="18">
        <f t="shared" si="2"/>
        <v>99.865476336064575</v>
      </c>
      <c r="O32" s="14">
        <v>50042</v>
      </c>
      <c r="P32" s="14">
        <v>1113</v>
      </c>
      <c r="Q32" s="24">
        <f t="shared" si="3"/>
        <v>48929</v>
      </c>
      <c r="R32" s="18">
        <f t="shared" si="4"/>
        <v>97.775868270652651</v>
      </c>
      <c r="S32" s="18">
        <f t="shared" si="5"/>
        <v>17.929009371073505</v>
      </c>
      <c r="T32" s="18">
        <f t="shared" si="28"/>
        <v>17.506662257581358</v>
      </c>
      <c r="U32" s="18">
        <f t="shared" si="7"/>
        <v>6.8727869255781764</v>
      </c>
      <c r="V32" s="18">
        <f t="shared" si="8"/>
        <v>9.8211129110435955</v>
      </c>
      <c r="W32" s="18">
        <f t="shared" si="9"/>
        <v>1.2151884129283153</v>
      </c>
      <c r="X32" s="18">
        <f t="shared" si="29"/>
        <v>6.7108871987395204</v>
      </c>
      <c r="Y32" s="18">
        <f t="shared" si="30"/>
        <v>9.5897605477640084</v>
      </c>
      <c r="Z32" s="18">
        <f t="shared" si="31"/>
        <v>1.1865626641249587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8"/>
      <c r="O33" s="11"/>
      <c r="P33" s="11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234724</v>
      </c>
      <c r="C34" s="8">
        <v>1727</v>
      </c>
      <c r="D34" s="9">
        <v>7.36</v>
      </c>
      <c r="E34" s="8">
        <v>579</v>
      </c>
      <c r="F34" s="9">
        <v>2.4700000000000002</v>
      </c>
      <c r="G34" s="8">
        <v>1041</v>
      </c>
      <c r="H34" s="9">
        <v>4.43</v>
      </c>
      <c r="I34" s="8">
        <v>107</v>
      </c>
      <c r="J34" s="9">
        <v>0.46</v>
      </c>
      <c r="K34" s="8">
        <f>SUM(K35:K39)</f>
        <v>76904</v>
      </c>
      <c r="L34" s="8">
        <f t="shared" ref="L34:M34" si="33">SUM(L35:L39)</f>
        <v>94</v>
      </c>
      <c r="M34" s="8">
        <f t="shared" si="33"/>
        <v>76810</v>
      </c>
      <c r="N34" s="17">
        <f t="shared" si="2"/>
        <v>99.877769686882345</v>
      </c>
      <c r="O34" s="8">
        <v>238180</v>
      </c>
      <c r="P34" s="8">
        <v>3167</v>
      </c>
      <c r="Q34" s="16">
        <f t="shared" si="3"/>
        <v>235013</v>
      </c>
      <c r="R34" s="17">
        <f t="shared" si="4"/>
        <v>98.670333361323372</v>
      </c>
      <c r="S34" s="17">
        <f t="shared" si="5"/>
        <v>7.4658525565648874</v>
      </c>
      <c r="T34" s="17">
        <f t="shared" ref="T34:T39" si="34">N34*R34*S34/10000</f>
        <v>7.3575774100645885</v>
      </c>
      <c r="U34" s="17">
        <f t="shared" si="7"/>
        <v>2.5030275797632138</v>
      </c>
      <c r="V34" s="17">
        <f t="shared" si="8"/>
        <v>4.5002620216468134</v>
      </c>
      <c r="W34" s="17">
        <f t="shared" si="9"/>
        <v>0.46256295515485979</v>
      </c>
      <c r="X34" s="17">
        <f t="shared" ref="X34:X39" si="35">N34*R34*U34/10000</f>
        <v>2.466726879228371</v>
      </c>
      <c r="Y34" s="17">
        <f t="shared" ref="Y34:Y39" si="36">N34*R34*V34/10000</f>
        <v>4.434995995296604</v>
      </c>
      <c r="Z34" s="17">
        <f t="shared" ref="Z34:Z39" si="37">N34*R34*W34/10000</f>
        <v>0.45585453553961253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50113</v>
      </c>
      <c r="C35" s="14">
        <v>624</v>
      </c>
      <c r="D35" s="15">
        <v>12.46</v>
      </c>
      <c r="E35" s="14">
        <v>221</v>
      </c>
      <c r="F35" s="15">
        <v>4.42</v>
      </c>
      <c r="G35" s="14">
        <v>378</v>
      </c>
      <c r="H35" s="15">
        <v>7.54</v>
      </c>
      <c r="I35" s="14">
        <v>25</v>
      </c>
      <c r="J35" s="15">
        <v>0.5</v>
      </c>
      <c r="K35" s="14">
        <v>17241</v>
      </c>
      <c r="L35" s="14">
        <f>K35-M35</f>
        <v>29</v>
      </c>
      <c r="M35" s="14">
        <v>17212</v>
      </c>
      <c r="N35" s="18">
        <f t="shared" si="2"/>
        <v>99.831796299518601</v>
      </c>
      <c r="O35" s="14">
        <v>53139</v>
      </c>
      <c r="P35" s="14">
        <v>986</v>
      </c>
      <c r="Q35" s="24">
        <f t="shared" si="3"/>
        <v>52153</v>
      </c>
      <c r="R35" s="18">
        <f t="shared" si="4"/>
        <v>98.144488981727179</v>
      </c>
      <c r="S35" s="18">
        <f t="shared" si="5"/>
        <v>12.708648956819887</v>
      </c>
      <c r="T35" s="18">
        <f t="shared" si="34"/>
        <v>12.451858799114003</v>
      </c>
      <c r="U35" s="18">
        <f t="shared" si="7"/>
        <v>4.5009798388737101</v>
      </c>
      <c r="V35" s="18">
        <f t="shared" si="8"/>
        <v>7.6985085026889699</v>
      </c>
      <c r="W35" s="18">
        <f t="shared" si="9"/>
        <v>0.50916061525720702</v>
      </c>
      <c r="X35" s="18">
        <f t="shared" si="35"/>
        <v>4.4100333246862098</v>
      </c>
      <c r="Y35" s="18">
        <f t="shared" si="36"/>
        <v>7.5429529263863664</v>
      </c>
      <c r="Z35" s="18">
        <f t="shared" si="37"/>
        <v>0.49887254804142633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53829</v>
      </c>
      <c r="C36" s="14">
        <v>484</v>
      </c>
      <c r="D36" s="15">
        <v>8.98</v>
      </c>
      <c r="E36" s="14">
        <v>157</v>
      </c>
      <c r="F36" s="15">
        <v>2.92</v>
      </c>
      <c r="G36" s="14">
        <v>287</v>
      </c>
      <c r="H36" s="15">
        <v>5.33</v>
      </c>
      <c r="I36" s="14">
        <v>39</v>
      </c>
      <c r="J36" s="15">
        <v>0.73</v>
      </c>
      <c r="K36" s="14">
        <v>15865</v>
      </c>
      <c r="L36" s="14">
        <f t="shared" ref="L36:L39" si="38">K36-M36</f>
        <v>17</v>
      </c>
      <c r="M36" s="14">
        <v>15848</v>
      </c>
      <c r="N36" s="18">
        <f t="shared" si="2"/>
        <v>99.892845887173024</v>
      </c>
      <c r="O36" s="14">
        <v>48715</v>
      </c>
      <c r="P36" s="14">
        <v>772</v>
      </c>
      <c r="Q36" s="24">
        <f t="shared" si="3"/>
        <v>47943</v>
      </c>
      <c r="R36" s="18">
        <f t="shared" si="4"/>
        <v>98.415272503335729</v>
      </c>
      <c r="S36" s="18">
        <f t="shared" si="5"/>
        <v>9.1460203711578156</v>
      </c>
      <c r="T36" s="18">
        <f t="shared" si="34"/>
        <v>8.9914358431328836</v>
      </c>
      <c r="U36" s="18">
        <f t="shared" si="7"/>
        <v>2.9667875997350772</v>
      </c>
      <c r="V36" s="18">
        <f t="shared" si="8"/>
        <v>5.423363319260937</v>
      </c>
      <c r="W36" s="18">
        <f t="shared" si="9"/>
        <v>0.73697271585775792</v>
      </c>
      <c r="X36" s="18">
        <f t="shared" si="35"/>
        <v>2.9166434449831877</v>
      </c>
      <c r="Y36" s="18">
        <f t="shared" si="36"/>
        <v>5.3316985268164006</v>
      </c>
      <c r="Z36" s="18">
        <f t="shared" si="37"/>
        <v>0.72451652454996374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44015</v>
      </c>
      <c r="C37" s="14">
        <v>280</v>
      </c>
      <c r="D37" s="15">
        <v>6.36</v>
      </c>
      <c r="E37" s="14">
        <v>98</v>
      </c>
      <c r="F37" s="15">
        <v>2.23</v>
      </c>
      <c r="G37" s="14">
        <v>164</v>
      </c>
      <c r="H37" s="15">
        <v>3.73</v>
      </c>
      <c r="I37" s="14">
        <v>17</v>
      </c>
      <c r="J37" s="15">
        <v>0.4</v>
      </c>
      <c r="K37" s="14">
        <v>17000</v>
      </c>
      <c r="L37" s="14">
        <f t="shared" si="38"/>
        <v>23</v>
      </c>
      <c r="M37" s="14">
        <v>16977</v>
      </c>
      <c r="N37" s="18">
        <f t="shared" si="2"/>
        <v>99.864705882352951</v>
      </c>
      <c r="O37" s="14">
        <v>52494</v>
      </c>
      <c r="P37" s="14">
        <v>626</v>
      </c>
      <c r="Q37" s="24">
        <f t="shared" si="3"/>
        <v>51868</v>
      </c>
      <c r="R37" s="18">
        <f t="shared" si="4"/>
        <v>98.807482759934473</v>
      </c>
      <c r="S37" s="18">
        <f t="shared" si="5"/>
        <v>6.4469672288293172</v>
      </c>
      <c r="T37" s="18">
        <f t="shared" si="34"/>
        <v>6.3614676814722264</v>
      </c>
      <c r="U37" s="18">
        <f t="shared" si="7"/>
        <v>2.2564385300902607</v>
      </c>
      <c r="V37" s="18">
        <f t="shared" si="8"/>
        <v>3.7760808054571715</v>
      </c>
      <c r="W37" s="18">
        <f t="shared" si="9"/>
        <v>0.39142301032177995</v>
      </c>
      <c r="X37" s="18">
        <f t="shared" si="35"/>
        <v>2.2265136885152788</v>
      </c>
      <c r="Y37" s="18">
        <f t="shared" si="36"/>
        <v>3.7260024991480183</v>
      </c>
      <c r="Z37" s="18">
        <f t="shared" si="37"/>
        <v>0.38623196637509943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40819</v>
      </c>
      <c r="C38" s="14">
        <v>184</v>
      </c>
      <c r="D38" s="15">
        <v>4.51</v>
      </c>
      <c r="E38" s="14">
        <v>45</v>
      </c>
      <c r="F38" s="15">
        <v>1.0900000000000001</v>
      </c>
      <c r="G38" s="14">
        <v>126</v>
      </c>
      <c r="H38" s="15">
        <v>3.08</v>
      </c>
      <c r="I38" s="14">
        <v>14</v>
      </c>
      <c r="J38" s="15">
        <v>0.33</v>
      </c>
      <c r="K38" s="14">
        <v>12575</v>
      </c>
      <c r="L38" s="14">
        <f t="shared" si="38"/>
        <v>15</v>
      </c>
      <c r="M38" s="14">
        <v>12560</v>
      </c>
      <c r="N38" s="18">
        <f t="shared" si="2"/>
        <v>99.880715705765411</v>
      </c>
      <c r="O38" s="14">
        <v>39525</v>
      </c>
      <c r="P38" s="14">
        <v>370</v>
      </c>
      <c r="Q38" s="24">
        <f t="shared" si="3"/>
        <v>39155</v>
      </c>
      <c r="R38" s="18">
        <f t="shared" si="4"/>
        <v>99.063883617963313</v>
      </c>
      <c r="S38" s="18">
        <f t="shared" si="5"/>
        <v>4.5557351335957037</v>
      </c>
      <c r="T38" s="18">
        <f t="shared" si="34"/>
        <v>4.5077047453391801</v>
      </c>
      <c r="U38" s="18">
        <f t="shared" si="7"/>
        <v>1.1141743533250361</v>
      </c>
      <c r="V38" s="18">
        <f t="shared" si="8"/>
        <v>3.1196881893101014</v>
      </c>
      <c r="W38" s="18">
        <f t="shared" si="9"/>
        <v>0.34663202103445567</v>
      </c>
      <c r="X38" s="18">
        <f t="shared" si="35"/>
        <v>1.1024277909796907</v>
      </c>
      <c r="Y38" s="18">
        <f t="shared" si="36"/>
        <v>3.0867978147431341</v>
      </c>
      <c r="Z38" s="18">
        <f t="shared" si="37"/>
        <v>0.34297753497145933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45949</v>
      </c>
      <c r="C39" s="14">
        <v>155</v>
      </c>
      <c r="D39" s="15">
        <v>3.37</v>
      </c>
      <c r="E39" s="14">
        <v>57</v>
      </c>
      <c r="F39" s="15">
        <v>1.25</v>
      </c>
      <c r="G39" s="14">
        <v>86</v>
      </c>
      <c r="H39" s="15">
        <v>1.86</v>
      </c>
      <c r="I39" s="14">
        <v>12</v>
      </c>
      <c r="J39" s="15">
        <v>0.26</v>
      </c>
      <c r="K39" s="14">
        <v>14223</v>
      </c>
      <c r="L39" s="14">
        <f t="shared" si="38"/>
        <v>10</v>
      </c>
      <c r="M39" s="14">
        <v>14213</v>
      </c>
      <c r="N39" s="18">
        <f t="shared" si="2"/>
        <v>99.929691345004571</v>
      </c>
      <c r="O39" s="14">
        <v>44307</v>
      </c>
      <c r="P39" s="14">
        <v>413</v>
      </c>
      <c r="Q39" s="24">
        <f t="shared" si="3"/>
        <v>43894</v>
      </c>
      <c r="R39" s="18">
        <f t="shared" si="4"/>
        <v>99.067867379872254</v>
      </c>
      <c r="S39" s="18">
        <f t="shared" si="5"/>
        <v>3.4074404442841231</v>
      </c>
      <c r="T39" s="18">
        <f t="shared" si="34"/>
        <v>3.3733051861846834</v>
      </c>
      <c r="U39" s="18">
        <f t="shared" si="7"/>
        <v>1.2530587440270649</v>
      </c>
      <c r="V39" s="18">
        <f t="shared" si="8"/>
        <v>1.8905798594092553</v>
      </c>
      <c r="W39" s="18">
        <f t="shared" si="9"/>
        <v>0.26380184084780312</v>
      </c>
      <c r="X39" s="18">
        <f t="shared" si="35"/>
        <v>1.2405057781453352</v>
      </c>
      <c r="Y39" s="18">
        <f t="shared" si="36"/>
        <v>1.8716402968508563</v>
      </c>
      <c r="Z39" s="18">
        <f t="shared" si="37"/>
        <v>0.26115911118849161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8"/>
      <c r="O40" s="11"/>
      <c r="P40" s="11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208992</v>
      </c>
      <c r="C41" s="8">
        <v>328</v>
      </c>
      <c r="D41" s="9">
        <v>1.57</v>
      </c>
      <c r="E41" s="8">
        <v>119</v>
      </c>
      <c r="F41" s="9">
        <v>0.56999999999999995</v>
      </c>
      <c r="G41" s="8">
        <v>163</v>
      </c>
      <c r="H41" s="9">
        <v>0.78</v>
      </c>
      <c r="I41" s="8">
        <v>46</v>
      </c>
      <c r="J41" s="9">
        <v>0.22</v>
      </c>
      <c r="K41" s="8">
        <f>SUM(K42:K46)</f>
        <v>71664</v>
      </c>
      <c r="L41" s="8">
        <f t="shared" ref="L41:M41" si="39">SUM(L42:L46)</f>
        <v>38</v>
      </c>
      <c r="M41" s="8">
        <f t="shared" si="39"/>
        <v>71626</v>
      </c>
      <c r="N41" s="17">
        <f t="shared" si="2"/>
        <v>99.946974771154274</v>
      </c>
      <c r="O41" s="8">
        <v>216957</v>
      </c>
      <c r="P41" s="8">
        <v>1503</v>
      </c>
      <c r="Q41" s="16">
        <f t="shared" si="3"/>
        <v>215454</v>
      </c>
      <c r="R41" s="17">
        <f t="shared" si="4"/>
        <v>99.307235996072947</v>
      </c>
      <c r="S41" s="17">
        <f t="shared" si="5"/>
        <v>1.5812248609068473</v>
      </c>
      <c r="T41" s="17">
        <f t="shared" ref="T41:T46" si="40">N41*R41*S41/10000</f>
        <v>1.5694380646149133</v>
      </c>
      <c r="U41" s="17">
        <f t="shared" si="7"/>
        <v>0.57367609282900867</v>
      </c>
      <c r="V41" s="17">
        <f t="shared" si="8"/>
        <v>0.78579162295065885</v>
      </c>
      <c r="W41" s="17">
        <f t="shared" si="9"/>
        <v>0.22175714512717981</v>
      </c>
      <c r="X41" s="17">
        <f t="shared" ref="X41:X46" si="41">N41*R41*U41/10000</f>
        <v>0.56939978563772775</v>
      </c>
      <c r="Y41" s="17">
        <f t="shared" ref="Y41:Y46" si="42">N41*R41*V41/10000</f>
        <v>0.77993416015924044</v>
      </c>
      <c r="Z41" s="17">
        <f t="shared" ref="Z41:Z46" si="43">N41*R41*W41/10000</f>
        <v>0.22010411881794517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46440</v>
      </c>
      <c r="C42" s="14">
        <v>125</v>
      </c>
      <c r="D42" s="15">
        <v>2.7</v>
      </c>
      <c r="E42" s="14">
        <v>41</v>
      </c>
      <c r="F42" s="15">
        <v>0.89</v>
      </c>
      <c r="G42" s="14">
        <v>71</v>
      </c>
      <c r="H42" s="15">
        <v>1.54</v>
      </c>
      <c r="I42" s="14">
        <v>13</v>
      </c>
      <c r="J42" s="15">
        <v>0.28000000000000003</v>
      </c>
      <c r="K42" s="14">
        <v>15427</v>
      </c>
      <c r="L42" s="14">
        <f>K42-M42</f>
        <v>12</v>
      </c>
      <c r="M42" s="14">
        <v>15415</v>
      </c>
      <c r="N42" s="18">
        <f t="shared" si="2"/>
        <v>99.92221429960459</v>
      </c>
      <c r="O42" s="14">
        <v>46679</v>
      </c>
      <c r="P42" s="14">
        <v>348</v>
      </c>
      <c r="Q42" s="24">
        <f t="shared" si="3"/>
        <v>46331</v>
      </c>
      <c r="R42" s="18">
        <f t="shared" si="4"/>
        <v>99.254482743846268</v>
      </c>
      <c r="S42" s="18">
        <f t="shared" si="5"/>
        <v>2.7139736200686309</v>
      </c>
      <c r="T42" s="18">
        <f t="shared" si="40"/>
        <v>2.6916451335055984</v>
      </c>
      <c r="U42" s="18">
        <f t="shared" si="7"/>
        <v>0.89018334738251104</v>
      </c>
      <c r="V42" s="18">
        <f t="shared" si="8"/>
        <v>1.5415370161989825</v>
      </c>
      <c r="W42" s="18">
        <f t="shared" si="9"/>
        <v>0.28225325648713762</v>
      </c>
      <c r="X42" s="18">
        <f t="shared" si="41"/>
        <v>0.88285960378983641</v>
      </c>
      <c r="Y42" s="18">
        <f t="shared" si="42"/>
        <v>1.52885443583118</v>
      </c>
      <c r="Z42" s="18">
        <f t="shared" si="43"/>
        <v>0.27993109388458226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53570</v>
      </c>
      <c r="C43" s="14">
        <v>94</v>
      </c>
      <c r="D43" s="15">
        <v>1.76</v>
      </c>
      <c r="E43" s="14">
        <v>38</v>
      </c>
      <c r="F43" s="15">
        <v>0.7</v>
      </c>
      <c r="G43" s="14">
        <v>37</v>
      </c>
      <c r="H43" s="15">
        <v>0.69</v>
      </c>
      <c r="I43" s="14">
        <v>19</v>
      </c>
      <c r="J43" s="15">
        <v>0.36</v>
      </c>
      <c r="K43" s="14">
        <v>15412</v>
      </c>
      <c r="L43" s="14">
        <f t="shared" ref="L43:L46" si="44">K43-M43</f>
        <v>9</v>
      </c>
      <c r="M43" s="14">
        <v>15403</v>
      </c>
      <c r="N43" s="18">
        <f t="shared" si="2"/>
        <v>99.941603944977942</v>
      </c>
      <c r="O43" s="14">
        <v>47408</v>
      </c>
      <c r="P43" s="14">
        <v>334</v>
      </c>
      <c r="Q43" s="24">
        <f t="shared" si="3"/>
        <v>47074</v>
      </c>
      <c r="R43" s="18">
        <f t="shared" si="4"/>
        <v>99.295477556530543</v>
      </c>
      <c r="S43" s="18">
        <f t="shared" si="5"/>
        <v>1.7681960794109182</v>
      </c>
      <c r="T43" s="18">
        <f t="shared" si="40"/>
        <v>1.754713459025574</v>
      </c>
      <c r="U43" s="18">
        <f t="shared" si="7"/>
        <v>0.71480267040015844</v>
      </c>
      <c r="V43" s="18">
        <f t="shared" si="8"/>
        <v>0.69599207381068051</v>
      </c>
      <c r="W43" s="18">
        <f t="shared" si="9"/>
        <v>0.35740133520007922</v>
      </c>
      <c r="X43" s="18">
        <f t="shared" si="41"/>
        <v>0.7093522493933172</v>
      </c>
      <c r="Y43" s="18">
        <f t="shared" si="42"/>
        <v>0.69068508493559833</v>
      </c>
      <c r="Z43" s="18">
        <f t="shared" si="43"/>
        <v>0.3546761246966586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52210</v>
      </c>
      <c r="C44" s="14">
        <v>64</v>
      </c>
      <c r="D44" s="15">
        <v>1.23</v>
      </c>
      <c r="E44" s="14">
        <v>21</v>
      </c>
      <c r="F44" s="15">
        <v>0.41</v>
      </c>
      <c r="G44" s="14">
        <v>32</v>
      </c>
      <c r="H44" s="15">
        <v>0.61</v>
      </c>
      <c r="I44" s="14">
        <v>11</v>
      </c>
      <c r="J44" s="15">
        <v>0.22</v>
      </c>
      <c r="K44" s="14">
        <v>18671</v>
      </c>
      <c r="L44" s="14">
        <f t="shared" si="44"/>
        <v>5</v>
      </c>
      <c r="M44" s="14">
        <v>18666</v>
      </c>
      <c r="N44" s="18">
        <f t="shared" si="2"/>
        <v>99.97322050238337</v>
      </c>
      <c r="O44" s="14">
        <v>57502</v>
      </c>
      <c r="P44" s="14">
        <v>391</v>
      </c>
      <c r="Q44" s="24">
        <f t="shared" si="3"/>
        <v>57111</v>
      </c>
      <c r="R44" s="18">
        <f t="shared" si="4"/>
        <v>99.320023651351249</v>
      </c>
      <c r="S44" s="18">
        <f t="shared" si="5"/>
        <v>1.2345417566676273</v>
      </c>
      <c r="T44" s="18">
        <f t="shared" si="40"/>
        <v>1.2258188086573454</v>
      </c>
      <c r="U44" s="18">
        <f t="shared" si="7"/>
        <v>0.40508401390656523</v>
      </c>
      <c r="V44" s="18">
        <f t="shared" si="8"/>
        <v>0.61727087833381367</v>
      </c>
      <c r="W44" s="18">
        <f t="shared" si="9"/>
        <v>0.21218686442724843</v>
      </c>
      <c r="X44" s="18">
        <f t="shared" si="41"/>
        <v>0.40222179659069141</v>
      </c>
      <c r="Y44" s="18">
        <f t="shared" si="42"/>
        <v>0.61290940432867269</v>
      </c>
      <c r="Z44" s="18">
        <f t="shared" si="43"/>
        <v>0.2106876077379812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28863</v>
      </c>
      <c r="C45" s="14">
        <v>26</v>
      </c>
      <c r="D45" s="15">
        <v>0.9</v>
      </c>
      <c r="E45" s="14">
        <v>10</v>
      </c>
      <c r="F45" s="15">
        <v>0.33</v>
      </c>
      <c r="G45" s="14">
        <v>15</v>
      </c>
      <c r="H45" s="15">
        <v>0.51</v>
      </c>
      <c r="I45" s="14">
        <v>2</v>
      </c>
      <c r="J45" s="15">
        <v>0.06</v>
      </c>
      <c r="K45" s="14">
        <v>13690</v>
      </c>
      <c r="L45" s="14">
        <f t="shared" si="44"/>
        <v>9</v>
      </c>
      <c r="M45" s="14">
        <v>13681</v>
      </c>
      <c r="N45" s="18">
        <f t="shared" si="2"/>
        <v>99.934258582907233</v>
      </c>
      <c r="O45" s="14">
        <v>40784</v>
      </c>
      <c r="P45" s="14">
        <v>270</v>
      </c>
      <c r="Q45" s="24">
        <f t="shared" si="3"/>
        <v>40514</v>
      </c>
      <c r="R45" s="18">
        <f t="shared" si="4"/>
        <v>99.337975676735979</v>
      </c>
      <c r="S45" s="18">
        <f t="shared" si="5"/>
        <v>0.90740711071465008</v>
      </c>
      <c r="T45" s="18">
        <f t="shared" si="40"/>
        <v>0.90080726189238836</v>
      </c>
      <c r="U45" s="18">
        <f t="shared" si="7"/>
        <v>0.34900273489025002</v>
      </c>
      <c r="V45" s="18">
        <f t="shared" si="8"/>
        <v>0.52350410233537503</v>
      </c>
      <c r="W45" s="18">
        <f t="shared" si="9"/>
        <v>6.9800546978050007E-2</v>
      </c>
      <c r="X45" s="18">
        <f t="shared" si="41"/>
        <v>0.3464643314970724</v>
      </c>
      <c r="Y45" s="18">
        <f t="shared" si="42"/>
        <v>0.51969649724560862</v>
      </c>
      <c r="Z45" s="18">
        <f t="shared" si="43"/>
        <v>6.9292866299414488E-2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27909</v>
      </c>
      <c r="C46" s="14">
        <v>18</v>
      </c>
      <c r="D46" s="15">
        <v>0.64</v>
      </c>
      <c r="E46" s="14">
        <v>9</v>
      </c>
      <c r="F46" s="15">
        <v>0.33</v>
      </c>
      <c r="G46" s="14">
        <v>8</v>
      </c>
      <c r="H46" s="15">
        <v>0.28999999999999998</v>
      </c>
      <c r="I46" s="14">
        <v>1</v>
      </c>
      <c r="J46" s="15">
        <v>0.02</v>
      </c>
      <c r="K46" s="14">
        <v>8464</v>
      </c>
      <c r="L46" s="14">
        <f t="shared" si="44"/>
        <v>3</v>
      </c>
      <c r="M46" s="14">
        <v>8461</v>
      </c>
      <c r="N46" s="18">
        <f t="shared" si="2"/>
        <v>99.964555765595463</v>
      </c>
      <c r="O46" s="14">
        <v>24584</v>
      </c>
      <c r="P46" s="14">
        <v>160</v>
      </c>
      <c r="Q46" s="24">
        <f t="shared" si="3"/>
        <v>24424</v>
      </c>
      <c r="R46" s="18">
        <f t="shared" si="4"/>
        <v>99.349170191994801</v>
      </c>
      <c r="S46" s="18">
        <f t="shared" si="5"/>
        <v>0.64940846454530754</v>
      </c>
      <c r="T46" s="18">
        <f t="shared" si="40"/>
        <v>0.64495324089003547</v>
      </c>
      <c r="U46" s="18">
        <f t="shared" si="7"/>
        <v>0.32470423227265377</v>
      </c>
      <c r="V46" s="18">
        <f t="shared" si="8"/>
        <v>0.28862598424235891</v>
      </c>
      <c r="W46" s="18">
        <f t="shared" si="9"/>
        <v>3.6078248030294864E-2</v>
      </c>
      <c r="X46" s="18">
        <f t="shared" si="41"/>
        <v>0.32247662044501774</v>
      </c>
      <c r="Y46" s="18">
        <f t="shared" si="42"/>
        <v>0.28664588484001574</v>
      </c>
      <c r="Z46" s="18">
        <f t="shared" si="43"/>
        <v>3.5830735605001968E-2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8"/>
      <c r="O47" s="11"/>
      <c r="P47" s="11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174719</v>
      </c>
      <c r="C48" s="8">
        <v>118</v>
      </c>
      <c r="D48" s="9">
        <v>0.67</v>
      </c>
      <c r="E48" s="8">
        <v>71</v>
      </c>
      <c r="F48" s="9">
        <v>0.4</v>
      </c>
      <c r="G48" s="8">
        <v>32</v>
      </c>
      <c r="H48" s="9">
        <v>0.18</v>
      </c>
      <c r="I48" s="8">
        <v>15</v>
      </c>
      <c r="J48" s="9">
        <v>0.09</v>
      </c>
      <c r="K48" s="8">
        <f>SUM(K49:K53)</f>
        <v>56809</v>
      </c>
      <c r="L48" s="8">
        <f t="shared" ref="L48:M48" si="45">SUM(L49:L53)</f>
        <v>41574</v>
      </c>
      <c r="M48" s="8">
        <f t="shared" si="45"/>
        <v>56787</v>
      </c>
      <c r="N48" s="17">
        <f t="shared" si="2"/>
        <v>99.961273741836678</v>
      </c>
      <c r="O48" s="8">
        <v>171767</v>
      </c>
      <c r="P48" s="8">
        <v>882</v>
      </c>
      <c r="Q48" s="16">
        <f t="shared" si="3"/>
        <v>170885</v>
      </c>
      <c r="R48" s="17">
        <f t="shared" si="4"/>
        <v>99.486513707522391</v>
      </c>
      <c r="S48" s="17">
        <f t="shared" si="5"/>
        <v>0.67911899568156664</v>
      </c>
      <c r="T48" s="17">
        <f t="shared" ref="T48:T53" si="46">N48*R48*S48/10000</f>
        <v>0.67537016580909925</v>
      </c>
      <c r="U48" s="17">
        <f t="shared" si="7"/>
        <v>0.40862244655416297</v>
      </c>
      <c r="V48" s="17">
        <f t="shared" si="8"/>
        <v>0.1841678632356791</v>
      </c>
      <c r="W48" s="17">
        <f t="shared" si="9"/>
        <v>8.6328685891724585E-2</v>
      </c>
      <c r="X48" s="17">
        <f t="shared" ref="X48:X53" si="47">N48*R48*U48/10000</f>
        <v>0.40636679468174614</v>
      </c>
      <c r="Y48" s="17">
        <f t="shared" ref="Y48:Y53" si="48">N48*R48*V48/10000</f>
        <v>0.18315123140585743</v>
      </c>
      <c r="Z48" s="17">
        <f t="shared" ref="Z48:Z53" si="49">N48*R48*W48/10000</f>
        <v>8.5852139721495677E-2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30944</v>
      </c>
      <c r="C49" s="14">
        <v>23</v>
      </c>
      <c r="D49" s="15">
        <v>0.76</v>
      </c>
      <c r="E49" s="14">
        <v>10</v>
      </c>
      <c r="F49" s="15">
        <v>0.33</v>
      </c>
      <c r="G49" s="14">
        <v>8</v>
      </c>
      <c r="H49" s="15">
        <v>0.27</v>
      </c>
      <c r="I49" s="14">
        <v>5</v>
      </c>
      <c r="J49" s="15">
        <v>0.16</v>
      </c>
      <c r="K49" s="14">
        <v>10940</v>
      </c>
      <c r="L49" s="14">
        <v>10232</v>
      </c>
      <c r="M49" s="14">
        <v>10935</v>
      </c>
      <c r="N49" s="18">
        <f t="shared" si="2"/>
        <v>99.954296160877504</v>
      </c>
      <c r="O49" s="14">
        <v>31881</v>
      </c>
      <c r="P49" s="14">
        <v>198</v>
      </c>
      <c r="Q49" s="24">
        <f t="shared" si="3"/>
        <v>31683</v>
      </c>
      <c r="R49" s="18">
        <f t="shared" si="4"/>
        <v>99.378940434741693</v>
      </c>
      <c r="S49" s="18">
        <f t="shared" si="5"/>
        <v>0.74826521462042328</v>
      </c>
      <c r="T49" s="18">
        <f t="shared" si="46"/>
        <v>0.7432781799379522</v>
      </c>
      <c r="U49" s="18">
        <f t="shared" si="7"/>
        <v>0.3253327020088797</v>
      </c>
      <c r="V49" s="18">
        <f t="shared" si="8"/>
        <v>0.26026616160710381</v>
      </c>
      <c r="W49" s="18">
        <f t="shared" si="9"/>
        <v>0.16266635100443985</v>
      </c>
      <c r="X49" s="18">
        <f t="shared" si="47"/>
        <v>0.32316442605997925</v>
      </c>
      <c r="Y49" s="18">
        <f t="shared" si="48"/>
        <v>0.25853154084798347</v>
      </c>
      <c r="Z49" s="18">
        <f t="shared" si="49"/>
        <v>0.16158221302998962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32268</v>
      </c>
      <c r="C50" s="14">
        <v>29</v>
      </c>
      <c r="D50" s="15">
        <v>0.9</v>
      </c>
      <c r="E50" s="14">
        <v>23</v>
      </c>
      <c r="F50" s="15">
        <v>0.7</v>
      </c>
      <c r="G50" s="14">
        <v>3</v>
      </c>
      <c r="H50" s="15">
        <v>0.11</v>
      </c>
      <c r="I50" s="14">
        <v>3</v>
      </c>
      <c r="J50" s="15">
        <v>0.09</v>
      </c>
      <c r="K50" s="14">
        <v>9951</v>
      </c>
      <c r="L50" s="14">
        <v>9830</v>
      </c>
      <c r="M50" s="14">
        <v>9944</v>
      </c>
      <c r="N50" s="18">
        <f t="shared" si="2"/>
        <v>99.929655311024007</v>
      </c>
      <c r="O50" s="14">
        <v>28738</v>
      </c>
      <c r="P50" s="14">
        <v>132</v>
      </c>
      <c r="Q50" s="24">
        <f t="shared" si="3"/>
        <v>28606</v>
      </c>
      <c r="R50" s="18">
        <f t="shared" si="4"/>
        <v>99.540677848145307</v>
      </c>
      <c r="S50" s="18">
        <f t="shared" si="5"/>
        <v>0.90350584481508667</v>
      </c>
      <c r="T50" s="18">
        <f t="shared" si="46"/>
        <v>0.89872319325647709</v>
      </c>
      <c r="U50" s="18">
        <f t="shared" si="7"/>
        <v>0.71657360106024115</v>
      </c>
      <c r="V50" s="18">
        <f t="shared" si="8"/>
        <v>9.3466121877422773E-2</v>
      </c>
      <c r="W50" s="18">
        <f t="shared" si="9"/>
        <v>9.3466121877422773E-2</v>
      </c>
      <c r="X50" s="18">
        <f t="shared" si="47"/>
        <v>0.71278046361720604</v>
      </c>
      <c r="Y50" s="18">
        <f t="shared" si="48"/>
        <v>9.2971364819635569E-2</v>
      </c>
      <c r="Z50" s="18">
        <f t="shared" si="49"/>
        <v>9.2971364819635569E-2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39055</v>
      </c>
      <c r="C51" s="14">
        <v>20</v>
      </c>
      <c r="D51" s="15">
        <v>0.5</v>
      </c>
      <c r="E51" s="14">
        <v>11</v>
      </c>
      <c r="F51" s="15">
        <v>0.28999999999999998</v>
      </c>
      <c r="G51" s="14">
        <v>6</v>
      </c>
      <c r="H51" s="15">
        <v>0.15</v>
      </c>
      <c r="I51" s="14">
        <v>2</v>
      </c>
      <c r="J51" s="15">
        <v>0.05</v>
      </c>
      <c r="K51" s="14">
        <v>11969</v>
      </c>
      <c r="L51" s="14">
        <v>8680</v>
      </c>
      <c r="M51" s="14">
        <v>11967</v>
      </c>
      <c r="N51" s="18">
        <f t="shared" si="2"/>
        <v>99.983290166262847</v>
      </c>
      <c r="O51" s="14">
        <v>36164</v>
      </c>
      <c r="P51" s="14">
        <v>188</v>
      </c>
      <c r="Q51" s="24">
        <f t="shared" si="3"/>
        <v>35976</v>
      </c>
      <c r="R51" s="18">
        <f t="shared" si="4"/>
        <v>99.480146001548491</v>
      </c>
      <c r="S51" s="18">
        <f t="shared" si="5"/>
        <v>0.51486043049179697</v>
      </c>
      <c r="T51" s="18">
        <f t="shared" si="46"/>
        <v>0.51209832287799262</v>
      </c>
      <c r="U51" s="18">
        <f t="shared" si="7"/>
        <v>0.28317323677048833</v>
      </c>
      <c r="V51" s="18">
        <f t="shared" si="8"/>
        <v>0.15445812914753912</v>
      </c>
      <c r="W51" s="18">
        <f t="shared" si="9"/>
        <v>5.1486043049179697E-2</v>
      </c>
      <c r="X51" s="18">
        <f t="shared" si="47"/>
        <v>0.28165407758289596</v>
      </c>
      <c r="Y51" s="18">
        <f t="shared" si="48"/>
        <v>0.15362949686339783</v>
      </c>
      <c r="Z51" s="18">
        <f t="shared" si="49"/>
        <v>5.120983228779926E-2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36844</v>
      </c>
      <c r="C52" s="14">
        <v>19</v>
      </c>
      <c r="D52" s="15">
        <v>0.52</v>
      </c>
      <c r="E52" s="14">
        <v>12</v>
      </c>
      <c r="F52" s="15">
        <v>0.33</v>
      </c>
      <c r="G52" s="14">
        <v>7</v>
      </c>
      <c r="H52" s="15">
        <v>0.19</v>
      </c>
      <c r="I52" s="14">
        <v>0</v>
      </c>
      <c r="J52" s="15">
        <v>0.01</v>
      </c>
      <c r="K52" s="14">
        <v>12694</v>
      </c>
      <c r="L52" s="14">
        <v>7484</v>
      </c>
      <c r="M52" s="14">
        <v>12689</v>
      </c>
      <c r="N52" s="18">
        <f t="shared" si="2"/>
        <v>99.96061131243107</v>
      </c>
      <c r="O52" s="14">
        <v>39096</v>
      </c>
      <c r="P52" s="14">
        <v>199</v>
      </c>
      <c r="Q52" s="24">
        <f t="shared" si="3"/>
        <v>38897</v>
      </c>
      <c r="R52" s="18">
        <f t="shared" si="4"/>
        <v>99.490996521383252</v>
      </c>
      <c r="S52" s="18">
        <f t="shared" si="5"/>
        <v>0.51853030459864702</v>
      </c>
      <c r="T52" s="18">
        <f t="shared" si="46"/>
        <v>0.51568776462924759</v>
      </c>
      <c r="U52" s="18">
        <f t="shared" si="7"/>
        <v>0.32749282395704021</v>
      </c>
      <c r="V52" s="18">
        <f t="shared" si="8"/>
        <v>0.1910374806416068</v>
      </c>
      <c r="W52" s="18">
        <f t="shared" si="9"/>
        <v>0</v>
      </c>
      <c r="X52" s="18">
        <f t="shared" si="47"/>
        <v>0.32569753555531428</v>
      </c>
      <c r="Y52" s="18">
        <f t="shared" si="48"/>
        <v>0.18999022907393334</v>
      </c>
      <c r="Z52" s="18">
        <f t="shared" si="49"/>
        <v>0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35608</v>
      </c>
      <c r="C53" s="20">
        <v>26</v>
      </c>
      <c r="D53" s="21">
        <v>0.74</v>
      </c>
      <c r="E53" s="20">
        <v>14</v>
      </c>
      <c r="F53" s="21">
        <v>0.4</v>
      </c>
      <c r="G53" s="20">
        <v>8</v>
      </c>
      <c r="H53" s="21">
        <v>0.21</v>
      </c>
      <c r="I53" s="20">
        <v>5</v>
      </c>
      <c r="J53" s="21">
        <v>0.13</v>
      </c>
      <c r="K53" s="20">
        <v>11255</v>
      </c>
      <c r="L53" s="20">
        <v>5348</v>
      </c>
      <c r="M53" s="20">
        <v>11252</v>
      </c>
      <c r="N53" s="22">
        <f t="shared" si="2"/>
        <v>99.973345179920031</v>
      </c>
      <c r="O53" s="20">
        <v>35886</v>
      </c>
      <c r="P53" s="20">
        <v>166</v>
      </c>
      <c r="Q53" s="25">
        <f t="shared" si="3"/>
        <v>35720</v>
      </c>
      <c r="R53" s="22">
        <f t="shared" si="4"/>
        <v>99.537424065095024</v>
      </c>
      <c r="S53" s="22">
        <f t="shared" si="5"/>
        <v>0.733761878893054</v>
      </c>
      <c r="T53" s="22">
        <f t="shared" si="46"/>
        <v>0.73017299483262199</v>
      </c>
      <c r="U53" s="22">
        <f t="shared" si="7"/>
        <v>0.39510255017318291</v>
      </c>
      <c r="V53" s="22">
        <f t="shared" si="8"/>
        <v>0.22577288581324736</v>
      </c>
      <c r="W53" s="22">
        <f t="shared" si="9"/>
        <v>0.14110805363327963</v>
      </c>
      <c r="X53" s="22">
        <f t="shared" si="47"/>
        <v>0.39317007414064253</v>
      </c>
      <c r="Y53" s="22">
        <f t="shared" si="48"/>
        <v>0.22466861379465286</v>
      </c>
      <c r="Z53" s="26">
        <f t="shared" si="49"/>
        <v>0.14041788362165808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P1:P2"/>
    <mergeCell ref="A1:A2"/>
    <mergeCell ref="C1:C2"/>
    <mergeCell ref="D1:D2"/>
    <mergeCell ref="E1:F1"/>
    <mergeCell ref="G1:H1"/>
    <mergeCell ref="B1:B2"/>
    <mergeCell ref="I1:J1"/>
    <mergeCell ref="K1:K2"/>
    <mergeCell ref="L1:L2"/>
    <mergeCell ref="M1:M2"/>
    <mergeCell ref="N1:N2"/>
    <mergeCell ref="O1:O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</mergeCells>
  <phoneticPr fontId="1" type="noConversion"/>
  <pageMargins left="0.7" right="0.7" top="0.75" bottom="0.75" header="0.3" footer="0.3"/>
  <ignoredErrors>
    <ignoredError sqref="N4" formula="1"/>
    <ignoredError sqref="AA11:AD11" formulaRange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F6482-B85F-45C5-ADFE-8995F0D3E67C}">
  <dimension ref="A1:AH53"/>
  <sheetViews>
    <sheetView workbookViewId="0">
      <selection activeCell="AE20" sqref="AE20:AH23"/>
    </sheetView>
  </sheetViews>
  <sheetFormatPr defaultRowHeight="14" x14ac:dyDescent="0.3"/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49" t="s">
        <v>20</v>
      </c>
      <c r="L1" s="44" t="s">
        <v>23</v>
      </c>
      <c r="M1" s="44" t="s">
        <v>24</v>
      </c>
      <c r="N1" s="54" t="s">
        <v>26</v>
      </c>
      <c r="O1" s="44" t="s">
        <v>22</v>
      </c>
      <c r="P1" s="44" t="s">
        <v>28</v>
      </c>
      <c r="Q1" s="44" t="s">
        <v>30</v>
      </c>
      <c r="R1" s="56" t="s">
        <v>32</v>
      </c>
      <c r="S1" s="54" t="s">
        <v>36</v>
      </c>
      <c r="T1" s="54" t="s">
        <v>34</v>
      </c>
      <c r="U1" s="40" t="s">
        <v>38</v>
      </c>
      <c r="V1" s="40" t="s">
        <v>40</v>
      </c>
      <c r="W1" s="40" t="s">
        <v>42</v>
      </c>
      <c r="X1" s="40" t="s">
        <v>44</v>
      </c>
      <c r="Y1" s="40" t="s">
        <v>46</v>
      </c>
      <c r="Z1" s="40" t="s">
        <v>48</v>
      </c>
      <c r="AA1" s="40" t="s">
        <v>50</v>
      </c>
      <c r="AB1" s="40" t="s">
        <v>52</v>
      </c>
      <c r="AC1" s="40" t="s">
        <v>54</v>
      </c>
      <c r="AD1" s="40" t="s">
        <v>56</v>
      </c>
      <c r="AE1" s="40" t="s">
        <v>58</v>
      </c>
      <c r="AF1" s="40" t="s">
        <v>60</v>
      </c>
      <c r="AG1" s="40" t="s">
        <v>62</v>
      </c>
      <c r="AH1" s="40" t="s">
        <v>64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50"/>
      <c r="L2" s="45"/>
      <c r="M2" s="45"/>
      <c r="N2" s="55"/>
      <c r="O2" s="45"/>
      <c r="P2" s="4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8"/>
      <c r="L3" s="8"/>
      <c r="M3" s="8"/>
      <c r="N3" s="17"/>
      <c r="O3" s="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835360</v>
      </c>
      <c r="C4" s="8">
        <v>27244</v>
      </c>
      <c r="D4" s="9">
        <v>32.61</v>
      </c>
      <c r="E4" s="8">
        <v>18363</v>
      </c>
      <c r="F4" s="9">
        <v>21.98</v>
      </c>
      <c r="G4" s="8">
        <v>7987</v>
      </c>
      <c r="H4" s="9">
        <v>9.56</v>
      </c>
      <c r="I4" s="8">
        <v>894</v>
      </c>
      <c r="J4" s="9">
        <v>1.07</v>
      </c>
      <c r="K4" s="16">
        <f>K6+K13+K20+K27+K34+K41+K48</f>
        <v>244931</v>
      </c>
      <c r="L4" s="16">
        <f t="shared" ref="L4:M4" si="0">L6+L13+L20+L27+L34+L41+L48</f>
        <v>27124</v>
      </c>
      <c r="M4" s="16">
        <f t="shared" si="0"/>
        <v>217807</v>
      </c>
      <c r="N4" s="17">
        <f>M4/K4*100</f>
        <v>88.925860752620125</v>
      </c>
      <c r="O4" s="16">
        <f>O6+O13+O20+O27+O34+O41+O48</f>
        <v>838009</v>
      </c>
      <c r="P4" s="16">
        <f>P6+P13+P20+P27+P34+P41+P48</f>
        <v>178511</v>
      </c>
      <c r="Q4" s="16">
        <f>O4-P4</f>
        <v>659498</v>
      </c>
      <c r="R4" s="17">
        <f>Q4/O4*100</f>
        <v>78.698200138662003</v>
      </c>
      <c r="S4" s="17">
        <f>C4/(R4*B4*N4)*10000000</f>
        <v>46.601974528661032</v>
      </c>
      <c r="T4" s="17">
        <f>N4*R4*S4/10000</f>
        <v>32.613484006895227</v>
      </c>
      <c r="U4" s="17">
        <f>E4/(R4*B4*N4)*10000000</f>
        <v>31.410661366532178</v>
      </c>
      <c r="V4" s="17">
        <f>G4/(R4*B4*N4)*10000000</f>
        <v>13.662089654985159</v>
      </c>
      <c r="W4" s="17">
        <f>I4/(R4*B4*N4)*10000000</f>
        <v>1.5292235071437001</v>
      </c>
      <c r="X4" s="17">
        <f>N4*R4*U4/10000</f>
        <v>21.98213943688949</v>
      </c>
      <c r="Y4" s="17">
        <f>N4*R4*V4/10000</f>
        <v>9.5611472897912293</v>
      </c>
      <c r="Z4" s="17">
        <f>N4*R4*W4/10000</f>
        <v>1.0701972802145185</v>
      </c>
      <c r="AA4" s="19">
        <f>SUM(T6:T53)-T6-T13-T20-T27-T34-T41-T48</f>
        <v>1278.0429633633923</v>
      </c>
      <c r="AB4" s="19">
        <f>SUM(X6:X53)-X6-X13-X20-X27-X34-X41-X48</f>
        <v>926.10899153139167</v>
      </c>
      <c r="AC4" s="19">
        <f>SUM(Y6:Y53)-Y6-Y13-Y20-Y27-Y34-Y41-Y48</f>
        <v>317.0746340833881</v>
      </c>
      <c r="AD4" s="19">
        <f>SUM(Z6:Z53)-Z6-Z13-Z20-Z27-Z34-Z41-Z48</f>
        <v>34.768511914944987</v>
      </c>
      <c r="AE4" s="19">
        <f>SUM(S14:S53)-S20-S27-S34-S41-S48</f>
        <v>2404.9018626559232</v>
      </c>
      <c r="AF4" s="19">
        <f>SUM(U14:U53)-U20-U27-U34-U41-U48</f>
        <v>1982.5358482187391</v>
      </c>
      <c r="AG4" s="19">
        <f>SUM(V14:V53)-V20-V27-V34-V41-V48</f>
        <v>383.41304461738252</v>
      </c>
      <c r="AH4" s="19">
        <f>SUM(W14:W53)-W20-W27-W34-W41-W48</f>
        <v>38.823272187339242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8"/>
      <c r="O5" s="11"/>
      <c r="P5" s="18"/>
      <c r="Q5" s="16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112430</v>
      </c>
      <c r="C6" s="8">
        <v>571</v>
      </c>
      <c r="D6" s="9">
        <v>5.08</v>
      </c>
      <c r="E6" s="8">
        <v>554</v>
      </c>
      <c r="F6" s="9">
        <v>4.93</v>
      </c>
      <c r="G6" s="8">
        <v>17</v>
      </c>
      <c r="H6" s="9">
        <v>0.15</v>
      </c>
      <c r="I6" s="8">
        <v>0</v>
      </c>
      <c r="J6" s="9">
        <v>0</v>
      </c>
      <c r="K6" s="8">
        <f>SUM(K7:K11)</f>
        <v>37980</v>
      </c>
      <c r="L6" s="8">
        <f t="shared" ref="L6:M6" si="1">SUM(L7:L11)</f>
        <v>25084</v>
      </c>
      <c r="M6" s="8">
        <f t="shared" si="1"/>
        <v>12896</v>
      </c>
      <c r="N6" s="17">
        <f t="shared" ref="N6:N53" si="2">M6/K6*100</f>
        <v>33.954713006845708</v>
      </c>
      <c r="O6" s="8">
        <v>118825</v>
      </c>
      <c r="P6" s="8">
        <v>117709</v>
      </c>
      <c r="Q6" s="16">
        <f t="shared" ref="Q6:Q53" si="3">O6-P6</f>
        <v>1116</v>
      </c>
      <c r="R6" s="17">
        <f t="shared" ref="R6:R53" si="4">Q6/O6*100</f>
        <v>0.93919629707553132</v>
      </c>
      <c r="S6" s="17">
        <f t="shared" ref="S6:S53" si="5">C6/(R6*B6*N6)*10000000</f>
        <v>1592.5660815355895</v>
      </c>
      <c r="T6" s="17">
        <f t="shared" ref="T6:T11" si="6">N6*R6*S6/10000</f>
        <v>5.0787156452904023</v>
      </c>
      <c r="U6" s="17">
        <f t="shared" ref="U6:U53" si="7">E6/(R6*B6*N6)*10000000</f>
        <v>1545.1516798086104</v>
      </c>
      <c r="V6" s="17">
        <f t="shared" ref="V6:V53" si="8">G6/(R6*B6*N6)*10000000</f>
        <v>47.414401726979023</v>
      </c>
      <c r="W6" s="17">
        <f t="shared" ref="W6:W53" si="9">I6/(R6*B6*N6)*10000000</f>
        <v>0</v>
      </c>
      <c r="X6" s="17">
        <f t="shared" ref="X6:X11" si="10">N6*R6*U6/10000</f>
        <v>4.9275104509472554</v>
      </c>
      <c r="Y6" s="17">
        <f t="shared" ref="Y6:Y11" si="11">N6*R6*V6/10000</f>
        <v>0.15120519434314683</v>
      </c>
      <c r="Z6" s="17">
        <f t="shared" ref="Z6:Z11" si="12">N6*R6*W6/10000</f>
        <v>0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27495</v>
      </c>
      <c r="C7" s="14">
        <v>1</v>
      </c>
      <c r="D7" s="15">
        <v>0.04</v>
      </c>
      <c r="E7" s="14">
        <v>1</v>
      </c>
      <c r="F7" s="15">
        <v>0.04</v>
      </c>
      <c r="G7" s="14">
        <v>0</v>
      </c>
      <c r="H7" s="15">
        <v>0</v>
      </c>
      <c r="I7" s="14">
        <v>0</v>
      </c>
      <c r="J7" s="15">
        <v>0</v>
      </c>
      <c r="K7" s="14">
        <v>9063</v>
      </c>
      <c r="L7" s="14">
        <f>K7-M7</f>
        <v>8032</v>
      </c>
      <c r="M7" s="14">
        <v>1031</v>
      </c>
      <c r="N7" s="18">
        <f t="shared" si="2"/>
        <v>11.375924086946927</v>
      </c>
      <c r="O7" s="14">
        <v>27997</v>
      </c>
      <c r="P7" s="14">
        <v>27992</v>
      </c>
      <c r="Q7" s="24">
        <f t="shared" si="3"/>
        <v>5</v>
      </c>
      <c r="R7" s="18">
        <f t="shared" si="4"/>
        <v>1.7859056327463659E-2</v>
      </c>
      <c r="S7" s="18">
        <f t="shared" si="5"/>
        <v>1790.1980661681011</v>
      </c>
      <c r="T7" s="18">
        <f t="shared" si="6"/>
        <v>3.6370249136206581E-2</v>
      </c>
      <c r="U7" s="18">
        <f t="shared" si="7"/>
        <v>1790.1980661681011</v>
      </c>
      <c r="V7" s="18">
        <f t="shared" si="8"/>
        <v>0</v>
      </c>
      <c r="W7" s="18">
        <f t="shared" si="9"/>
        <v>0</v>
      </c>
      <c r="X7" s="18">
        <f t="shared" si="10"/>
        <v>3.6370249136206581E-2</v>
      </c>
      <c r="Y7" s="18">
        <f t="shared" si="11"/>
        <v>0</v>
      </c>
      <c r="Z7" s="18">
        <f t="shared" si="12"/>
        <v>0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24950</v>
      </c>
      <c r="C8" s="14">
        <v>10</v>
      </c>
      <c r="D8" s="15">
        <v>0.38</v>
      </c>
      <c r="E8" s="14">
        <v>9</v>
      </c>
      <c r="F8" s="15">
        <v>0.36</v>
      </c>
      <c r="G8" s="14">
        <v>1</v>
      </c>
      <c r="H8" s="15">
        <v>0.02</v>
      </c>
      <c r="I8" s="14">
        <v>0</v>
      </c>
      <c r="J8" s="15">
        <v>0</v>
      </c>
      <c r="K8" s="14">
        <v>8323</v>
      </c>
      <c r="L8" s="14">
        <f t="shared" ref="L8:L11" si="13">K8-M8</f>
        <v>6494</v>
      </c>
      <c r="M8" s="14">
        <v>1829</v>
      </c>
      <c r="N8" s="18">
        <f t="shared" si="2"/>
        <v>21.975249309143337</v>
      </c>
      <c r="O8" s="14">
        <v>25996</v>
      </c>
      <c r="P8" s="14">
        <v>25976</v>
      </c>
      <c r="Q8" s="24">
        <f t="shared" si="3"/>
        <v>20</v>
      </c>
      <c r="R8" s="18">
        <f t="shared" si="4"/>
        <v>7.6934913063548244E-2</v>
      </c>
      <c r="S8" s="18">
        <f t="shared" si="5"/>
        <v>2370.6758295157842</v>
      </c>
      <c r="T8" s="18">
        <f t="shared" si="6"/>
        <v>0.40080160320641289</v>
      </c>
      <c r="U8" s="18">
        <f t="shared" si="7"/>
        <v>2133.6082465642053</v>
      </c>
      <c r="V8" s="18">
        <f t="shared" si="8"/>
        <v>237.0675829515784</v>
      </c>
      <c r="W8" s="18">
        <f t="shared" si="9"/>
        <v>0</v>
      </c>
      <c r="X8" s="18">
        <f t="shared" si="10"/>
        <v>0.36072144288577151</v>
      </c>
      <c r="Y8" s="18">
        <f t="shared" si="11"/>
        <v>4.0080160320641281E-2</v>
      </c>
      <c r="Z8" s="18">
        <f t="shared" si="12"/>
        <v>0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24136</v>
      </c>
      <c r="C9" s="14">
        <v>55</v>
      </c>
      <c r="D9" s="15">
        <v>2.2799999999999998</v>
      </c>
      <c r="E9" s="14">
        <v>55</v>
      </c>
      <c r="F9" s="15">
        <v>2.2799999999999998</v>
      </c>
      <c r="G9" s="14">
        <v>0</v>
      </c>
      <c r="H9" s="15">
        <v>0</v>
      </c>
      <c r="I9" s="14">
        <v>0</v>
      </c>
      <c r="J9" s="15">
        <v>0</v>
      </c>
      <c r="K9" s="14">
        <v>7642</v>
      </c>
      <c r="L9" s="14">
        <f t="shared" si="13"/>
        <v>5006</v>
      </c>
      <c r="M9" s="14">
        <v>2636</v>
      </c>
      <c r="N9" s="18">
        <f t="shared" si="2"/>
        <v>34.493588065951322</v>
      </c>
      <c r="O9" s="14">
        <v>23783</v>
      </c>
      <c r="P9" s="14">
        <v>23714</v>
      </c>
      <c r="Q9" s="24">
        <f t="shared" si="3"/>
        <v>69</v>
      </c>
      <c r="R9" s="18">
        <f t="shared" si="4"/>
        <v>0.2901231972417273</v>
      </c>
      <c r="S9" s="18">
        <f t="shared" si="5"/>
        <v>2277.0709611257948</v>
      </c>
      <c r="T9" s="18">
        <f t="shared" si="6"/>
        <v>2.2787537288697384</v>
      </c>
      <c r="U9" s="18">
        <f t="shared" si="7"/>
        <v>2277.0709611257948</v>
      </c>
      <c r="V9" s="18">
        <f t="shared" si="8"/>
        <v>0</v>
      </c>
      <c r="W9" s="18">
        <f t="shared" si="9"/>
        <v>0</v>
      </c>
      <c r="X9" s="18">
        <f t="shared" si="10"/>
        <v>2.2787537288697384</v>
      </c>
      <c r="Y9" s="18">
        <f t="shared" si="11"/>
        <v>0</v>
      </c>
      <c r="Z9" s="18">
        <f t="shared" si="12"/>
        <v>0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20038</v>
      </c>
      <c r="C10" s="14">
        <v>132</v>
      </c>
      <c r="D10" s="15">
        <v>6.58</v>
      </c>
      <c r="E10" s="14">
        <v>130</v>
      </c>
      <c r="F10" s="15">
        <v>6.48</v>
      </c>
      <c r="G10" s="14">
        <v>2</v>
      </c>
      <c r="H10" s="15">
        <v>0.1</v>
      </c>
      <c r="I10" s="14">
        <v>0</v>
      </c>
      <c r="J10" s="15">
        <v>0</v>
      </c>
      <c r="K10" s="14">
        <v>7260</v>
      </c>
      <c r="L10" s="14">
        <f t="shared" si="13"/>
        <v>3580</v>
      </c>
      <c r="M10" s="14">
        <v>3680</v>
      </c>
      <c r="N10" s="18">
        <f t="shared" si="2"/>
        <v>50.688705234159784</v>
      </c>
      <c r="O10" s="14">
        <v>23373</v>
      </c>
      <c r="P10" s="14">
        <v>23080</v>
      </c>
      <c r="Q10" s="24">
        <f t="shared" si="3"/>
        <v>293</v>
      </c>
      <c r="R10" s="18">
        <f t="shared" si="4"/>
        <v>1.253583194284003</v>
      </c>
      <c r="S10" s="18">
        <f t="shared" si="5"/>
        <v>1036.7050156268604</v>
      </c>
      <c r="T10" s="18">
        <f t="shared" si="6"/>
        <v>6.5874837808164495</v>
      </c>
      <c r="U10" s="18">
        <f t="shared" si="7"/>
        <v>1020.9973638749382</v>
      </c>
      <c r="V10" s="18">
        <f t="shared" si="8"/>
        <v>15.707651751922127</v>
      </c>
      <c r="W10" s="18">
        <f t="shared" si="9"/>
        <v>0</v>
      </c>
      <c r="X10" s="18">
        <f t="shared" si="10"/>
        <v>6.4876734205010482</v>
      </c>
      <c r="Y10" s="18">
        <f t="shared" si="11"/>
        <v>9.9810360315400748E-2</v>
      </c>
      <c r="Z10" s="18">
        <f t="shared" si="12"/>
        <v>0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15812</v>
      </c>
      <c r="C11" s="14">
        <v>374</v>
      </c>
      <c r="D11" s="15">
        <v>23.63</v>
      </c>
      <c r="E11" s="14">
        <v>359</v>
      </c>
      <c r="F11" s="15">
        <v>22.71</v>
      </c>
      <c r="G11" s="14">
        <v>14</v>
      </c>
      <c r="H11" s="15">
        <v>0.9</v>
      </c>
      <c r="I11" s="14">
        <f>C11-E11-G11</f>
        <v>1</v>
      </c>
      <c r="J11" s="15">
        <v>0.02</v>
      </c>
      <c r="K11" s="14">
        <v>5692</v>
      </c>
      <c r="L11" s="14">
        <f t="shared" si="13"/>
        <v>1972</v>
      </c>
      <c r="M11" s="14">
        <v>3720</v>
      </c>
      <c r="N11" s="18">
        <f t="shared" si="2"/>
        <v>65.354884047786371</v>
      </c>
      <c r="O11" s="14">
        <v>17677</v>
      </c>
      <c r="P11" s="14">
        <v>16947</v>
      </c>
      <c r="Q11" s="24">
        <f t="shared" si="3"/>
        <v>730</v>
      </c>
      <c r="R11" s="18">
        <f t="shared" si="4"/>
        <v>4.1296600101827234</v>
      </c>
      <c r="S11" s="18">
        <f t="shared" si="5"/>
        <v>876.37998377384383</v>
      </c>
      <c r="T11" s="18">
        <f t="shared" si="6"/>
        <v>23.652921831520359</v>
      </c>
      <c r="U11" s="18">
        <f t="shared" si="7"/>
        <v>841.2310539433422</v>
      </c>
      <c r="V11" s="18">
        <f t="shared" si="8"/>
        <v>32.805667841801643</v>
      </c>
      <c r="W11" s="18">
        <f t="shared" si="9"/>
        <v>2.3432619887001174</v>
      </c>
      <c r="X11" s="18">
        <f t="shared" si="10"/>
        <v>22.704275233999493</v>
      </c>
      <c r="Y11" s="18">
        <f t="shared" si="11"/>
        <v>0.88540349101947868</v>
      </c>
      <c r="Z11" s="18">
        <f t="shared" si="12"/>
        <v>6.3243106501391338E-2</v>
      </c>
      <c r="AA11" s="34">
        <f>SUM(D7:D11)+SUM(D14:D18)+SUM(D21:D25)+SUM(D28:D32)+SUM(D35:D39)+SUM(D42:D46)+SUM(D49:D53)</f>
        <v>1277.97</v>
      </c>
      <c r="AB11" s="34">
        <f>SUM(F7:F11)+SUM(F14:F18)+SUM(F21:F25)+SUM(F28:F32)+SUM(F35:F39)+SUM(F42:F46)+SUM(F49:F53)</f>
        <v>926.18000000000006</v>
      </c>
      <c r="AC11" s="34">
        <f>SUM(H7:H11)+SUM(H14:H18)+SUM(H21:H25)+SUM(H28:H32)+SUM(H35:H39)+SUM(H42:H46)+SUM(H49:H53)</f>
        <v>317.09999999999997</v>
      </c>
      <c r="AD11" s="34">
        <f>SUM(J7:J11)+SUM(J14:J18)+SUM(J21:J25)+SUM(J28:J32)+SUM(J35:J39)+SUM(J42:J46)+SUM(J49:J53)</f>
        <v>34.699999999999996</v>
      </c>
      <c r="AE11" s="19">
        <f>SUM(S7:S53)-S13-S20-S27-S34-S41-S48</f>
        <v>10755.931718866306</v>
      </c>
      <c r="AF11" s="19">
        <f>SUM(U7:U53)-U13-U20-U27-U34-U41-U48</f>
        <v>10045.641539895116</v>
      </c>
      <c r="AG11" s="19">
        <f t="shared" ref="AG11:AH11" si="14">SUM(V7:V53)-V13-V20-V27-V34-V41-V48</f>
        <v>668.99394716268466</v>
      </c>
      <c r="AH11" s="19">
        <f t="shared" si="14"/>
        <v>41.166534176039356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8"/>
      <c r="O12" s="11"/>
      <c r="P12" s="11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89409</v>
      </c>
      <c r="C13" s="8">
        <v>10823</v>
      </c>
      <c r="D13" s="9">
        <v>121.05</v>
      </c>
      <c r="E13" s="8">
        <v>10029</v>
      </c>
      <c r="F13" s="9">
        <v>112.17</v>
      </c>
      <c r="G13" s="8">
        <v>741</v>
      </c>
      <c r="H13" s="9">
        <v>8.2899999999999991</v>
      </c>
      <c r="I13" s="8">
        <v>52</v>
      </c>
      <c r="J13" s="9">
        <v>0.59</v>
      </c>
      <c r="K13" s="8">
        <f>SUM(K14:K18)</f>
        <v>26276</v>
      </c>
      <c r="L13" s="8">
        <f t="shared" ref="L13:M13" si="15">SUM(L14:L18)</f>
        <v>1855</v>
      </c>
      <c r="M13" s="8">
        <f t="shared" si="15"/>
        <v>24421</v>
      </c>
      <c r="N13" s="17">
        <f t="shared" si="2"/>
        <v>92.940325772568116</v>
      </c>
      <c r="O13" s="8">
        <v>87229</v>
      </c>
      <c r="P13" s="8">
        <v>46653</v>
      </c>
      <c r="Q13" s="16">
        <f t="shared" si="3"/>
        <v>40576</v>
      </c>
      <c r="R13" s="17">
        <f t="shared" si="4"/>
        <v>46.516640108220891</v>
      </c>
      <c r="S13" s="17">
        <f t="shared" si="5"/>
        <v>279.99733151090805</v>
      </c>
      <c r="T13" s="17">
        <f t="shared" ref="T13:T18" si="16">N13*R13*S13/10000</f>
        <v>121.0504535337606</v>
      </c>
      <c r="U13" s="17">
        <f t="shared" si="7"/>
        <v>259.45608775042933</v>
      </c>
      <c r="V13" s="17">
        <f t="shared" si="8"/>
        <v>19.170102804174707</v>
      </c>
      <c r="W13" s="17">
        <f t="shared" si="9"/>
        <v>1.3452703722227866</v>
      </c>
      <c r="X13" s="17">
        <f t="shared" ref="X13:X18" si="17">N13*R13*U13/10000</f>
        <v>112.16991578029057</v>
      </c>
      <c r="Y13" s="17">
        <f t="shared" ref="Y13:Y18" si="18">N13*R13*V13/10000</f>
        <v>8.2877562661477029</v>
      </c>
      <c r="Z13" s="17">
        <f t="shared" ref="Z13:Z18" si="19">N13*R13*W13/10000</f>
        <v>0.58159693095773357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15140</v>
      </c>
      <c r="C14" s="14">
        <v>1033</v>
      </c>
      <c r="D14" s="15">
        <v>68.23</v>
      </c>
      <c r="E14" s="14">
        <v>997</v>
      </c>
      <c r="F14" s="15">
        <v>65.83</v>
      </c>
      <c r="G14" s="14">
        <v>36</v>
      </c>
      <c r="H14" s="15">
        <v>2.38</v>
      </c>
      <c r="I14" s="14">
        <f>C14-E14-G14</f>
        <v>0</v>
      </c>
      <c r="J14" s="15">
        <v>0.02</v>
      </c>
      <c r="K14" s="14">
        <v>4847</v>
      </c>
      <c r="L14" s="14">
        <f>K14-M14</f>
        <v>897</v>
      </c>
      <c r="M14" s="14">
        <v>3950</v>
      </c>
      <c r="N14" s="18">
        <f t="shared" si="2"/>
        <v>81.493707447905919</v>
      </c>
      <c r="O14" s="14">
        <v>14975</v>
      </c>
      <c r="P14" s="14">
        <v>12592</v>
      </c>
      <c r="Q14" s="24">
        <f t="shared" si="3"/>
        <v>2383</v>
      </c>
      <c r="R14" s="18">
        <f t="shared" si="4"/>
        <v>15.913188647746242</v>
      </c>
      <c r="S14" s="18">
        <f t="shared" si="5"/>
        <v>526.13011283115611</v>
      </c>
      <c r="T14" s="18">
        <f t="shared" si="16"/>
        <v>68.22985468956405</v>
      </c>
      <c r="U14" s="18">
        <f t="shared" si="7"/>
        <v>507.79450386511394</v>
      </c>
      <c r="V14" s="18">
        <f t="shared" si="8"/>
        <v>18.33560896604223</v>
      </c>
      <c r="W14" s="18">
        <f t="shared" si="9"/>
        <v>0</v>
      </c>
      <c r="X14" s="18">
        <f t="shared" si="17"/>
        <v>65.852047556142665</v>
      </c>
      <c r="Y14" s="18">
        <f t="shared" si="18"/>
        <v>2.3778071334214004</v>
      </c>
      <c r="Z14" s="18">
        <f t="shared" si="19"/>
        <v>0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15844</v>
      </c>
      <c r="C15" s="14">
        <v>1797</v>
      </c>
      <c r="D15" s="15">
        <v>113.45</v>
      </c>
      <c r="E15" s="14">
        <v>1709</v>
      </c>
      <c r="F15" s="15">
        <v>107.85</v>
      </c>
      <c r="G15" s="14">
        <v>82</v>
      </c>
      <c r="H15" s="15">
        <v>5.19</v>
      </c>
      <c r="I15" s="14">
        <v>6</v>
      </c>
      <c r="J15" s="15">
        <v>0.41</v>
      </c>
      <c r="K15" s="14">
        <v>4716</v>
      </c>
      <c r="L15" s="14">
        <f t="shared" ref="L15:L18" si="20">K15-M15</f>
        <v>475</v>
      </c>
      <c r="M15" s="14">
        <v>4241</v>
      </c>
      <c r="N15" s="18">
        <f t="shared" si="2"/>
        <v>89.927905004240884</v>
      </c>
      <c r="O15" s="14">
        <v>15299</v>
      </c>
      <c r="P15" s="14">
        <v>10637</v>
      </c>
      <c r="Q15" s="24">
        <f t="shared" si="3"/>
        <v>4662</v>
      </c>
      <c r="R15" s="18">
        <f t="shared" si="4"/>
        <v>30.472579907183476</v>
      </c>
      <c r="S15" s="18">
        <f t="shared" si="5"/>
        <v>413.88486255630249</v>
      </c>
      <c r="T15" s="18">
        <f t="shared" si="16"/>
        <v>113.41832870487249</v>
      </c>
      <c r="U15" s="18">
        <f t="shared" si="7"/>
        <v>393.61671124581022</v>
      </c>
      <c r="V15" s="18">
        <f t="shared" si="8"/>
        <v>18.886231902958709</v>
      </c>
      <c r="W15" s="18">
        <f t="shared" si="9"/>
        <v>1.3819194075335641</v>
      </c>
      <c r="X15" s="18">
        <f t="shared" si="17"/>
        <v>107.86417571320374</v>
      </c>
      <c r="Y15" s="18">
        <f t="shared" si="18"/>
        <v>5.1754607422368073</v>
      </c>
      <c r="Z15" s="18">
        <f t="shared" si="19"/>
        <v>0.37869224943196161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18759</v>
      </c>
      <c r="C16" s="14">
        <v>2428</v>
      </c>
      <c r="D16" s="15">
        <v>129.43</v>
      </c>
      <c r="E16" s="14">
        <v>2309</v>
      </c>
      <c r="F16" s="15">
        <v>123.11</v>
      </c>
      <c r="G16" s="14">
        <v>111</v>
      </c>
      <c r="H16" s="15">
        <v>5.92</v>
      </c>
      <c r="I16" s="14">
        <v>8</v>
      </c>
      <c r="J16" s="15">
        <v>0.4</v>
      </c>
      <c r="K16" s="14">
        <v>5065</v>
      </c>
      <c r="L16" s="14">
        <f t="shared" si="20"/>
        <v>274</v>
      </c>
      <c r="M16" s="14">
        <v>4791</v>
      </c>
      <c r="N16" s="18">
        <f t="shared" si="2"/>
        <v>94.590325765054288</v>
      </c>
      <c r="O16" s="14">
        <v>16579</v>
      </c>
      <c r="P16" s="14">
        <v>9059</v>
      </c>
      <c r="Q16" s="24">
        <f t="shared" si="3"/>
        <v>7520</v>
      </c>
      <c r="R16" s="18">
        <f t="shared" si="4"/>
        <v>45.358586163218526</v>
      </c>
      <c r="S16" s="18">
        <f t="shared" si="5"/>
        <v>301.67044838054932</v>
      </c>
      <c r="T16" s="18">
        <f t="shared" si="16"/>
        <v>129.43120635428329</v>
      </c>
      <c r="U16" s="18">
        <f t="shared" si="7"/>
        <v>286.88511750852075</v>
      </c>
      <c r="V16" s="18">
        <f t="shared" si="8"/>
        <v>13.791359048698919</v>
      </c>
      <c r="W16" s="18">
        <f t="shared" si="9"/>
        <v>0.99397182332965184</v>
      </c>
      <c r="X16" s="18">
        <f t="shared" si="17"/>
        <v>123.08758462604617</v>
      </c>
      <c r="Y16" s="18">
        <f t="shared" si="18"/>
        <v>5.9171597633136104</v>
      </c>
      <c r="Z16" s="18">
        <f t="shared" si="19"/>
        <v>0.42646196492350347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20708</v>
      </c>
      <c r="C17" s="14">
        <v>2889</v>
      </c>
      <c r="D17" s="15">
        <v>139.5</v>
      </c>
      <c r="E17" s="14">
        <v>2653</v>
      </c>
      <c r="F17" s="15">
        <v>128.13</v>
      </c>
      <c r="G17" s="14">
        <v>219</v>
      </c>
      <c r="H17" s="15">
        <v>10.56</v>
      </c>
      <c r="I17" s="14">
        <v>17</v>
      </c>
      <c r="J17" s="15">
        <v>0.82</v>
      </c>
      <c r="K17" s="14">
        <v>6067</v>
      </c>
      <c r="L17" s="14">
        <f t="shared" si="20"/>
        <v>134</v>
      </c>
      <c r="M17" s="14">
        <v>5933</v>
      </c>
      <c r="N17" s="18">
        <f t="shared" si="2"/>
        <v>97.79133014669523</v>
      </c>
      <c r="O17" s="14">
        <v>20957</v>
      </c>
      <c r="P17" s="14">
        <v>8645</v>
      </c>
      <c r="Q17" s="24">
        <f t="shared" si="3"/>
        <v>12312</v>
      </c>
      <c r="R17" s="18">
        <f t="shared" si="4"/>
        <v>58.748866727107881</v>
      </c>
      <c r="S17" s="18">
        <f t="shared" si="5"/>
        <v>242.83402517724622</v>
      </c>
      <c r="T17" s="18">
        <f t="shared" si="16"/>
        <v>139.51129998068379</v>
      </c>
      <c r="U17" s="18">
        <f t="shared" si="7"/>
        <v>222.99711623234137</v>
      </c>
      <c r="V17" s="18">
        <f t="shared" si="8"/>
        <v>18.407979063280347</v>
      </c>
      <c r="W17" s="18">
        <f t="shared" si="9"/>
        <v>1.428929881624502</v>
      </c>
      <c r="X17" s="18">
        <f t="shared" si="17"/>
        <v>128.11473826540467</v>
      </c>
      <c r="Y17" s="18">
        <f t="shared" si="18"/>
        <v>10.575622947653081</v>
      </c>
      <c r="Z17" s="18">
        <f t="shared" si="19"/>
        <v>0.82093876762603835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18959</v>
      </c>
      <c r="C18" s="14">
        <v>2676</v>
      </c>
      <c r="D18" s="15">
        <v>141.13</v>
      </c>
      <c r="E18" s="14">
        <v>2361</v>
      </c>
      <c r="F18" s="15">
        <v>124.54</v>
      </c>
      <c r="G18" s="14">
        <v>293</v>
      </c>
      <c r="H18" s="15">
        <v>15.48</v>
      </c>
      <c r="I18" s="14">
        <v>21</v>
      </c>
      <c r="J18" s="15">
        <v>1.1100000000000001</v>
      </c>
      <c r="K18" s="14">
        <v>5581</v>
      </c>
      <c r="L18" s="14">
        <f t="shared" si="20"/>
        <v>75</v>
      </c>
      <c r="M18" s="14">
        <v>5506</v>
      </c>
      <c r="N18" s="18">
        <f t="shared" si="2"/>
        <v>98.656154810965774</v>
      </c>
      <c r="O18" s="14">
        <v>19420</v>
      </c>
      <c r="P18" s="14">
        <v>5720</v>
      </c>
      <c r="Q18" s="24">
        <f t="shared" si="3"/>
        <v>13700</v>
      </c>
      <c r="R18" s="18">
        <f t="shared" si="4"/>
        <v>70.545829042224511</v>
      </c>
      <c r="S18" s="18">
        <f t="shared" si="5"/>
        <v>202.80336485026174</v>
      </c>
      <c r="T18" s="18">
        <f t="shared" si="16"/>
        <v>141.14668495173797</v>
      </c>
      <c r="U18" s="18">
        <f t="shared" si="7"/>
        <v>178.93077145421077</v>
      </c>
      <c r="V18" s="18">
        <f t="shared" si="8"/>
        <v>22.205301158866476</v>
      </c>
      <c r="W18" s="18">
        <f t="shared" si="9"/>
        <v>1.5915062264033994</v>
      </c>
      <c r="X18" s="18">
        <f t="shared" si="17"/>
        <v>124.53188459306925</v>
      </c>
      <c r="Y18" s="18">
        <f t="shared" si="18"/>
        <v>15.454401603460097</v>
      </c>
      <c r="Z18" s="18">
        <f t="shared" si="19"/>
        <v>1.1076533572445804</v>
      </c>
      <c r="AA18" s="1"/>
      <c r="AB18" s="1"/>
      <c r="AC18" s="1"/>
      <c r="AD18" s="1"/>
      <c r="AE18" s="19">
        <f>SUM(S16:S53)-S20-S27-S34-S41-S48</f>
        <v>1464.8868872684643</v>
      </c>
      <c r="AF18" s="19">
        <f>SUM(U16:U53)-U20-U27-U34-U41-U48</f>
        <v>1081.1246331078148</v>
      </c>
      <c r="AG18" s="19">
        <f>SUM(V16:V53)-V20-V27-V34-V41-V48</f>
        <v>346.19120374838167</v>
      </c>
      <c r="AH18" s="19">
        <f>SUM(W16:W53)-W20-W27-W34-W41-W48</f>
        <v>37.441352779805676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8"/>
      <c r="O19" s="11"/>
      <c r="P19" s="11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110328</v>
      </c>
      <c r="C20" s="8">
        <v>9210</v>
      </c>
      <c r="D20" s="9">
        <v>83.48</v>
      </c>
      <c r="E20" s="8">
        <v>6336</v>
      </c>
      <c r="F20" s="9">
        <v>57.43</v>
      </c>
      <c r="G20" s="8">
        <v>2622</v>
      </c>
      <c r="H20" s="9">
        <v>23.76</v>
      </c>
      <c r="I20" s="8">
        <v>252</v>
      </c>
      <c r="J20" s="9">
        <v>2.2799999999999998</v>
      </c>
      <c r="K20" s="8">
        <f>SUM(K21:K25)</f>
        <v>31021</v>
      </c>
      <c r="L20" s="8">
        <f t="shared" ref="L20:M20" si="21">SUM(L21:L25)</f>
        <v>115</v>
      </c>
      <c r="M20" s="8">
        <f t="shared" si="21"/>
        <v>30906</v>
      </c>
      <c r="N20" s="17">
        <f t="shared" si="2"/>
        <v>99.629283388672178</v>
      </c>
      <c r="O20" s="8">
        <v>107059</v>
      </c>
      <c r="P20" s="8">
        <v>10656</v>
      </c>
      <c r="Q20" s="16">
        <f t="shared" si="3"/>
        <v>96403</v>
      </c>
      <c r="R20" s="17">
        <f t="shared" si="4"/>
        <v>90.046609813280526</v>
      </c>
      <c r="S20" s="17">
        <f t="shared" si="5"/>
        <v>93.050671504569323</v>
      </c>
      <c r="T20" s="17">
        <f t="shared" ref="T20:T25" si="22">N20*R20*S20/10000</f>
        <v>83.478355449206006</v>
      </c>
      <c r="U20" s="17">
        <f t="shared" si="7"/>
        <v>64.014012448746058</v>
      </c>
      <c r="V20" s="17">
        <f t="shared" si="8"/>
        <v>26.490647197066316</v>
      </c>
      <c r="W20" s="17">
        <f t="shared" si="9"/>
        <v>2.5460118587569456</v>
      </c>
      <c r="X20" s="17">
        <f t="shared" ref="X20:X25" si="23">N20*R20*U20/10000</f>
        <v>57.428757885577554</v>
      </c>
      <c r="Y20" s="17">
        <f t="shared" ref="Y20:Y25" si="24">N20*R20*V20/10000</f>
        <v>23.765499238633893</v>
      </c>
      <c r="Z20" s="17">
        <f t="shared" ref="Z20:Z25" si="25">N20*R20*W20/10000</f>
        <v>2.2840983249945617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21182</v>
      </c>
      <c r="C21" s="14">
        <v>2510</v>
      </c>
      <c r="D21" s="15">
        <v>118.48</v>
      </c>
      <c r="E21" s="14">
        <v>2131</v>
      </c>
      <c r="F21" s="15">
        <v>100.62</v>
      </c>
      <c r="G21" s="14">
        <v>351</v>
      </c>
      <c r="H21" s="15">
        <v>16.559999999999999</v>
      </c>
      <c r="I21" s="14">
        <v>27</v>
      </c>
      <c r="J21" s="15">
        <v>1.3</v>
      </c>
      <c r="K21" s="14">
        <v>5620</v>
      </c>
      <c r="L21" s="14">
        <f>K21-M21</f>
        <v>47</v>
      </c>
      <c r="M21" s="14">
        <v>5573</v>
      </c>
      <c r="N21" s="18">
        <f t="shared" si="2"/>
        <v>99.163701067615662</v>
      </c>
      <c r="O21" s="14">
        <v>19544</v>
      </c>
      <c r="P21" s="14">
        <v>3940</v>
      </c>
      <c r="Q21" s="24">
        <f t="shared" si="3"/>
        <v>15604</v>
      </c>
      <c r="R21" s="18">
        <f t="shared" si="4"/>
        <v>79.840360212853042</v>
      </c>
      <c r="S21" s="18">
        <f t="shared" si="5"/>
        <v>149.66889166670111</v>
      </c>
      <c r="T21" s="18">
        <f t="shared" si="22"/>
        <v>118.496836937022</v>
      </c>
      <c r="U21" s="18">
        <f t="shared" si="7"/>
        <v>127.06948531543429</v>
      </c>
      <c r="V21" s="18">
        <f t="shared" si="8"/>
        <v>20.929793217136289</v>
      </c>
      <c r="W21" s="18">
        <f t="shared" si="9"/>
        <v>1.6099840936258685</v>
      </c>
      <c r="X21" s="18">
        <f t="shared" si="23"/>
        <v>100.60428665848362</v>
      </c>
      <c r="Y21" s="18">
        <f t="shared" si="24"/>
        <v>16.570673213105465</v>
      </c>
      <c r="Z21" s="18">
        <f t="shared" si="25"/>
        <v>1.2746671702388819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21279</v>
      </c>
      <c r="C22" s="14">
        <v>2105</v>
      </c>
      <c r="D22" s="15">
        <v>98.9</v>
      </c>
      <c r="E22" s="14">
        <v>1585</v>
      </c>
      <c r="F22" s="15">
        <v>74.48</v>
      </c>
      <c r="G22" s="14">
        <v>469</v>
      </c>
      <c r="H22" s="15">
        <v>22.03</v>
      </c>
      <c r="I22" s="14">
        <v>51</v>
      </c>
      <c r="J22" s="15">
        <v>2.4</v>
      </c>
      <c r="K22" s="14">
        <v>6325</v>
      </c>
      <c r="L22" s="14">
        <f t="shared" ref="L22:L25" si="26">K22-M22</f>
        <v>19</v>
      </c>
      <c r="M22" s="14">
        <v>6306</v>
      </c>
      <c r="N22" s="18">
        <f t="shared" si="2"/>
        <v>99.699604743083</v>
      </c>
      <c r="O22" s="14">
        <v>21608</v>
      </c>
      <c r="P22" s="14">
        <v>2778</v>
      </c>
      <c r="Q22" s="24">
        <f t="shared" si="3"/>
        <v>18830</v>
      </c>
      <c r="R22" s="18">
        <f t="shared" si="4"/>
        <v>87.143650499814882</v>
      </c>
      <c r="S22" s="18">
        <f t="shared" si="5"/>
        <v>113.86013652020928</v>
      </c>
      <c r="T22" s="18">
        <f t="shared" si="22"/>
        <v>98.923821608158292</v>
      </c>
      <c r="U22" s="18">
        <f t="shared" si="7"/>
        <v>85.733166928518614</v>
      </c>
      <c r="V22" s="18">
        <f t="shared" si="8"/>
        <v>25.36836295865945</v>
      </c>
      <c r="W22" s="18">
        <f t="shared" si="9"/>
        <v>2.7586066330311985</v>
      </c>
      <c r="X22" s="18">
        <f t="shared" si="23"/>
        <v>74.48658301611917</v>
      </c>
      <c r="Y22" s="18">
        <f t="shared" si="24"/>
        <v>22.040509422435264</v>
      </c>
      <c r="Z22" s="18">
        <f t="shared" si="25"/>
        <v>2.3967291696038346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20861</v>
      </c>
      <c r="C23" s="14">
        <v>1696</v>
      </c>
      <c r="D23" s="15">
        <v>81.290000000000006</v>
      </c>
      <c r="E23" s="14">
        <v>1156</v>
      </c>
      <c r="F23" s="15">
        <v>55.4</v>
      </c>
      <c r="G23" s="14">
        <v>487</v>
      </c>
      <c r="H23" s="15">
        <v>23.35</v>
      </c>
      <c r="I23" s="14">
        <v>53</v>
      </c>
      <c r="J23" s="15">
        <v>2.54</v>
      </c>
      <c r="K23" s="14">
        <v>6256</v>
      </c>
      <c r="L23" s="14">
        <f t="shared" si="26"/>
        <v>23</v>
      </c>
      <c r="M23" s="14">
        <v>6233</v>
      </c>
      <c r="N23" s="18">
        <f t="shared" si="2"/>
        <v>99.632352941176478</v>
      </c>
      <c r="O23" s="14">
        <v>21428</v>
      </c>
      <c r="P23" s="14">
        <v>1836</v>
      </c>
      <c r="Q23" s="24">
        <f t="shared" si="3"/>
        <v>19592</v>
      </c>
      <c r="R23" s="18">
        <f t="shared" si="4"/>
        <v>91.431771513907037</v>
      </c>
      <c r="S23" s="18">
        <f t="shared" si="5"/>
        <v>89.246913111431482</v>
      </c>
      <c r="T23" s="18">
        <f t="shared" si="22"/>
        <v>81.300033555438375</v>
      </c>
      <c r="U23" s="18">
        <f t="shared" si="7"/>
        <v>60.831032757555896</v>
      </c>
      <c r="V23" s="18">
        <f t="shared" si="8"/>
        <v>25.626914319143356</v>
      </c>
      <c r="W23" s="18">
        <f t="shared" si="9"/>
        <v>2.7889660347322338</v>
      </c>
      <c r="X23" s="18">
        <f t="shared" si="23"/>
        <v>55.414409663966254</v>
      </c>
      <c r="Y23" s="18">
        <f t="shared" si="24"/>
        <v>23.344997842864675</v>
      </c>
      <c r="Z23" s="18">
        <f t="shared" si="25"/>
        <v>2.5406260486074492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22418</v>
      </c>
      <c r="C24" s="14">
        <v>1528</v>
      </c>
      <c r="D24" s="15">
        <v>68.16</v>
      </c>
      <c r="E24" s="14">
        <v>873</v>
      </c>
      <c r="F24" s="15">
        <v>38.96</v>
      </c>
      <c r="G24" s="14">
        <v>602</v>
      </c>
      <c r="H24" s="15">
        <v>26.87</v>
      </c>
      <c r="I24" s="14">
        <v>52</v>
      </c>
      <c r="J24" s="15">
        <v>2.33</v>
      </c>
      <c r="K24" s="14">
        <v>5919</v>
      </c>
      <c r="L24" s="14">
        <f t="shared" si="26"/>
        <v>12</v>
      </c>
      <c r="M24" s="14">
        <v>5907</v>
      </c>
      <c r="N24" s="18">
        <f t="shared" si="2"/>
        <v>99.797263051191081</v>
      </c>
      <c r="O24" s="14">
        <v>20807</v>
      </c>
      <c r="P24" s="14">
        <v>1214</v>
      </c>
      <c r="Q24" s="24">
        <f t="shared" si="3"/>
        <v>19593</v>
      </c>
      <c r="R24" s="18">
        <f t="shared" si="4"/>
        <v>94.165425097323023</v>
      </c>
      <c r="S24" s="18">
        <f t="shared" si="5"/>
        <v>72.529784520910141</v>
      </c>
      <c r="T24" s="18">
        <f t="shared" si="22"/>
        <v>68.159514675707015</v>
      </c>
      <c r="U24" s="18">
        <f t="shared" si="7"/>
        <v>41.438810135310575</v>
      </c>
      <c r="V24" s="18">
        <f t="shared" si="8"/>
        <v>28.575216152871668</v>
      </c>
      <c r="W24" s="18">
        <f t="shared" si="9"/>
        <v>2.46829109626134</v>
      </c>
      <c r="X24" s="18">
        <f t="shared" si="23"/>
        <v>38.941921670086543</v>
      </c>
      <c r="Y24" s="18">
        <f t="shared" si="24"/>
        <v>26.853421357837455</v>
      </c>
      <c r="Z24" s="18">
        <f t="shared" si="25"/>
        <v>2.3195646355607105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24589</v>
      </c>
      <c r="C25" s="14">
        <v>1372</v>
      </c>
      <c r="D25" s="15">
        <v>55.79</v>
      </c>
      <c r="E25" s="14">
        <v>591</v>
      </c>
      <c r="F25" s="15">
        <v>24.03</v>
      </c>
      <c r="G25" s="14">
        <v>713</v>
      </c>
      <c r="H25" s="15">
        <v>28.99</v>
      </c>
      <c r="I25" s="14">
        <v>68</v>
      </c>
      <c r="J25" s="15">
        <v>2.77</v>
      </c>
      <c r="K25" s="14">
        <v>6901</v>
      </c>
      <c r="L25" s="14">
        <f t="shared" si="26"/>
        <v>14</v>
      </c>
      <c r="M25" s="14">
        <v>6887</v>
      </c>
      <c r="N25" s="18">
        <f t="shared" si="2"/>
        <v>99.797130850601363</v>
      </c>
      <c r="O25" s="14">
        <v>23672</v>
      </c>
      <c r="P25" s="14">
        <v>887</v>
      </c>
      <c r="Q25" s="24">
        <f t="shared" si="3"/>
        <v>22785</v>
      </c>
      <c r="R25" s="18">
        <f t="shared" si="4"/>
        <v>96.252957080094632</v>
      </c>
      <c r="S25" s="18">
        <f t="shared" si="5"/>
        <v>58.087289018991164</v>
      </c>
      <c r="T25" s="18">
        <f t="shared" si="22"/>
        <v>55.797307739232991</v>
      </c>
      <c r="U25" s="18">
        <f t="shared" si="7"/>
        <v>25.021565459346778</v>
      </c>
      <c r="V25" s="18">
        <f t="shared" si="8"/>
        <v>30.186761713222083</v>
      </c>
      <c r="W25" s="18">
        <f t="shared" si="9"/>
        <v>2.8789618464223024</v>
      </c>
      <c r="X25" s="18">
        <f t="shared" si="23"/>
        <v>24.035137663182727</v>
      </c>
      <c r="Y25" s="18">
        <f t="shared" si="24"/>
        <v>28.996705844076619</v>
      </c>
      <c r="Z25" s="18">
        <f t="shared" si="25"/>
        <v>2.7654642319736462</v>
      </c>
      <c r="AA25" s="1"/>
      <c r="AB25" s="1"/>
      <c r="AC25" s="1"/>
      <c r="AD25" s="1"/>
      <c r="AE25" s="19">
        <f>SUM(S15:S53)-S20-S27-S34-S41-S48</f>
        <v>1878.7717498247666</v>
      </c>
      <c r="AF25" s="19">
        <f>SUM(U15:U53)-U20-U27-U34-U41-U48</f>
        <v>1474.7413443536252</v>
      </c>
      <c r="AG25" s="19">
        <f>SUM(V15:V53)-V20-V27-V34-V41-V48</f>
        <v>365.07743565134035</v>
      </c>
      <c r="AH25" s="19">
        <f>SUM(W15:W53)-W20-W27-W34-W41-W48</f>
        <v>38.823272187339242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8"/>
      <c r="O26" s="11"/>
      <c r="P26" s="11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144617</v>
      </c>
      <c r="C27" s="8">
        <v>4852</v>
      </c>
      <c r="D27" s="9">
        <v>33.549999999999997</v>
      </c>
      <c r="E27" s="8">
        <v>1178</v>
      </c>
      <c r="F27" s="9">
        <v>8.15</v>
      </c>
      <c r="G27" s="8">
        <v>3340</v>
      </c>
      <c r="H27" s="9">
        <v>23.09</v>
      </c>
      <c r="I27" s="8">
        <v>334</v>
      </c>
      <c r="J27" s="9">
        <v>2.31</v>
      </c>
      <c r="K27" s="8">
        <f>SUM(K28:K32)</f>
        <v>41100</v>
      </c>
      <c r="L27" s="8">
        <f t="shared" ref="L27:M27" si="27">SUM(L28:L32)</f>
        <v>35</v>
      </c>
      <c r="M27" s="8">
        <f t="shared" si="27"/>
        <v>41065</v>
      </c>
      <c r="N27" s="17">
        <f t="shared" si="2"/>
        <v>99.914841849148416</v>
      </c>
      <c r="O27" s="8">
        <v>140807</v>
      </c>
      <c r="P27" s="8">
        <v>2172</v>
      </c>
      <c r="Q27" s="16">
        <f t="shared" si="3"/>
        <v>138635</v>
      </c>
      <c r="R27" s="17">
        <f t="shared" si="4"/>
        <v>98.457463052263023</v>
      </c>
      <c r="S27" s="17">
        <f t="shared" si="5"/>
        <v>34.105372531716888</v>
      </c>
      <c r="T27" s="17">
        <f t="shared" ref="T27:T32" si="28">N27*R27*S27/10000</f>
        <v>33.550689061451962</v>
      </c>
      <c r="U27" s="17">
        <f t="shared" si="7"/>
        <v>8.2803233393162614</v>
      </c>
      <c r="V27" s="17">
        <f t="shared" si="8"/>
        <v>23.477317447636938</v>
      </c>
      <c r="W27" s="17">
        <f t="shared" si="9"/>
        <v>2.3477317447636938</v>
      </c>
      <c r="X27" s="17">
        <f t="shared" ref="X27:X32" si="29">N27*R27*U27/10000</f>
        <v>8.1456536921662028</v>
      </c>
      <c r="Y27" s="17">
        <f t="shared" ref="Y27:Y32" si="30">N27*R27*V27/10000</f>
        <v>23.095486699350698</v>
      </c>
      <c r="Z27" s="17">
        <f t="shared" ref="Z27:Z32" si="31">N27*R27*W27/10000</f>
        <v>2.3095486699350696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25938</v>
      </c>
      <c r="C28" s="14">
        <v>1216</v>
      </c>
      <c r="D28" s="15">
        <v>46.88</v>
      </c>
      <c r="E28" s="14">
        <v>424</v>
      </c>
      <c r="F28" s="15">
        <v>16.350000000000001</v>
      </c>
      <c r="G28" s="14">
        <v>721</v>
      </c>
      <c r="H28" s="15">
        <v>27.81</v>
      </c>
      <c r="I28" s="14">
        <v>71</v>
      </c>
      <c r="J28" s="15">
        <v>2.72</v>
      </c>
      <c r="K28" s="14">
        <v>7360</v>
      </c>
      <c r="L28" s="14">
        <f>K28-M28</f>
        <v>7</v>
      </c>
      <c r="M28" s="14">
        <v>7353</v>
      </c>
      <c r="N28" s="18">
        <f t="shared" si="2"/>
        <v>99.904891304347828</v>
      </c>
      <c r="O28" s="14">
        <v>24916</v>
      </c>
      <c r="P28" s="14">
        <v>629</v>
      </c>
      <c r="Q28" s="24">
        <f t="shared" si="3"/>
        <v>24287</v>
      </c>
      <c r="R28" s="18">
        <f t="shared" si="4"/>
        <v>97.475517739605081</v>
      </c>
      <c r="S28" s="18">
        <f t="shared" si="5"/>
        <v>48.140964465973319</v>
      </c>
      <c r="T28" s="18">
        <f t="shared" si="28"/>
        <v>46.881023980260622</v>
      </c>
      <c r="U28" s="18">
        <f t="shared" si="7"/>
        <v>16.785994188793328</v>
      </c>
      <c r="V28" s="18">
        <f t="shared" si="8"/>
        <v>28.544108042735829</v>
      </c>
      <c r="W28" s="18">
        <f t="shared" si="9"/>
        <v>2.8108622344441665</v>
      </c>
      <c r="X28" s="18">
        <f t="shared" si="29"/>
        <v>16.346672835222453</v>
      </c>
      <c r="Y28" s="18">
        <f t="shared" si="30"/>
        <v>27.797054514611769</v>
      </c>
      <c r="Z28" s="18">
        <f t="shared" si="31"/>
        <v>2.7372966304264019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27729</v>
      </c>
      <c r="C29" s="14">
        <v>1143</v>
      </c>
      <c r="D29" s="15">
        <v>41.23</v>
      </c>
      <c r="E29" s="14">
        <v>299</v>
      </c>
      <c r="F29" s="15">
        <v>10.8</v>
      </c>
      <c r="G29" s="14">
        <v>775</v>
      </c>
      <c r="H29" s="15">
        <v>27.95</v>
      </c>
      <c r="I29" s="14">
        <v>69</v>
      </c>
      <c r="J29" s="15">
        <v>2.4700000000000002</v>
      </c>
      <c r="K29" s="14">
        <v>7891</v>
      </c>
      <c r="L29" s="14">
        <f t="shared" ref="L29:L32" si="32">K29-M29</f>
        <v>7</v>
      </c>
      <c r="M29" s="14">
        <v>7884</v>
      </c>
      <c r="N29" s="18">
        <f t="shared" si="2"/>
        <v>99.911291344569761</v>
      </c>
      <c r="O29" s="14">
        <v>27440</v>
      </c>
      <c r="P29" s="14">
        <v>542</v>
      </c>
      <c r="Q29" s="24">
        <f t="shared" si="3"/>
        <v>26898</v>
      </c>
      <c r="R29" s="18">
        <f t="shared" si="4"/>
        <v>98.024781341107868</v>
      </c>
      <c r="S29" s="18">
        <f t="shared" si="5"/>
        <v>42.088317812751342</v>
      </c>
      <c r="T29" s="18">
        <f t="shared" si="28"/>
        <v>41.220382992534894</v>
      </c>
      <c r="U29" s="18">
        <f t="shared" si="7"/>
        <v>11.009979900273535</v>
      </c>
      <c r="V29" s="18">
        <f t="shared" si="8"/>
        <v>28.537573320106986</v>
      </c>
      <c r="W29" s="18">
        <f t="shared" si="9"/>
        <v>2.5407645923708158</v>
      </c>
      <c r="X29" s="18">
        <f t="shared" si="29"/>
        <v>10.782934833567746</v>
      </c>
      <c r="Y29" s="18">
        <f t="shared" si="30"/>
        <v>27.949078581989969</v>
      </c>
      <c r="Z29" s="18">
        <f t="shared" si="31"/>
        <v>2.4883695769771719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29129</v>
      </c>
      <c r="C30" s="14">
        <v>1007</v>
      </c>
      <c r="D30" s="15">
        <v>34.56</v>
      </c>
      <c r="E30" s="14">
        <v>196</v>
      </c>
      <c r="F30" s="15">
        <v>6.74</v>
      </c>
      <c r="G30" s="14">
        <v>741</v>
      </c>
      <c r="H30" s="15">
        <v>25.45</v>
      </c>
      <c r="I30" s="14">
        <v>69</v>
      </c>
      <c r="J30" s="15">
        <v>2.36</v>
      </c>
      <c r="K30" s="14">
        <v>8366</v>
      </c>
      <c r="L30" s="14">
        <f t="shared" si="32"/>
        <v>11</v>
      </c>
      <c r="M30" s="14">
        <v>8355</v>
      </c>
      <c r="N30" s="18">
        <f t="shared" si="2"/>
        <v>99.868515419555351</v>
      </c>
      <c r="O30" s="14">
        <v>28267</v>
      </c>
      <c r="P30" s="14">
        <v>399</v>
      </c>
      <c r="Q30" s="24">
        <f t="shared" si="3"/>
        <v>27868</v>
      </c>
      <c r="R30" s="18">
        <f t="shared" si="4"/>
        <v>98.588460041744781</v>
      </c>
      <c r="S30" s="18">
        <f t="shared" si="5"/>
        <v>35.111486636079391</v>
      </c>
      <c r="T30" s="18">
        <f t="shared" si="28"/>
        <v>34.570359435614002</v>
      </c>
      <c r="U30" s="18">
        <f t="shared" si="7"/>
        <v>6.8340132876579558</v>
      </c>
      <c r="V30" s="18">
        <f t="shared" si="8"/>
        <v>25.836754317115023</v>
      </c>
      <c r="W30" s="18">
        <f t="shared" si="9"/>
        <v>2.4058516165734636</v>
      </c>
      <c r="X30" s="18">
        <f t="shared" si="29"/>
        <v>6.7286896220261623</v>
      </c>
      <c r="Y30" s="18">
        <f t="shared" si="30"/>
        <v>25.438566377149925</v>
      </c>
      <c r="Z30" s="18">
        <f t="shared" si="31"/>
        <v>2.3687733873459442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29896</v>
      </c>
      <c r="C31" s="14">
        <v>806</v>
      </c>
      <c r="D31" s="15">
        <v>26.95</v>
      </c>
      <c r="E31" s="14">
        <v>130</v>
      </c>
      <c r="F31" s="15">
        <v>4.3600000000000003</v>
      </c>
      <c r="G31" s="14">
        <v>625</v>
      </c>
      <c r="H31" s="15">
        <v>20.89</v>
      </c>
      <c r="I31" s="14">
        <v>51</v>
      </c>
      <c r="J31" s="15">
        <v>1.7</v>
      </c>
      <c r="K31" s="14">
        <v>8496</v>
      </c>
      <c r="L31" s="14">
        <f t="shared" si="32"/>
        <v>6</v>
      </c>
      <c r="M31" s="14">
        <v>8490</v>
      </c>
      <c r="N31" s="18">
        <f t="shared" si="2"/>
        <v>99.929378531073439</v>
      </c>
      <c r="O31" s="14">
        <v>29312</v>
      </c>
      <c r="P31" s="14">
        <v>328</v>
      </c>
      <c r="Q31" s="24">
        <f t="shared" si="3"/>
        <v>28984</v>
      </c>
      <c r="R31" s="18">
        <f t="shared" si="4"/>
        <v>98.881004366812235</v>
      </c>
      <c r="S31" s="18">
        <f t="shared" si="5"/>
        <v>27.284493834125829</v>
      </c>
      <c r="T31" s="18">
        <f t="shared" si="28"/>
        <v>26.960128445276961</v>
      </c>
      <c r="U31" s="18">
        <f t="shared" si="7"/>
        <v>4.4007248119557794</v>
      </c>
      <c r="V31" s="18">
        <f t="shared" si="8"/>
        <v>21.157330826710478</v>
      </c>
      <c r="W31" s="18">
        <f t="shared" si="9"/>
        <v>1.7264381954595749</v>
      </c>
      <c r="X31" s="18">
        <f t="shared" si="29"/>
        <v>4.3484078137543491</v>
      </c>
      <c r="Y31" s="18">
        <f t="shared" si="30"/>
        <v>20.905806796895909</v>
      </c>
      <c r="Z31" s="18">
        <f t="shared" si="31"/>
        <v>1.705913834626706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31925</v>
      </c>
      <c r="C32" s="14">
        <v>680</v>
      </c>
      <c r="D32" s="15">
        <v>21.31</v>
      </c>
      <c r="E32" s="14">
        <v>128</v>
      </c>
      <c r="F32" s="15">
        <v>4.01</v>
      </c>
      <c r="G32" s="14">
        <v>477</v>
      </c>
      <c r="H32" s="15">
        <v>14.94</v>
      </c>
      <c r="I32" s="14">
        <v>75</v>
      </c>
      <c r="J32" s="15">
        <v>2.36</v>
      </c>
      <c r="K32" s="14">
        <v>8987</v>
      </c>
      <c r="L32" s="14">
        <f t="shared" si="32"/>
        <v>4</v>
      </c>
      <c r="M32" s="14">
        <v>8983</v>
      </c>
      <c r="N32" s="18">
        <f t="shared" si="2"/>
        <v>99.955491265160788</v>
      </c>
      <c r="O32" s="14">
        <v>30872</v>
      </c>
      <c r="P32" s="14">
        <v>274</v>
      </c>
      <c r="Q32" s="24">
        <f t="shared" si="3"/>
        <v>30598</v>
      </c>
      <c r="R32" s="18">
        <f t="shared" si="4"/>
        <v>99.112464369007512</v>
      </c>
      <c r="S32" s="18">
        <f t="shared" si="5"/>
        <v>21.50022842661388</v>
      </c>
      <c r="T32" s="18">
        <f t="shared" si="28"/>
        <v>21.299921691464363</v>
      </c>
      <c r="U32" s="18">
        <f t="shared" si="7"/>
        <v>4.0471018214802603</v>
      </c>
      <c r="V32" s="18">
        <f t="shared" si="8"/>
        <v>15.081777881610034</v>
      </c>
      <c r="W32" s="18">
        <f t="shared" si="9"/>
        <v>2.3713487235235902</v>
      </c>
      <c r="X32" s="18">
        <f t="shared" si="29"/>
        <v>4.0093970242756454</v>
      </c>
      <c r="Y32" s="18">
        <f t="shared" si="30"/>
        <v>14.941268598277208</v>
      </c>
      <c r="Z32" s="18">
        <f t="shared" si="31"/>
        <v>2.3492560689115112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8"/>
      <c r="O33" s="11"/>
      <c r="P33" s="11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154048</v>
      </c>
      <c r="C34" s="8">
        <v>1487</v>
      </c>
      <c r="D34" s="9">
        <v>9.65</v>
      </c>
      <c r="E34" s="8">
        <v>208</v>
      </c>
      <c r="F34" s="9">
        <v>1.35</v>
      </c>
      <c r="G34" s="8">
        <v>1096</v>
      </c>
      <c r="H34" s="9">
        <v>7.11</v>
      </c>
      <c r="I34" s="8">
        <v>184</v>
      </c>
      <c r="J34" s="9">
        <v>1.19</v>
      </c>
      <c r="K34" s="8">
        <f>SUM(K35:K39)</f>
        <v>44304</v>
      </c>
      <c r="L34" s="8">
        <f t="shared" ref="L34:M34" si="33">SUM(L35:L39)</f>
        <v>10</v>
      </c>
      <c r="M34" s="8">
        <f t="shared" si="33"/>
        <v>44294</v>
      </c>
      <c r="N34" s="17">
        <f t="shared" si="2"/>
        <v>99.977428674611772</v>
      </c>
      <c r="O34" s="8">
        <v>154821</v>
      </c>
      <c r="P34" s="8">
        <v>801</v>
      </c>
      <c r="Q34" s="16">
        <f t="shared" si="3"/>
        <v>154020</v>
      </c>
      <c r="R34" s="17">
        <f t="shared" si="4"/>
        <v>99.482628325614741</v>
      </c>
      <c r="S34" s="17">
        <f t="shared" si="5"/>
        <v>9.7052268392458245</v>
      </c>
      <c r="T34" s="17">
        <f t="shared" ref="T34:T39" si="34">N34*R34*S34/10000</f>
        <v>9.6528354798504363</v>
      </c>
      <c r="U34" s="17">
        <f t="shared" si="7"/>
        <v>1.3575569485965915</v>
      </c>
      <c r="V34" s="17">
        <f t="shared" si="8"/>
        <v>7.1532808445281937</v>
      </c>
      <c r="W34" s="17">
        <f t="shared" si="9"/>
        <v>1.2009157622200615</v>
      </c>
      <c r="X34" s="17">
        <f t="shared" ref="X34:X39" si="35">N34*R34*U34/10000</f>
        <v>1.3502285002077274</v>
      </c>
      <c r="Y34" s="17">
        <f t="shared" ref="Y34:Y39" si="36">N34*R34*V34/10000</f>
        <v>7.1146655587868723</v>
      </c>
      <c r="Z34" s="17">
        <f t="shared" ref="Z34:Z39" si="37">N34*R34*W34/10000</f>
        <v>1.1944329040299124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31774</v>
      </c>
      <c r="C35" s="14">
        <v>487</v>
      </c>
      <c r="D35" s="15">
        <v>15.31</v>
      </c>
      <c r="E35" s="14">
        <v>71</v>
      </c>
      <c r="F35" s="15">
        <v>2.25</v>
      </c>
      <c r="G35" s="14">
        <v>371</v>
      </c>
      <c r="H35" s="15">
        <v>11.67</v>
      </c>
      <c r="I35" s="14">
        <v>44</v>
      </c>
      <c r="J35" s="15">
        <v>1.4</v>
      </c>
      <c r="K35" s="14">
        <v>9614</v>
      </c>
      <c r="L35" s="14">
        <f>K35-M35</f>
        <v>1</v>
      </c>
      <c r="M35" s="14">
        <v>9613</v>
      </c>
      <c r="N35" s="18">
        <f t="shared" si="2"/>
        <v>99.989598502184322</v>
      </c>
      <c r="O35" s="14">
        <v>33259</v>
      </c>
      <c r="P35" s="14">
        <v>253</v>
      </c>
      <c r="Q35" s="24">
        <f t="shared" si="3"/>
        <v>33006</v>
      </c>
      <c r="R35" s="18">
        <f t="shared" si="4"/>
        <v>99.239303647133099</v>
      </c>
      <c r="S35" s="18">
        <f t="shared" si="5"/>
        <v>15.446089155676251</v>
      </c>
      <c r="T35" s="18">
        <f t="shared" si="34"/>
        <v>15.326996915717251</v>
      </c>
      <c r="U35" s="18">
        <f t="shared" si="7"/>
        <v>2.25189390154623</v>
      </c>
      <c r="V35" s="18">
        <f t="shared" si="8"/>
        <v>11.766938555966918</v>
      </c>
      <c r="W35" s="18">
        <f t="shared" si="9"/>
        <v>1.3955398826483678</v>
      </c>
      <c r="X35" s="18">
        <f t="shared" si="35"/>
        <v>2.2345313778561087</v>
      </c>
      <c r="Y35" s="18">
        <f t="shared" si="36"/>
        <v>11.676213256121356</v>
      </c>
      <c r="Z35" s="18">
        <f t="shared" si="37"/>
        <v>1.3847800088122364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34081</v>
      </c>
      <c r="C36" s="14">
        <v>430</v>
      </c>
      <c r="D36" s="15">
        <v>12.63</v>
      </c>
      <c r="E36" s="14">
        <v>59</v>
      </c>
      <c r="F36" s="15">
        <v>1.73</v>
      </c>
      <c r="G36" s="14">
        <v>323</v>
      </c>
      <c r="H36" s="15">
        <v>9.4700000000000006</v>
      </c>
      <c r="I36" s="14">
        <v>49</v>
      </c>
      <c r="J36" s="15">
        <v>1.42</v>
      </c>
      <c r="K36" s="14">
        <v>8773</v>
      </c>
      <c r="L36" s="14">
        <f t="shared" ref="L36:L39" si="38">K36-M36</f>
        <v>1</v>
      </c>
      <c r="M36" s="14">
        <v>8772</v>
      </c>
      <c r="N36" s="18">
        <f t="shared" si="2"/>
        <v>99.988601390630336</v>
      </c>
      <c r="O36" s="14">
        <v>30797</v>
      </c>
      <c r="P36" s="14">
        <v>189</v>
      </c>
      <c r="Q36" s="24">
        <f t="shared" si="3"/>
        <v>30608</v>
      </c>
      <c r="R36" s="18">
        <f t="shared" si="4"/>
        <v>99.386303860765651</v>
      </c>
      <c r="S36" s="18">
        <f t="shared" si="5"/>
        <v>12.696356048325168</v>
      </c>
      <c r="T36" s="18">
        <f t="shared" si="34"/>
        <v>12.617000674862826</v>
      </c>
      <c r="U36" s="18">
        <f t="shared" si="7"/>
        <v>1.742058155467872</v>
      </c>
      <c r="V36" s="18">
        <f t="shared" si="8"/>
        <v>9.5370302409512302</v>
      </c>
      <c r="W36" s="18">
        <f t="shared" si="9"/>
        <v>1.4467940613207748</v>
      </c>
      <c r="X36" s="18">
        <f t="shared" si="35"/>
        <v>1.7311698600393182</v>
      </c>
      <c r="Y36" s="18">
        <f t="shared" si="36"/>
        <v>9.4774214371644021</v>
      </c>
      <c r="Z36" s="18">
        <f t="shared" si="37"/>
        <v>1.4377512396936707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28629</v>
      </c>
      <c r="C37" s="14">
        <v>275</v>
      </c>
      <c r="D37" s="15">
        <v>9.59</v>
      </c>
      <c r="E37" s="14">
        <v>36</v>
      </c>
      <c r="F37" s="15">
        <v>1.26</v>
      </c>
      <c r="G37" s="14">
        <v>199</v>
      </c>
      <c r="H37" s="15">
        <v>6.94</v>
      </c>
      <c r="I37" s="14">
        <v>40</v>
      </c>
      <c r="J37" s="15">
        <v>1.39</v>
      </c>
      <c r="K37" s="14">
        <v>9747</v>
      </c>
      <c r="L37" s="14">
        <f t="shared" si="38"/>
        <v>6</v>
      </c>
      <c r="M37" s="14">
        <v>9741</v>
      </c>
      <c r="N37" s="18">
        <f t="shared" si="2"/>
        <v>99.938442597722371</v>
      </c>
      <c r="O37" s="14">
        <v>33464</v>
      </c>
      <c r="P37" s="14">
        <v>150</v>
      </c>
      <c r="Q37" s="24">
        <f t="shared" si="3"/>
        <v>33314</v>
      </c>
      <c r="R37" s="18">
        <f t="shared" si="4"/>
        <v>99.551757112120484</v>
      </c>
      <c r="S37" s="18">
        <f t="shared" si="5"/>
        <v>9.6548383798784982</v>
      </c>
      <c r="T37" s="18">
        <f t="shared" si="34"/>
        <v>9.6056446260784512</v>
      </c>
      <c r="U37" s="18">
        <f t="shared" si="7"/>
        <v>1.2639061151840945</v>
      </c>
      <c r="V37" s="18">
        <f t="shared" si="8"/>
        <v>6.9865921367120771</v>
      </c>
      <c r="W37" s="18">
        <f t="shared" si="9"/>
        <v>1.4043401279823269</v>
      </c>
      <c r="X37" s="18">
        <f t="shared" si="35"/>
        <v>1.2574662055957246</v>
      </c>
      <c r="Y37" s="18">
        <f t="shared" si="36"/>
        <v>6.9509937475985879</v>
      </c>
      <c r="Z37" s="18">
        <f t="shared" si="37"/>
        <v>1.3971846728841382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28226</v>
      </c>
      <c r="C38" s="14">
        <v>175</v>
      </c>
      <c r="D38" s="15">
        <v>6.19</v>
      </c>
      <c r="E38" s="14">
        <v>24</v>
      </c>
      <c r="F38" s="15">
        <v>0.85</v>
      </c>
      <c r="G38" s="14">
        <v>130</v>
      </c>
      <c r="H38" s="15">
        <v>4.6100000000000003</v>
      </c>
      <c r="I38" s="14">
        <v>21</v>
      </c>
      <c r="J38" s="15">
        <v>0.74</v>
      </c>
      <c r="K38" s="14">
        <v>7566</v>
      </c>
      <c r="L38" s="14">
        <f t="shared" si="38"/>
        <v>0</v>
      </c>
      <c r="M38" s="14">
        <v>7566</v>
      </c>
      <c r="N38" s="18">
        <f t="shared" si="2"/>
        <v>100</v>
      </c>
      <c r="O38" s="14">
        <v>26548</v>
      </c>
      <c r="P38" s="14">
        <v>94</v>
      </c>
      <c r="Q38" s="24">
        <f t="shared" si="3"/>
        <v>26454</v>
      </c>
      <c r="R38" s="18">
        <f t="shared" si="4"/>
        <v>99.645924363417208</v>
      </c>
      <c r="S38" s="18">
        <f t="shared" si="5"/>
        <v>6.2219880297301824</v>
      </c>
      <c r="T38" s="18">
        <f t="shared" si="34"/>
        <v>6.1999574860058102</v>
      </c>
      <c r="U38" s="18">
        <f t="shared" si="7"/>
        <v>0.85330121550585369</v>
      </c>
      <c r="V38" s="18">
        <f t="shared" si="8"/>
        <v>4.6220482506567073</v>
      </c>
      <c r="W38" s="18">
        <f t="shared" si="9"/>
        <v>0.74663856356762182</v>
      </c>
      <c r="X38" s="18">
        <f t="shared" si="35"/>
        <v>0.85027988379508279</v>
      </c>
      <c r="Y38" s="18">
        <f t="shared" si="36"/>
        <v>4.6056827038900305</v>
      </c>
      <c r="Z38" s="18">
        <f t="shared" si="37"/>
        <v>0.74399489832069721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31338</v>
      </c>
      <c r="C39" s="14">
        <v>121</v>
      </c>
      <c r="D39" s="15">
        <v>3.85</v>
      </c>
      <c r="E39" s="14">
        <v>17</v>
      </c>
      <c r="F39" s="15">
        <v>0.55000000000000004</v>
      </c>
      <c r="G39" s="14">
        <v>74</v>
      </c>
      <c r="H39" s="15">
        <v>2.35</v>
      </c>
      <c r="I39" s="14">
        <v>30</v>
      </c>
      <c r="J39" s="15">
        <v>0.96</v>
      </c>
      <c r="K39" s="14">
        <v>8604</v>
      </c>
      <c r="L39" s="14">
        <f t="shared" si="38"/>
        <v>2</v>
      </c>
      <c r="M39" s="14">
        <v>8602</v>
      </c>
      <c r="N39" s="18">
        <f t="shared" si="2"/>
        <v>99.976754997675499</v>
      </c>
      <c r="O39" s="14">
        <v>30752</v>
      </c>
      <c r="P39" s="14">
        <v>114</v>
      </c>
      <c r="Q39" s="24">
        <f t="shared" si="3"/>
        <v>30638</v>
      </c>
      <c r="R39" s="18">
        <f t="shared" si="4"/>
        <v>99.629292403746092</v>
      </c>
      <c r="S39" s="18">
        <f t="shared" si="5"/>
        <v>3.8763948842313987</v>
      </c>
      <c r="T39" s="18">
        <f t="shared" si="34"/>
        <v>3.8611270661816319</v>
      </c>
      <c r="U39" s="18">
        <f t="shared" si="7"/>
        <v>0.54461746307383285</v>
      </c>
      <c r="V39" s="18">
        <f t="shared" si="8"/>
        <v>2.3706877804390372</v>
      </c>
      <c r="W39" s="18">
        <f t="shared" si="9"/>
        <v>0.96108964071852854</v>
      </c>
      <c r="X39" s="18">
        <f t="shared" si="35"/>
        <v>0.54247239772799793</v>
      </c>
      <c r="Y39" s="18">
        <f t="shared" si="36"/>
        <v>2.361350437168932</v>
      </c>
      <c r="Z39" s="18">
        <f t="shared" si="37"/>
        <v>0.9573042312847021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8"/>
      <c r="O40" s="11"/>
      <c r="P40" s="11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126122</v>
      </c>
      <c r="C41" s="8">
        <v>233</v>
      </c>
      <c r="D41" s="9">
        <v>1.84</v>
      </c>
      <c r="E41" s="8">
        <v>49</v>
      </c>
      <c r="F41" s="9">
        <v>0.39</v>
      </c>
      <c r="G41" s="8">
        <v>137</v>
      </c>
      <c r="H41" s="9">
        <v>1.08</v>
      </c>
      <c r="I41" s="8">
        <v>47</v>
      </c>
      <c r="J41" s="9">
        <v>0.37</v>
      </c>
      <c r="K41" s="8">
        <f>SUM(K42:K46)</f>
        <v>37831</v>
      </c>
      <c r="L41" s="8">
        <f t="shared" ref="L41:M41" si="39">SUM(L42:L46)</f>
        <v>19</v>
      </c>
      <c r="M41" s="8">
        <f t="shared" si="39"/>
        <v>37812</v>
      </c>
      <c r="N41" s="17">
        <f t="shared" si="2"/>
        <v>99.949776638206771</v>
      </c>
      <c r="O41" s="8">
        <v>133666</v>
      </c>
      <c r="P41" s="8">
        <v>356</v>
      </c>
      <c r="Q41" s="16">
        <f t="shared" si="3"/>
        <v>133310</v>
      </c>
      <c r="R41" s="17">
        <f t="shared" si="4"/>
        <v>99.733664507054897</v>
      </c>
      <c r="S41" s="17">
        <f t="shared" si="5"/>
        <v>1.853281828536504</v>
      </c>
      <c r="T41" s="17">
        <f t="shared" ref="T41:T46" si="40">N41*R41*S41/10000</f>
        <v>1.8474175798036825</v>
      </c>
      <c r="U41" s="17">
        <f t="shared" si="7"/>
        <v>0.38974596394115318</v>
      </c>
      <c r="V41" s="17">
        <f t="shared" si="8"/>
        <v>1.0896978991824078</v>
      </c>
      <c r="W41" s="17">
        <f t="shared" si="9"/>
        <v>0.37383796541294279</v>
      </c>
      <c r="X41" s="17">
        <f t="shared" ref="X41:X46" si="41">N41*R41*U41/10000</f>
        <v>0.38851270991579584</v>
      </c>
      <c r="Y41" s="17">
        <f t="shared" ref="Y41:Y46" si="42">N41*R41*V41/10000</f>
        <v>1.0862498216013068</v>
      </c>
      <c r="Z41" s="17">
        <f t="shared" ref="Z41:Z46" si="43">N41*R41*W41/10000</f>
        <v>0.37265504828657964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29788</v>
      </c>
      <c r="C42" s="14">
        <v>99</v>
      </c>
      <c r="D42" s="15">
        <v>3.33</v>
      </c>
      <c r="E42" s="14">
        <v>20</v>
      </c>
      <c r="F42" s="15">
        <v>0.69</v>
      </c>
      <c r="G42" s="14">
        <v>63</v>
      </c>
      <c r="H42" s="15">
        <v>2.12</v>
      </c>
      <c r="I42" s="14">
        <v>15</v>
      </c>
      <c r="J42" s="15">
        <v>0.52</v>
      </c>
      <c r="K42" s="14">
        <v>8719</v>
      </c>
      <c r="L42" s="14">
        <f>K42-M42</f>
        <v>1</v>
      </c>
      <c r="M42" s="14">
        <v>8718</v>
      </c>
      <c r="N42" s="18">
        <f t="shared" si="2"/>
        <v>99.988530794815915</v>
      </c>
      <c r="O42" s="14">
        <v>30790</v>
      </c>
      <c r="P42" s="14">
        <v>104</v>
      </c>
      <c r="Q42" s="24">
        <f t="shared" si="3"/>
        <v>30686</v>
      </c>
      <c r="R42" s="18">
        <f t="shared" si="4"/>
        <v>99.662227996102629</v>
      </c>
      <c r="S42" s="18">
        <f t="shared" si="5"/>
        <v>3.3351323319619026</v>
      </c>
      <c r="T42" s="18">
        <f t="shared" si="40"/>
        <v>3.3234859675036925</v>
      </c>
      <c r="U42" s="18">
        <f t="shared" si="7"/>
        <v>0.67376410746705095</v>
      </c>
      <c r="V42" s="18">
        <f t="shared" si="8"/>
        <v>2.1223569385212109</v>
      </c>
      <c r="W42" s="18">
        <f t="shared" si="9"/>
        <v>0.5053230806002883</v>
      </c>
      <c r="X42" s="18">
        <f t="shared" si="41"/>
        <v>0.67141130656640258</v>
      </c>
      <c r="Y42" s="18">
        <f t="shared" si="42"/>
        <v>2.1149456156841682</v>
      </c>
      <c r="Z42" s="18">
        <f t="shared" si="43"/>
        <v>0.50355847992480196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32019</v>
      </c>
      <c r="C43" s="14">
        <v>51</v>
      </c>
      <c r="D43" s="15">
        <v>1.59</v>
      </c>
      <c r="E43" s="14">
        <v>6</v>
      </c>
      <c r="F43" s="15">
        <v>0.2</v>
      </c>
      <c r="G43" s="14">
        <v>34</v>
      </c>
      <c r="H43" s="15">
        <v>1.06</v>
      </c>
      <c r="I43" s="14">
        <v>11</v>
      </c>
      <c r="J43" s="15">
        <v>0.33</v>
      </c>
      <c r="K43" s="14">
        <v>8250</v>
      </c>
      <c r="L43" s="14">
        <f t="shared" ref="L43:L46" si="44">K43-M43</f>
        <v>7</v>
      </c>
      <c r="M43" s="14">
        <v>8243</v>
      </c>
      <c r="N43" s="18">
        <f t="shared" si="2"/>
        <v>99.915151515151507</v>
      </c>
      <c r="O43" s="14">
        <v>29251</v>
      </c>
      <c r="P43" s="14">
        <v>74</v>
      </c>
      <c r="Q43" s="24">
        <f t="shared" si="3"/>
        <v>29177</v>
      </c>
      <c r="R43" s="18">
        <f t="shared" si="4"/>
        <v>99.747017195993308</v>
      </c>
      <c r="S43" s="18">
        <f t="shared" si="5"/>
        <v>1.5982000617607426</v>
      </c>
      <c r="T43" s="18">
        <f t="shared" si="40"/>
        <v>1.592804272463225</v>
      </c>
      <c r="U43" s="18">
        <f t="shared" si="7"/>
        <v>0.18802353667773442</v>
      </c>
      <c r="V43" s="18">
        <f t="shared" si="8"/>
        <v>1.0654667078404951</v>
      </c>
      <c r="W43" s="18">
        <f t="shared" si="9"/>
        <v>0.34470981724251309</v>
      </c>
      <c r="X43" s="18">
        <f t="shared" si="41"/>
        <v>0.18738873793685001</v>
      </c>
      <c r="Y43" s="18">
        <f t="shared" si="42"/>
        <v>1.0618695149754835</v>
      </c>
      <c r="Z43" s="18">
        <f t="shared" si="43"/>
        <v>0.3435460195508917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32254</v>
      </c>
      <c r="C44" s="14">
        <v>43</v>
      </c>
      <c r="D44" s="15">
        <v>1.32</v>
      </c>
      <c r="E44" s="14">
        <v>9</v>
      </c>
      <c r="F44" s="15">
        <v>0.28999999999999998</v>
      </c>
      <c r="G44" s="14">
        <v>24</v>
      </c>
      <c r="H44" s="15">
        <v>0.74</v>
      </c>
      <c r="I44" s="14">
        <v>9</v>
      </c>
      <c r="J44" s="15">
        <v>0.28999999999999998</v>
      </c>
      <c r="K44" s="14">
        <v>9698</v>
      </c>
      <c r="L44" s="14">
        <f t="shared" si="44"/>
        <v>5</v>
      </c>
      <c r="M44" s="14">
        <v>9693</v>
      </c>
      <c r="N44" s="18">
        <f t="shared" si="2"/>
        <v>99.948442977933595</v>
      </c>
      <c r="O44" s="14">
        <v>34651</v>
      </c>
      <c r="P44" s="14">
        <v>83</v>
      </c>
      <c r="Q44" s="24">
        <f t="shared" si="3"/>
        <v>34568</v>
      </c>
      <c r="R44" s="18">
        <f t="shared" si="4"/>
        <v>99.760468673342757</v>
      </c>
      <c r="S44" s="18">
        <f t="shared" si="5"/>
        <v>1.3370583490319079</v>
      </c>
      <c r="T44" s="18">
        <f t="shared" si="40"/>
        <v>1.333167979165375</v>
      </c>
      <c r="U44" s="18">
        <f t="shared" si="7"/>
        <v>0.27984942189039935</v>
      </c>
      <c r="V44" s="18">
        <f t="shared" si="8"/>
        <v>0.74626512504106479</v>
      </c>
      <c r="W44" s="18">
        <f t="shared" si="9"/>
        <v>0.27984942189039935</v>
      </c>
      <c r="X44" s="18">
        <f t="shared" si="41"/>
        <v>0.27903515842996224</v>
      </c>
      <c r="Y44" s="18">
        <f t="shared" si="42"/>
        <v>0.74409375581323234</v>
      </c>
      <c r="Z44" s="18">
        <f t="shared" si="43"/>
        <v>0.27903515842996224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17138</v>
      </c>
      <c r="C45" s="14">
        <v>22</v>
      </c>
      <c r="D45" s="15">
        <v>1.31</v>
      </c>
      <c r="E45" s="14">
        <v>6</v>
      </c>
      <c r="F45" s="15">
        <v>0.36</v>
      </c>
      <c r="G45" s="14">
        <v>9</v>
      </c>
      <c r="H45" s="15">
        <v>0.54</v>
      </c>
      <c r="I45" s="14">
        <v>7</v>
      </c>
      <c r="J45" s="15">
        <v>0.41</v>
      </c>
      <c r="K45" s="14">
        <v>7316</v>
      </c>
      <c r="L45" s="14">
        <f t="shared" si="44"/>
        <v>3</v>
      </c>
      <c r="M45" s="14">
        <v>7313</v>
      </c>
      <c r="N45" s="18">
        <f t="shared" si="2"/>
        <v>99.958993985784588</v>
      </c>
      <c r="O45" s="14">
        <v>25321</v>
      </c>
      <c r="P45" s="14">
        <v>54</v>
      </c>
      <c r="Q45" s="24">
        <f t="shared" si="3"/>
        <v>25267</v>
      </c>
      <c r="R45" s="18">
        <f t="shared" si="4"/>
        <v>99.786738280478659</v>
      </c>
      <c r="S45" s="18">
        <f t="shared" si="5"/>
        <v>1.2869682670879909</v>
      </c>
      <c r="T45" s="18">
        <f t="shared" si="40"/>
        <v>1.283697047496791</v>
      </c>
      <c r="U45" s="18">
        <f t="shared" si="7"/>
        <v>0.35099134556945205</v>
      </c>
      <c r="V45" s="18">
        <f t="shared" si="8"/>
        <v>0.52648701835417799</v>
      </c>
      <c r="W45" s="18">
        <f t="shared" si="9"/>
        <v>0.40948990316436074</v>
      </c>
      <c r="X45" s="18">
        <f t="shared" si="41"/>
        <v>0.35009919477185203</v>
      </c>
      <c r="Y45" s="18">
        <f t="shared" si="42"/>
        <v>0.52514879215777799</v>
      </c>
      <c r="Z45" s="18">
        <f t="shared" si="43"/>
        <v>0.40844906056716074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14923</v>
      </c>
      <c r="C46" s="14">
        <v>17</v>
      </c>
      <c r="D46" s="15">
        <v>1.17</v>
      </c>
      <c r="E46" s="14">
        <v>7</v>
      </c>
      <c r="F46" s="15">
        <v>0.44</v>
      </c>
      <c r="G46" s="14">
        <v>6</v>
      </c>
      <c r="H46" s="15">
        <v>0.43</v>
      </c>
      <c r="I46" s="14">
        <v>4</v>
      </c>
      <c r="J46" s="15">
        <v>0.28999999999999998</v>
      </c>
      <c r="K46" s="14">
        <v>3848</v>
      </c>
      <c r="L46" s="14">
        <f t="shared" si="44"/>
        <v>3</v>
      </c>
      <c r="M46" s="14">
        <v>3845</v>
      </c>
      <c r="N46" s="18">
        <f t="shared" si="2"/>
        <v>99.92203742203742</v>
      </c>
      <c r="O46" s="14">
        <v>13652</v>
      </c>
      <c r="P46" s="14">
        <v>42</v>
      </c>
      <c r="Q46" s="24">
        <f t="shared" si="3"/>
        <v>13610</v>
      </c>
      <c r="R46" s="18">
        <f t="shared" si="4"/>
        <v>99.692352768825074</v>
      </c>
      <c r="S46" s="18">
        <f t="shared" si="5"/>
        <v>1.1435881750859567</v>
      </c>
      <c r="T46" s="18">
        <f t="shared" si="40"/>
        <v>1.1391811297996381</v>
      </c>
      <c r="U46" s="18">
        <f t="shared" si="7"/>
        <v>0.47088924856480568</v>
      </c>
      <c r="V46" s="18">
        <f t="shared" si="8"/>
        <v>0.4036193559126906</v>
      </c>
      <c r="W46" s="18">
        <f t="shared" si="9"/>
        <v>0.26907957060846038</v>
      </c>
      <c r="X46" s="18">
        <f t="shared" si="41"/>
        <v>0.46907458285867459</v>
      </c>
      <c r="Y46" s="18">
        <f t="shared" si="42"/>
        <v>0.40206392816457825</v>
      </c>
      <c r="Z46" s="18">
        <f t="shared" si="43"/>
        <v>0.26804261877638547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8"/>
      <c r="O47" s="11"/>
      <c r="P47" s="11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98405</v>
      </c>
      <c r="C48" s="8">
        <v>69</v>
      </c>
      <c r="D48" s="9">
        <v>0.7</v>
      </c>
      <c r="E48" s="8">
        <v>9</v>
      </c>
      <c r="F48" s="9">
        <v>0.09</v>
      </c>
      <c r="G48" s="8">
        <v>35</v>
      </c>
      <c r="H48" s="9">
        <v>0.35</v>
      </c>
      <c r="I48" s="8">
        <v>24</v>
      </c>
      <c r="J48" s="9">
        <v>0.25</v>
      </c>
      <c r="K48" s="8">
        <f>SUM(K49:K53)</f>
        <v>26419</v>
      </c>
      <c r="L48" s="8">
        <f t="shared" ref="L48:M48" si="45">SUM(L49:L53)</f>
        <v>6</v>
      </c>
      <c r="M48" s="8">
        <f t="shared" si="45"/>
        <v>26413</v>
      </c>
      <c r="N48" s="17">
        <f t="shared" si="2"/>
        <v>99.9772890722586</v>
      </c>
      <c r="O48" s="8">
        <v>95602</v>
      </c>
      <c r="P48" s="8">
        <v>164</v>
      </c>
      <c r="Q48" s="16">
        <f t="shared" si="3"/>
        <v>95438</v>
      </c>
      <c r="R48" s="17">
        <f t="shared" si="4"/>
        <v>99.828455471642854</v>
      </c>
      <c r="S48" s="17">
        <f t="shared" si="5"/>
        <v>0.70254834772166042</v>
      </c>
      <c r="T48" s="17">
        <f t="shared" ref="T48:T53" si="46">N48*R48*S48/10000</f>
        <v>0.70118388293277789</v>
      </c>
      <c r="U48" s="17">
        <f t="shared" si="7"/>
        <v>9.1636741007173103E-2</v>
      </c>
      <c r="V48" s="17">
        <f t="shared" si="8"/>
        <v>0.35636510391678428</v>
      </c>
      <c r="W48" s="17">
        <f t="shared" si="9"/>
        <v>0.24436464268579494</v>
      </c>
      <c r="X48" s="17">
        <f t="shared" ref="X48:X53" si="47">N48*R48*U48/10000</f>
        <v>9.1458767339057986E-2</v>
      </c>
      <c r="Y48" s="17">
        <f t="shared" ref="Y48:Y53" si="48">N48*R48*V48/10000</f>
        <v>0.35567298409633663</v>
      </c>
      <c r="Z48" s="17">
        <f t="shared" ref="Z48:Z53" si="49">N48*R48*W48/10000</f>
        <v>0.24389004623748797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16224</v>
      </c>
      <c r="C49" s="14">
        <v>14</v>
      </c>
      <c r="D49" s="15">
        <v>0.87</v>
      </c>
      <c r="E49" s="14">
        <v>2</v>
      </c>
      <c r="F49" s="15">
        <v>0.11</v>
      </c>
      <c r="G49" s="14">
        <v>7</v>
      </c>
      <c r="H49" s="15">
        <v>0.41</v>
      </c>
      <c r="I49" s="14">
        <v>6</v>
      </c>
      <c r="J49" s="15">
        <v>0.36</v>
      </c>
      <c r="K49" s="14">
        <v>5030</v>
      </c>
      <c r="L49" s="14">
        <f>K49-M49</f>
        <v>0</v>
      </c>
      <c r="M49" s="14">
        <v>5030</v>
      </c>
      <c r="N49" s="18">
        <f t="shared" si="2"/>
        <v>100</v>
      </c>
      <c r="O49" s="14">
        <v>17026</v>
      </c>
      <c r="P49" s="14">
        <v>35</v>
      </c>
      <c r="Q49" s="24">
        <f t="shared" si="3"/>
        <v>16991</v>
      </c>
      <c r="R49" s="18">
        <f t="shared" si="4"/>
        <v>99.794432045107484</v>
      </c>
      <c r="S49" s="18">
        <f t="shared" si="5"/>
        <v>0.86469667141334949</v>
      </c>
      <c r="T49" s="18">
        <f t="shared" si="46"/>
        <v>0.86291913214990146</v>
      </c>
      <c r="U49" s="18">
        <f t="shared" si="7"/>
        <v>0.12352809591619279</v>
      </c>
      <c r="V49" s="18">
        <f t="shared" si="8"/>
        <v>0.43234833570667475</v>
      </c>
      <c r="W49" s="18">
        <f t="shared" si="9"/>
        <v>0.37058428774857838</v>
      </c>
      <c r="X49" s="18">
        <f t="shared" si="47"/>
        <v>0.1232741617357002</v>
      </c>
      <c r="Y49" s="18">
        <f t="shared" si="48"/>
        <v>0.43145956607495073</v>
      </c>
      <c r="Z49" s="18">
        <f t="shared" si="49"/>
        <v>0.36982248520710059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17685</v>
      </c>
      <c r="C50" s="14">
        <v>8</v>
      </c>
      <c r="D50" s="15">
        <v>0.46</v>
      </c>
      <c r="E50" s="14">
        <v>2</v>
      </c>
      <c r="F50" s="15">
        <v>0.12</v>
      </c>
      <c r="G50" s="14">
        <v>5</v>
      </c>
      <c r="H50" s="15">
        <v>0.3</v>
      </c>
      <c r="I50" s="14">
        <v>1</v>
      </c>
      <c r="J50" s="15">
        <v>0.04</v>
      </c>
      <c r="K50" s="14">
        <v>4435</v>
      </c>
      <c r="L50" s="14">
        <f t="shared" ref="L50:L53" si="50">K50-M50</f>
        <v>2</v>
      </c>
      <c r="M50" s="14">
        <v>4433</v>
      </c>
      <c r="N50" s="18">
        <f t="shared" si="2"/>
        <v>99.954904171364149</v>
      </c>
      <c r="O50" s="14">
        <v>15357</v>
      </c>
      <c r="P50" s="14">
        <v>24</v>
      </c>
      <c r="Q50" s="24">
        <f t="shared" si="3"/>
        <v>15333</v>
      </c>
      <c r="R50" s="18">
        <f t="shared" si="4"/>
        <v>99.843719476460251</v>
      </c>
      <c r="S50" s="18">
        <f t="shared" si="5"/>
        <v>0.4532732233379923</v>
      </c>
      <c r="T50" s="18">
        <f t="shared" si="46"/>
        <v>0.45236075770426915</v>
      </c>
      <c r="U50" s="18">
        <f t="shared" si="7"/>
        <v>0.11331830583449808</v>
      </c>
      <c r="V50" s="18">
        <f t="shared" si="8"/>
        <v>0.28329576458624517</v>
      </c>
      <c r="W50" s="18">
        <f t="shared" si="9"/>
        <v>5.6659152917249038E-2</v>
      </c>
      <c r="X50" s="18">
        <f t="shared" si="47"/>
        <v>0.11309018942606729</v>
      </c>
      <c r="Y50" s="18">
        <f t="shared" si="48"/>
        <v>0.28272547356516819</v>
      </c>
      <c r="Z50" s="18">
        <f t="shared" si="49"/>
        <v>5.6545094713033643E-2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22089</v>
      </c>
      <c r="C51" s="14">
        <v>12</v>
      </c>
      <c r="D51" s="15">
        <v>0.56000000000000005</v>
      </c>
      <c r="E51" s="14">
        <v>0</v>
      </c>
      <c r="F51" s="15">
        <v>0</v>
      </c>
      <c r="G51" s="14">
        <v>5</v>
      </c>
      <c r="H51" s="15">
        <v>0.22</v>
      </c>
      <c r="I51" s="14">
        <v>8</v>
      </c>
      <c r="J51" s="15">
        <v>0.34</v>
      </c>
      <c r="K51" s="14">
        <v>5516</v>
      </c>
      <c r="L51" s="14">
        <f t="shared" si="50"/>
        <v>0</v>
      </c>
      <c r="M51" s="14">
        <v>5516</v>
      </c>
      <c r="N51" s="18">
        <f t="shared" si="2"/>
        <v>100</v>
      </c>
      <c r="O51" s="14">
        <v>19745</v>
      </c>
      <c r="P51" s="14">
        <v>29</v>
      </c>
      <c r="Q51" s="24">
        <f t="shared" si="3"/>
        <v>19716</v>
      </c>
      <c r="R51" s="18">
        <f t="shared" si="4"/>
        <v>99.85312737401874</v>
      </c>
      <c r="S51" s="18">
        <f t="shared" si="5"/>
        <v>0.5440558938419513</v>
      </c>
      <c r="T51" s="18">
        <f t="shared" si="46"/>
        <v>0.54325682466385983</v>
      </c>
      <c r="U51" s="18">
        <f t="shared" si="7"/>
        <v>0</v>
      </c>
      <c r="V51" s="18">
        <f t="shared" si="8"/>
        <v>0.22668995576747972</v>
      </c>
      <c r="W51" s="18">
        <f t="shared" si="9"/>
        <v>0.36270392922796757</v>
      </c>
      <c r="X51" s="18">
        <f t="shared" si="47"/>
        <v>0</v>
      </c>
      <c r="Y51" s="18">
        <f t="shared" si="48"/>
        <v>0.22635701027660826</v>
      </c>
      <c r="Z51" s="18">
        <f t="shared" si="49"/>
        <v>0.36217121644257322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21514</v>
      </c>
      <c r="C52" s="14">
        <v>21</v>
      </c>
      <c r="D52" s="15">
        <v>0.97</v>
      </c>
      <c r="E52" s="14">
        <v>3</v>
      </c>
      <c r="F52" s="15">
        <v>0.13</v>
      </c>
      <c r="G52" s="14">
        <v>8</v>
      </c>
      <c r="H52" s="15">
        <v>0.39</v>
      </c>
      <c r="I52" s="14">
        <v>10</v>
      </c>
      <c r="J52" s="15">
        <v>0.44</v>
      </c>
      <c r="K52" s="14">
        <v>6151</v>
      </c>
      <c r="L52" s="14">
        <f t="shared" si="50"/>
        <v>3</v>
      </c>
      <c r="M52" s="14">
        <v>6148</v>
      </c>
      <c r="N52" s="18">
        <f t="shared" si="2"/>
        <v>99.951227442692243</v>
      </c>
      <c r="O52" s="14">
        <v>22780</v>
      </c>
      <c r="P52" s="14">
        <v>54</v>
      </c>
      <c r="Q52" s="24">
        <f t="shared" si="3"/>
        <v>22726</v>
      </c>
      <c r="R52" s="18">
        <f t="shared" si="4"/>
        <v>99.762949956101849</v>
      </c>
      <c r="S52" s="18">
        <f t="shared" si="5"/>
        <v>0.97890538151897377</v>
      </c>
      <c r="T52" s="18">
        <f t="shared" si="46"/>
        <v>0.97610858045923576</v>
      </c>
      <c r="U52" s="18">
        <f t="shared" si="7"/>
        <v>0.13984362593128197</v>
      </c>
      <c r="V52" s="18">
        <f t="shared" si="8"/>
        <v>0.37291633581675193</v>
      </c>
      <c r="W52" s="18">
        <f t="shared" si="9"/>
        <v>0.46614541977093987</v>
      </c>
      <c r="X52" s="18">
        <f t="shared" si="47"/>
        <v>0.13944408292274799</v>
      </c>
      <c r="Y52" s="18">
        <f t="shared" si="48"/>
        <v>0.37185088779399461</v>
      </c>
      <c r="Z52" s="18">
        <f t="shared" si="49"/>
        <v>0.46481360974249319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20893</v>
      </c>
      <c r="C53" s="20">
        <v>13</v>
      </c>
      <c r="D53" s="21">
        <v>0.62</v>
      </c>
      <c r="E53" s="20">
        <v>3</v>
      </c>
      <c r="F53" s="21">
        <v>0.12</v>
      </c>
      <c r="G53" s="20">
        <v>10</v>
      </c>
      <c r="H53" s="21">
        <v>0.46</v>
      </c>
      <c r="I53" s="20">
        <v>1</v>
      </c>
      <c r="J53" s="21">
        <v>0.04</v>
      </c>
      <c r="K53" s="20">
        <v>5287</v>
      </c>
      <c r="L53" s="20">
        <f t="shared" si="50"/>
        <v>1</v>
      </c>
      <c r="M53" s="20">
        <v>5286</v>
      </c>
      <c r="N53" s="22">
        <f t="shared" si="2"/>
        <v>99.981085681861174</v>
      </c>
      <c r="O53" s="20">
        <v>20694</v>
      </c>
      <c r="P53" s="20">
        <v>22</v>
      </c>
      <c r="Q53" s="25">
        <f t="shared" si="3"/>
        <v>20672</v>
      </c>
      <c r="R53" s="22">
        <f t="shared" si="4"/>
        <v>99.893688991978351</v>
      </c>
      <c r="S53" s="22">
        <f t="shared" si="5"/>
        <v>0.62299799373757181</v>
      </c>
      <c r="T53" s="22">
        <f t="shared" si="46"/>
        <v>0.6222179677403914</v>
      </c>
      <c r="U53" s="22">
        <f t="shared" si="7"/>
        <v>0.1437687677855935</v>
      </c>
      <c r="V53" s="22">
        <f t="shared" si="8"/>
        <v>0.47922922595197837</v>
      </c>
      <c r="W53" s="22">
        <f t="shared" si="9"/>
        <v>4.7922922595197828E-2</v>
      </c>
      <c r="X53" s="22">
        <f t="shared" si="47"/>
        <v>0.14358876178624419</v>
      </c>
      <c r="Y53" s="22">
        <f t="shared" si="48"/>
        <v>0.47862920595414732</v>
      </c>
      <c r="Z53" s="26">
        <f t="shared" si="49"/>
        <v>4.7862920595414721E-2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P1:P2"/>
    <mergeCell ref="A1:A2"/>
    <mergeCell ref="C1:C2"/>
    <mergeCell ref="D1:D2"/>
    <mergeCell ref="E1:F1"/>
    <mergeCell ref="G1:H1"/>
    <mergeCell ref="B1:B2"/>
    <mergeCell ref="I1:J1"/>
    <mergeCell ref="K1:K2"/>
    <mergeCell ref="L1:L2"/>
    <mergeCell ref="M1:M2"/>
    <mergeCell ref="N1:N2"/>
    <mergeCell ref="O1:O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</mergeCells>
  <phoneticPr fontId="1" type="noConversion"/>
  <pageMargins left="0.7" right="0.7" top="0.75" bottom="0.75" header="0.3" footer="0.3"/>
  <ignoredErrors>
    <ignoredError sqref="N4" formula="1"/>
    <ignoredError sqref="AA11:AD11" formulaRange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A9685-95E3-45BE-B9BF-810C675D8F3C}">
  <dimension ref="A1:AH53"/>
  <sheetViews>
    <sheetView workbookViewId="0">
      <selection activeCell="G27" sqref="G27"/>
    </sheetView>
  </sheetViews>
  <sheetFormatPr defaultRowHeight="14" x14ac:dyDescent="0.3"/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49" t="s">
        <v>20</v>
      </c>
      <c r="L1" s="44" t="s">
        <v>23</v>
      </c>
      <c r="M1" s="44" t="s">
        <v>24</v>
      </c>
      <c r="N1" s="54" t="s">
        <v>26</v>
      </c>
      <c r="O1" s="44" t="s">
        <v>22</v>
      </c>
      <c r="P1" s="44" t="s">
        <v>28</v>
      </c>
      <c r="Q1" s="44" t="s">
        <v>30</v>
      </c>
      <c r="R1" s="56" t="s">
        <v>32</v>
      </c>
      <c r="S1" s="54" t="s">
        <v>36</v>
      </c>
      <c r="T1" s="54" t="s">
        <v>34</v>
      </c>
      <c r="U1" s="40" t="s">
        <v>38</v>
      </c>
      <c r="V1" s="40" t="s">
        <v>40</v>
      </c>
      <c r="W1" s="40" t="s">
        <v>42</v>
      </c>
      <c r="X1" s="40" t="s">
        <v>44</v>
      </c>
      <c r="Y1" s="40" t="s">
        <v>46</v>
      </c>
      <c r="Z1" s="40" t="s">
        <v>48</v>
      </c>
      <c r="AA1" s="40" t="s">
        <v>50</v>
      </c>
      <c r="AB1" s="40" t="s">
        <v>52</v>
      </c>
      <c r="AC1" s="40" t="s">
        <v>54</v>
      </c>
      <c r="AD1" s="40" t="s">
        <v>56</v>
      </c>
      <c r="AE1" s="40" t="s">
        <v>58</v>
      </c>
      <c r="AF1" s="40" t="s">
        <v>60</v>
      </c>
      <c r="AG1" s="40" t="s">
        <v>62</v>
      </c>
      <c r="AH1" s="40" t="s">
        <v>64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50"/>
      <c r="L2" s="45"/>
      <c r="M2" s="45"/>
      <c r="N2" s="55"/>
      <c r="O2" s="45"/>
      <c r="P2" s="4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8"/>
      <c r="L3" s="8"/>
      <c r="M3" s="8"/>
      <c r="N3" s="17"/>
      <c r="O3" s="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2405581</v>
      </c>
      <c r="C4" s="8">
        <v>96028</v>
      </c>
      <c r="D4" s="9">
        <v>39.92</v>
      </c>
      <c r="E4" s="8">
        <v>53301</v>
      </c>
      <c r="F4" s="9">
        <v>22.16</v>
      </c>
      <c r="G4" s="8">
        <v>35705</v>
      </c>
      <c r="H4" s="9">
        <v>14.84</v>
      </c>
      <c r="I4" s="8">
        <v>7022</v>
      </c>
      <c r="J4" s="9">
        <v>2.92</v>
      </c>
      <c r="K4" s="16">
        <f>K6+K13+K20+K27+K34+K41+K48</f>
        <v>662263</v>
      </c>
      <c r="L4" s="16">
        <f t="shared" ref="L4:M4" si="0">L6+L13+L20+L27+L34+L41+L48</f>
        <v>72869</v>
      </c>
      <c r="M4" s="16">
        <f t="shared" si="0"/>
        <v>589394</v>
      </c>
      <c r="N4" s="17">
        <f>M4/K4*100</f>
        <v>88.996969481912785</v>
      </c>
      <c r="O4" s="16">
        <f>O6+O13+O20+O27+O34+O41+O48</f>
        <v>2418658</v>
      </c>
      <c r="P4" s="16">
        <f>P6+P13+P20+P27+P34+P41+P48</f>
        <v>535077</v>
      </c>
      <c r="Q4" s="16">
        <f>O4-P4</f>
        <v>1883581</v>
      </c>
      <c r="R4" s="17">
        <f>Q4/O4*100</f>
        <v>77.87711201831759</v>
      </c>
      <c r="S4" s="17">
        <f>C4/(R4*B4*N4)*10000000</f>
        <v>57.596068917512916</v>
      </c>
      <c r="T4" s="17">
        <f>N4*R4*S4/10000</f>
        <v>39.918838733761206</v>
      </c>
      <c r="U4" s="17">
        <f>E4/(R4*B4*N4)*10000000</f>
        <v>31.969093070483151</v>
      </c>
      <c r="V4" s="17">
        <f>G4/(R4*B4*N4)*10000000</f>
        <v>21.415291797182057</v>
      </c>
      <c r="W4" s="17">
        <f>I4/(R4*B4*N4)*10000000</f>
        <v>4.2116840498477073</v>
      </c>
      <c r="X4" s="17">
        <f>N4*R4*U4/10000</f>
        <v>22.157225219188213</v>
      </c>
      <c r="Y4" s="17">
        <f>N4*R4*V4/10000</f>
        <v>14.842568177916272</v>
      </c>
      <c r="Z4" s="17">
        <f>N4*R4*W4/10000</f>
        <v>2.9190453366567159</v>
      </c>
      <c r="AA4" s="19">
        <f>SUM(T6:T53)-T6-T13-T20-T27-T34-T41-T48</f>
        <v>1653.6703878388364</v>
      </c>
      <c r="AB4" s="19">
        <f>SUM(X6:X53)-X6-X13-X20-X27-X34-X41-X48</f>
        <v>989.62711918135062</v>
      </c>
      <c r="AC4" s="19">
        <f>SUM(Y6:Y53)-Y6-Y13-Y20-Y27-Y34-Y41-Y48</f>
        <v>559.68630787038273</v>
      </c>
      <c r="AD4" s="19">
        <f>SUM(Z6:Z53)-Z6-Z13-Z20-Z27-Z34-Z41-Z48</f>
        <v>104.29794793093403</v>
      </c>
      <c r="AE4" s="19">
        <f>SUM(S14:S53)-S20-S27-S34-S41-S48</f>
        <v>2621.9803782731942</v>
      </c>
      <c r="AF4" s="19">
        <f>SUM(U14:U53)-U20-U27-U34-U41-U48</f>
        <v>1851.8124924546005</v>
      </c>
      <c r="AG4" s="19">
        <f>SUM(V14:V53)-V20-V27-V34-V41-V48</f>
        <v>655.24333420625044</v>
      </c>
      <c r="AH4" s="19">
        <f>SUM(W14:W53)-W20-W27-W34-W41-W48</f>
        <v>114.77003746592402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8"/>
      <c r="O5" s="11"/>
      <c r="P5" s="18"/>
      <c r="Q5" s="16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363441</v>
      </c>
      <c r="C6" s="8">
        <v>3103</v>
      </c>
      <c r="D6" s="9">
        <v>8.5399999999999991</v>
      </c>
      <c r="E6" s="8">
        <v>2923</v>
      </c>
      <c r="F6" s="9">
        <v>8.0399999999999991</v>
      </c>
      <c r="G6" s="8">
        <v>170</v>
      </c>
      <c r="H6" s="9">
        <v>0.47</v>
      </c>
      <c r="I6" s="8">
        <v>10</v>
      </c>
      <c r="J6" s="9">
        <v>0.03</v>
      </c>
      <c r="K6" s="8">
        <f>SUM(K7:K11)</f>
        <v>120768</v>
      </c>
      <c r="L6" s="8">
        <f t="shared" ref="L6:M6" si="1">SUM(L7:L11)</f>
        <v>68842</v>
      </c>
      <c r="M6" s="8">
        <f t="shared" si="1"/>
        <v>51926</v>
      </c>
      <c r="N6" s="17">
        <f t="shared" ref="N6:N53" si="2">M6/K6*100</f>
        <v>42.996489136195024</v>
      </c>
      <c r="O6" s="8">
        <v>389454</v>
      </c>
      <c r="P6" s="8">
        <v>382471</v>
      </c>
      <c r="Q6" s="16">
        <f t="shared" ref="Q6:Q53" si="3">O6-P6</f>
        <v>6983</v>
      </c>
      <c r="R6" s="17">
        <f t="shared" ref="R6:R53" si="4">Q6/O6*100</f>
        <v>1.7930230527867221</v>
      </c>
      <c r="S6" s="17">
        <f t="shared" ref="S6:S53" si="5">C6/(R6*B6*N6)*10000000</f>
        <v>1107.4623960999484</v>
      </c>
      <c r="T6" s="17">
        <f t="shared" ref="T6:T11" si="6">N6*R6*S6/10000</f>
        <v>8.5378369529029481</v>
      </c>
      <c r="U6" s="17">
        <f t="shared" ref="U6:U53" si="7">E6/(R6*B6*N6)*10000000</f>
        <v>1043.2202977119398</v>
      </c>
      <c r="V6" s="17">
        <f t="shared" ref="V6:V53" si="8">G6/(R6*B6*N6)*10000000</f>
        <v>60.673092922008124</v>
      </c>
      <c r="W6" s="17">
        <f t="shared" ref="W6:W53" si="9">I6/(R6*B6*N6)*10000000</f>
        <v>3.5690054660004775</v>
      </c>
      <c r="X6" s="17">
        <f t="shared" ref="X6:X11" si="10">N6*R6*U6/10000</f>
        <v>8.042570871200553</v>
      </c>
      <c r="Y6" s="17">
        <f t="shared" ref="Y6:Y11" si="11">N6*R6*V6/10000</f>
        <v>0.46775129938559495</v>
      </c>
      <c r="Z6" s="17">
        <f t="shared" ref="Z6:Z11" si="12">N6*R6*W6/10000</f>
        <v>2.7514782316799699E-2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98377</v>
      </c>
      <c r="C7" s="14">
        <v>15</v>
      </c>
      <c r="D7" s="15">
        <v>0.16</v>
      </c>
      <c r="E7" s="14">
        <v>15</v>
      </c>
      <c r="F7" s="15">
        <v>0.16</v>
      </c>
      <c r="G7" s="14">
        <v>0</v>
      </c>
      <c r="H7" s="15">
        <v>0</v>
      </c>
      <c r="I7" s="14">
        <v>0</v>
      </c>
      <c r="J7" s="15">
        <v>0</v>
      </c>
      <c r="K7" s="14">
        <v>31918</v>
      </c>
      <c r="L7" s="14">
        <f>K7-M7</f>
        <v>26612</v>
      </c>
      <c r="M7" s="14">
        <v>5306</v>
      </c>
      <c r="N7" s="18">
        <f t="shared" si="2"/>
        <v>16.623848612068425</v>
      </c>
      <c r="O7" s="14">
        <v>103168</v>
      </c>
      <c r="P7" s="14">
        <v>103137</v>
      </c>
      <c r="Q7" s="24">
        <f t="shared" si="3"/>
        <v>31</v>
      </c>
      <c r="R7" s="18">
        <f t="shared" si="4"/>
        <v>3.0048076923076924E-2</v>
      </c>
      <c r="S7" s="18">
        <f t="shared" si="5"/>
        <v>3052.4561005442492</v>
      </c>
      <c r="T7" s="18">
        <f t="shared" si="6"/>
        <v>0.15247466379336633</v>
      </c>
      <c r="U7" s="18">
        <f t="shared" si="7"/>
        <v>3052.4561005442492</v>
      </c>
      <c r="V7" s="18">
        <f t="shared" si="8"/>
        <v>0</v>
      </c>
      <c r="W7" s="18">
        <f t="shared" si="9"/>
        <v>0</v>
      </c>
      <c r="X7" s="18">
        <f t="shared" si="10"/>
        <v>0.15247466379336633</v>
      </c>
      <c r="Y7" s="18">
        <f t="shared" si="11"/>
        <v>0</v>
      </c>
      <c r="Z7" s="18">
        <f t="shared" si="12"/>
        <v>0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81077</v>
      </c>
      <c r="C8" s="14">
        <v>76</v>
      </c>
      <c r="D8" s="15">
        <v>0.93</v>
      </c>
      <c r="E8" s="14">
        <v>71</v>
      </c>
      <c r="F8" s="15">
        <v>0.88</v>
      </c>
      <c r="G8" s="14">
        <v>4</v>
      </c>
      <c r="H8" s="15">
        <v>0.05</v>
      </c>
      <c r="I8" s="14">
        <v>0</v>
      </c>
      <c r="J8" s="15">
        <v>0</v>
      </c>
      <c r="K8" s="14">
        <v>27589</v>
      </c>
      <c r="L8" s="14">
        <f t="shared" ref="L8:L11" si="13">K8-M8</f>
        <v>18642</v>
      </c>
      <c r="M8" s="14">
        <v>8947</v>
      </c>
      <c r="N8" s="18">
        <f t="shared" si="2"/>
        <v>32.42959150386023</v>
      </c>
      <c r="O8" s="14">
        <v>89408</v>
      </c>
      <c r="P8" s="14">
        <v>89204</v>
      </c>
      <c r="Q8" s="24">
        <f t="shared" si="3"/>
        <v>204</v>
      </c>
      <c r="R8" s="18">
        <f t="shared" si="4"/>
        <v>0.228167501789549</v>
      </c>
      <c r="S8" s="18">
        <f t="shared" si="5"/>
        <v>1266.8367579753506</v>
      </c>
      <c r="T8" s="18">
        <f t="shared" si="6"/>
        <v>0.93738051481924589</v>
      </c>
      <c r="U8" s="18">
        <f t="shared" si="7"/>
        <v>1183.4922344243405</v>
      </c>
      <c r="V8" s="18">
        <f t="shared" si="8"/>
        <v>66.675618840807928</v>
      </c>
      <c r="W8" s="18">
        <f t="shared" si="9"/>
        <v>0</v>
      </c>
      <c r="X8" s="18">
        <f t="shared" si="10"/>
        <v>0.87571074410745331</v>
      </c>
      <c r="Y8" s="18">
        <f t="shared" si="11"/>
        <v>4.9335816569433998E-2</v>
      </c>
      <c r="Z8" s="18">
        <f t="shared" si="12"/>
        <v>0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72215</v>
      </c>
      <c r="C9" s="14">
        <v>315</v>
      </c>
      <c r="D9" s="15">
        <v>4.37</v>
      </c>
      <c r="E9" s="14">
        <v>302</v>
      </c>
      <c r="F9" s="15">
        <v>4.1900000000000004</v>
      </c>
      <c r="G9" s="14">
        <v>12</v>
      </c>
      <c r="H9" s="15">
        <v>0.16</v>
      </c>
      <c r="I9" s="14">
        <v>1</v>
      </c>
      <c r="J9" s="15">
        <v>0.02</v>
      </c>
      <c r="K9" s="14">
        <v>22692</v>
      </c>
      <c r="L9" s="14">
        <f t="shared" si="13"/>
        <v>11706</v>
      </c>
      <c r="M9" s="14">
        <v>10986</v>
      </c>
      <c r="N9" s="18">
        <f t="shared" si="2"/>
        <v>48.413537810682179</v>
      </c>
      <c r="O9" s="14">
        <v>73086</v>
      </c>
      <c r="P9" s="14">
        <v>72485</v>
      </c>
      <c r="Q9" s="24">
        <f t="shared" si="3"/>
        <v>601</v>
      </c>
      <c r="R9" s="18">
        <f t="shared" si="4"/>
        <v>0.82231891196672424</v>
      </c>
      <c r="S9" s="18">
        <f t="shared" si="5"/>
        <v>1095.6605881583384</v>
      </c>
      <c r="T9" s="18">
        <f t="shared" si="6"/>
        <v>4.3619746590043613</v>
      </c>
      <c r="U9" s="18">
        <f t="shared" si="7"/>
        <v>1050.442849599423</v>
      </c>
      <c r="V9" s="18">
        <f t="shared" si="8"/>
        <v>41.739450977460507</v>
      </c>
      <c r="W9" s="18">
        <f t="shared" si="9"/>
        <v>3.4782875814550427</v>
      </c>
      <c r="X9" s="18">
        <f t="shared" si="10"/>
        <v>4.1819566572041822</v>
      </c>
      <c r="Y9" s="18">
        <f t="shared" si="11"/>
        <v>0.16617046320016612</v>
      </c>
      <c r="Z9" s="18">
        <f t="shared" si="12"/>
        <v>1.3847538600013845E-2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60296</v>
      </c>
      <c r="C10" s="14">
        <v>819</v>
      </c>
      <c r="D10" s="15">
        <v>13.58</v>
      </c>
      <c r="E10" s="14">
        <v>773</v>
      </c>
      <c r="F10" s="15">
        <v>12.82</v>
      </c>
      <c r="G10" s="14">
        <v>44</v>
      </c>
      <c r="H10" s="15">
        <v>0.73</v>
      </c>
      <c r="I10" s="14">
        <v>2</v>
      </c>
      <c r="J10" s="15">
        <v>0.03</v>
      </c>
      <c r="K10" s="14">
        <v>21704</v>
      </c>
      <c r="L10" s="14">
        <f t="shared" si="13"/>
        <v>7775</v>
      </c>
      <c r="M10" s="14">
        <v>13929</v>
      </c>
      <c r="N10" s="18">
        <f t="shared" si="2"/>
        <v>64.177110210099514</v>
      </c>
      <c r="O10" s="14">
        <v>69316</v>
      </c>
      <c r="P10" s="14">
        <v>67314</v>
      </c>
      <c r="Q10" s="24">
        <f t="shared" si="3"/>
        <v>2002</v>
      </c>
      <c r="R10" s="18">
        <f t="shared" si="4"/>
        <v>2.8882220555138787</v>
      </c>
      <c r="S10" s="18">
        <f t="shared" si="5"/>
        <v>732.79865200661663</v>
      </c>
      <c r="T10" s="18">
        <f t="shared" si="6"/>
        <v>13.582990579806289</v>
      </c>
      <c r="U10" s="18">
        <f t="shared" si="7"/>
        <v>691.64024175960265</v>
      </c>
      <c r="V10" s="18">
        <f t="shared" si="8"/>
        <v>39.368914149317618</v>
      </c>
      <c r="W10" s="18">
        <f t="shared" si="9"/>
        <v>1.7894960976962555</v>
      </c>
      <c r="X10" s="18">
        <f t="shared" si="10"/>
        <v>12.820087567997875</v>
      </c>
      <c r="Y10" s="18">
        <f t="shared" si="11"/>
        <v>0.72973331564282873</v>
      </c>
      <c r="Z10" s="18">
        <f t="shared" si="12"/>
        <v>3.3169696165583122E-2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51476</v>
      </c>
      <c r="C11" s="14">
        <v>1878</v>
      </c>
      <c r="D11" s="15">
        <v>36.479999999999997</v>
      </c>
      <c r="E11" s="14">
        <v>1761</v>
      </c>
      <c r="F11" s="15">
        <v>34.200000000000003</v>
      </c>
      <c r="G11" s="14">
        <v>111</v>
      </c>
      <c r="H11" s="15">
        <v>2.15</v>
      </c>
      <c r="I11" s="14">
        <v>7</v>
      </c>
      <c r="J11" s="15">
        <v>0.13</v>
      </c>
      <c r="K11" s="14">
        <v>16865</v>
      </c>
      <c r="L11" s="14">
        <f t="shared" si="13"/>
        <v>4107</v>
      </c>
      <c r="M11" s="14">
        <v>12758</v>
      </c>
      <c r="N11" s="18">
        <f t="shared" si="2"/>
        <v>75.647791283723691</v>
      </c>
      <c r="O11" s="14">
        <v>54476</v>
      </c>
      <c r="P11" s="14">
        <v>50332</v>
      </c>
      <c r="Q11" s="24">
        <f t="shared" si="3"/>
        <v>4144</v>
      </c>
      <c r="R11" s="18">
        <f t="shared" si="4"/>
        <v>7.6070196049636536</v>
      </c>
      <c r="S11" s="18">
        <f t="shared" si="5"/>
        <v>633.98649666842914</v>
      </c>
      <c r="T11" s="18">
        <f t="shared" si="6"/>
        <v>36.483021213769526</v>
      </c>
      <c r="U11" s="18">
        <f t="shared" si="7"/>
        <v>594.4889353743896</v>
      </c>
      <c r="V11" s="18">
        <f t="shared" si="8"/>
        <v>37.472045330242615</v>
      </c>
      <c r="W11" s="18">
        <f t="shared" si="9"/>
        <v>2.3631019577630474</v>
      </c>
      <c r="X11" s="18">
        <f t="shared" si="10"/>
        <v>34.210117336234362</v>
      </c>
      <c r="Y11" s="18">
        <f t="shared" si="11"/>
        <v>2.1563447043282307</v>
      </c>
      <c r="Z11" s="18">
        <f t="shared" si="12"/>
        <v>0.13598570207475327</v>
      </c>
      <c r="AA11" s="34">
        <f>SUM(D7:D11)+SUM(D14:D18)+SUM(D21:D25)+SUM(D28:D32)+SUM(D35:D39)+SUM(D42:D46)+SUM(D49:D53)</f>
        <v>1653.71</v>
      </c>
      <c r="AB11" s="34">
        <f>SUM(F7:F11)+SUM(F14:F18)+SUM(F21:F25)+SUM(F28:F32)+SUM(F35:F39)+SUM(F42:F46)+SUM(F49:F53)</f>
        <v>989.68000000000006</v>
      </c>
      <c r="AC11" s="34">
        <f>SUM(H7:H11)+SUM(H14:H18)+SUM(H21:H25)+SUM(H28:H32)+SUM(H35:H39)+SUM(H42:H46)+SUM(H49:H53)</f>
        <v>559.7299999999999</v>
      </c>
      <c r="AD11" s="34">
        <f>SUM(J7:J11)+SUM(J14:J18)+SUM(J21:J25)+SUM(J28:J32)+SUM(J35:J39)+SUM(J42:J46)+SUM(J49:J53)</f>
        <v>104.32</v>
      </c>
      <c r="AE11" s="19">
        <f>SUM(S7:S53)-S13-S20-S27-S34-S41-S48</f>
        <v>9403.7189736261771</v>
      </c>
      <c r="AF11" s="19">
        <f>SUM(U7:U53)-U13-U20-U27-U34-U41-U48</f>
        <v>8424.3328541566061</v>
      </c>
      <c r="AG11" s="19">
        <f t="shared" ref="AG11:AH11" si="14">SUM(V7:V53)-V13-V20-V27-V34-V41-V48</f>
        <v>840.49936350407916</v>
      </c>
      <c r="AH11" s="19">
        <f t="shared" si="14"/>
        <v>122.40092310283838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8"/>
      <c r="O12" s="11"/>
      <c r="P12" s="11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261135</v>
      </c>
      <c r="C13" s="8">
        <v>38632</v>
      </c>
      <c r="D13" s="9">
        <v>147.94</v>
      </c>
      <c r="E13" s="8">
        <v>33989</v>
      </c>
      <c r="F13" s="9">
        <v>130.16</v>
      </c>
      <c r="G13" s="8">
        <v>4178</v>
      </c>
      <c r="H13" s="9">
        <v>16</v>
      </c>
      <c r="I13" s="8">
        <v>465</v>
      </c>
      <c r="J13" s="9">
        <v>1.78</v>
      </c>
      <c r="K13" s="8">
        <f>SUM(K14:K18)</f>
        <v>75527</v>
      </c>
      <c r="L13" s="8">
        <f t="shared" ref="L13:M13" si="15">SUM(L14:L18)</f>
        <v>3829</v>
      </c>
      <c r="M13" s="8">
        <f t="shared" si="15"/>
        <v>71698</v>
      </c>
      <c r="N13" s="17">
        <f t="shared" si="2"/>
        <v>94.930289830126981</v>
      </c>
      <c r="O13" s="8">
        <v>259639</v>
      </c>
      <c r="P13" s="8">
        <v>123609</v>
      </c>
      <c r="Q13" s="16">
        <f t="shared" si="3"/>
        <v>136030</v>
      </c>
      <c r="R13" s="17">
        <f t="shared" si="4"/>
        <v>52.391975011458214</v>
      </c>
      <c r="S13" s="17">
        <f t="shared" si="5"/>
        <v>297.44901216200032</v>
      </c>
      <c r="T13" s="17">
        <f t="shared" ref="T13:T18" si="16">N13*R13*S13/10000</f>
        <v>147.93880559863672</v>
      </c>
      <c r="U13" s="17">
        <f t="shared" si="7"/>
        <v>261.70000192519751</v>
      </c>
      <c r="V13" s="17">
        <f t="shared" si="8"/>
        <v>32.168719528184859</v>
      </c>
      <c r="W13" s="17">
        <f t="shared" si="9"/>
        <v>3.5802907086179889</v>
      </c>
      <c r="X13" s="17">
        <f t="shared" ref="X13:X18" si="17">N13*R13*U13/10000</f>
        <v>130.15873015873018</v>
      </c>
      <c r="Y13" s="17">
        <f t="shared" ref="Y13:Y18" si="18">N13*R13*V13/10000</f>
        <v>15.999387290098992</v>
      </c>
      <c r="Z13" s="17">
        <f t="shared" ref="Z13:Z18" si="19">N13*R13*W13/10000</f>
        <v>1.7806881498075708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49330</v>
      </c>
      <c r="C14" s="14">
        <v>4687</v>
      </c>
      <c r="D14" s="15">
        <v>95.01</v>
      </c>
      <c r="E14" s="14">
        <v>4391</v>
      </c>
      <c r="F14" s="15">
        <v>89.01</v>
      </c>
      <c r="G14" s="14">
        <v>274</v>
      </c>
      <c r="H14" s="15">
        <v>5.56</v>
      </c>
      <c r="I14" s="14">
        <v>21</v>
      </c>
      <c r="J14" s="15">
        <v>0.43</v>
      </c>
      <c r="K14" s="14">
        <v>15093</v>
      </c>
      <c r="L14" s="14">
        <f>K14-M14</f>
        <v>2031</v>
      </c>
      <c r="M14" s="14">
        <v>13062</v>
      </c>
      <c r="N14" s="18">
        <f t="shared" si="2"/>
        <v>86.543430729477251</v>
      </c>
      <c r="O14" s="14">
        <v>49528</v>
      </c>
      <c r="P14" s="14">
        <v>38729</v>
      </c>
      <c r="Q14" s="24">
        <f t="shared" si="3"/>
        <v>10799</v>
      </c>
      <c r="R14" s="18">
        <f t="shared" si="4"/>
        <v>21.803828137619124</v>
      </c>
      <c r="S14" s="18">
        <f t="shared" si="5"/>
        <v>503.52029557845981</v>
      </c>
      <c r="T14" s="18">
        <f t="shared" si="16"/>
        <v>95.013176565984196</v>
      </c>
      <c r="U14" s="18">
        <f t="shared" si="7"/>
        <v>471.72127541818151</v>
      </c>
      <c r="V14" s="18">
        <f t="shared" si="8"/>
        <v>29.435579472689987</v>
      </c>
      <c r="W14" s="18">
        <f t="shared" si="9"/>
        <v>2.2560115654251449</v>
      </c>
      <c r="X14" s="18">
        <f t="shared" si="17"/>
        <v>89.012771133184671</v>
      </c>
      <c r="Y14" s="18">
        <f t="shared" si="18"/>
        <v>5.554429353334684</v>
      </c>
      <c r="Z14" s="18">
        <f t="shared" si="19"/>
        <v>0.42570443948915465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49500</v>
      </c>
      <c r="C15" s="14">
        <v>7466</v>
      </c>
      <c r="D15" s="15">
        <v>150.84</v>
      </c>
      <c r="E15" s="14">
        <v>6917</v>
      </c>
      <c r="F15" s="15">
        <v>139.72999999999999</v>
      </c>
      <c r="G15" s="14">
        <v>511</v>
      </c>
      <c r="H15" s="15">
        <v>10.33</v>
      </c>
      <c r="I15" s="14">
        <v>38</v>
      </c>
      <c r="J15" s="15">
        <v>0.78</v>
      </c>
      <c r="K15" s="14">
        <v>14405</v>
      </c>
      <c r="L15" s="14">
        <f t="shared" ref="L15:L18" si="20">K15-M15</f>
        <v>970</v>
      </c>
      <c r="M15" s="14">
        <v>13435</v>
      </c>
      <c r="N15" s="18">
        <f t="shared" si="2"/>
        <v>93.266227004512331</v>
      </c>
      <c r="O15" s="14">
        <v>48944</v>
      </c>
      <c r="P15" s="14">
        <v>30106</v>
      </c>
      <c r="Q15" s="24">
        <f t="shared" si="3"/>
        <v>18838</v>
      </c>
      <c r="R15" s="18">
        <f t="shared" si="4"/>
        <v>38.48888525661981</v>
      </c>
      <c r="S15" s="18">
        <f t="shared" si="5"/>
        <v>420.1680697807102</v>
      </c>
      <c r="T15" s="18">
        <f t="shared" si="16"/>
        <v>150.82828282828285</v>
      </c>
      <c r="U15" s="18">
        <f t="shared" si="7"/>
        <v>389.27170354583075</v>
      </c>
      <c r="V15" s="18">
        <f t="shared" si="8"/>
        <v>28.75781993811183</v>
      </c>
      <c r="W15" s="18">
        <f t="shared" si="9"/>
        <v>2.1385462967676117</v>
      </c>
      <c r="X15" s="18">
        <f t="shared" si="17"/>
        <v>139.73737373737373</v>
      </c>
      <c r="Y15" s="18">
        <f t="shared" si="18"/>
        <v>10.323232323232324</v>
      </c>
      <c r="Z15" s="18">
        <f t="shared" si="19"/>
        <v>0.76767676767676774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54079</v>
      </c>
      <c r="C16" s="14">
        <v>8900</v>
      </c>
      <c r="D16" s="15">
        <v>164.58</v>
      </c>
      <c r="E16" s="14">
        <v>8008</v>
      </c>
      <c r="F16" s="15">
        <v>148.08000000000001</v>
      </c>
      <c r="G16" s="14">
        <v>816</v>
      </c>
      <c r="H16" s="15">
        <v>15.09</v>
      </c>
      <c r="I16" s="14">
        <v>76</v>
      </c>
      <c r="J16" s="15">
        <v>1.41</v>
      </c>
      <c r="K16" s="14">
        <v>14487</v>
      </c>
      <c r="L16" s="14">
        <f t="shared" si="20"/>
        <v>481</v>
      </c>
      <c r="M16" s="14">
        <v>14006</v>
      </c>
      <c r="N16" s="18">
        <f t="shared" si="2"/>
        <v>96.679781873403741</v>
      </c>
      <c r="O16" s="14">
        <v>50331</v>
      </c>
      <c r="P16" s="14">
        <v>23034</v>
      </c>
      <c r="Q16" s="24">
        <f t="shared" si="3"/>
        <v>27297</v>
      </c>
      <c r="R16" s="18">
        <f t="shared" si="4"/>
        <v>54.234964534779763</v>
      </c>
      <c r="S16" s="18">
        <f t="shared" si="5"/>
        <v>313.86748828991335</v>
      </c>
      <c r="T16" s="18">
        <f t="shared" si="16"/>
        <v>164.57404907635126</v>
      </c>
      <c r="U16" s="18">
        <f t="shared" si="7"/>
        <v>282.41020744108158</v>
      </c>
      <c r="V16" s="18">
        <f t="shared" si="8"/>
        <v>28.777064094895426</v>
      </c>
      <c r="W16" s="18">
        <f t="shared" si="9"/>
        <v>2.6802167539363388</v>
      </c>
      <c r="X16" s="18">
        <f t="shared" si="17"/>
        <v>148.07966123633943</v>
      </c>
      <c r="Y16" s="18">
        <f t="shared" si="18"/>
        <v>15.089036409696925</v>
      </c>
      <c r="Z16" s="18">
        <f t="shared" si="19"/>
        <v>1.4053514303149099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56374</v>
      </c>
      <c r="C17" s="14">
        <v>9424</v>
      </c>
      <c r="D17" s="15">
        <v>167.17</v>
      </c>
      <c r="E17" s="14">
        <v>8129</v>
      </c>
      <c r="F17" s="15">
        <v>144.19999999999999</v>
      </c>
      <c r="G17" s="14">
        <v>1169</v>
      </c>
      <c r="H17" s="15">
        <v>20.74</v>
      </c>
      <c r="I17" s="14">
        <v>126</v>
      </c>
      <c r="J17" s="15">
        <v>2.23</v>
      </c>
      <c r="K17" s="14">
        <v>16487</v>
      </c>
      <c r="L17" s="14">
        <f t="shared" si="20"/>
        <v>232</v>
      </c>
      <c r="M17" s="14">
        <v>16255</v>
      </c>
      <c r="N17" s="18">
        <f t="shared" si="2"/>
        <v>98.592830715108875</v>
      </c>
      <c r="O17" s="14">
        <v>58060</v>
      </c>
      <c r="P17" s="14">
        <v>19294</v>
      </c>
      <c r="Q17" s="24">
        <f t="shared" si="3"/>
        <v>38766</v>
      </c>
      <c r="R17" s="18">
        <f t="shared" si="4"/>
        <v>66.768859800206684</v>
      </c>
      <c r="S17" s="18">
        <f t="shared" si="5"/>
        <v>253.94351723530562</v>
      </c>
      <c r="T17" s="18">
        <f t="shared" si="16"/>
        <v>167.16926242594104</v>
      </c>
      <c r="U17" s="18">
        <f t="shared" si="7"/>
        <v>219.04784079008905</v>
      </c>
      <c r="V17" s="18">
        <f t="shared" si="8"/>
        <v>31.500421439736023</v>
      </c>
      <c r="W17" s="18">
        <f t="shared" si="9"/>
        <v>3.3952550054805291</v>
      </c>
      <c r="X17" s="18">
        <f t="shared" si="17"/>
        <v>144.19767978145956</v>
      </c>
      <c r="Y17" s="18">
        <f t="shared" si="18"/>
        <v>20.73650973853195</v>
      </c>
      <c r="Z17" s="18">
        <f t="shared" si="19"/>
        <v>2.2350729059495511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51852</v>
      </c>
      <c r="C18" s="14">
        <v>8155</v>
      </c>
      <c r="D18" s="15">
        <v>157.27000000000001</v>
      </c>
      <c r="E18" s="14">
        <v>6545</v>
      </c>
      <c r="F18" s="15">
        <v>126.22</v>
      </c>
      <c r="G18" s="14">
        <v>1407</v>
      </c>
      <c r="H18" s="15">
        <v>27.13</v>
      </c>
      <c r="I18" s="14">
        <v>203</v>
      </c>
      <c r="J18" s="15">
        <v>3.92</v>
      </c>
      <c r="K18" s="14">
        <v>15055</v>
      </c>
      <c r="L18" s="14">
        <f t="shared" si="20"/>
        <v>115</v>
      </c>
      <c r="M18" s="14">
        <v>14940</v>
      </c>
      <c r="N18" s="18">
        <f t="shared" si="2"/>
        <v>99.236134174692793</v>
      </c>
      <c r="O18" s="14">
        <v>52775</v>
      </c>
      <c r="P18" s="14">
        <v>12446</v>
      </c>
      <c r="Q18" s="24">
        <f t="shared" si="3"/>
        <v>40329</v>
      </c>
      <c r="R18" s="18">
        <f t="shared" si="4"/>
        <v>76.416864045476075</v>
      </c>
      <c r="S18" s="18">
        <f t="shared" si="5"/>
        <v>207.39553583461372</v>
      </c>
      <c r="T18" s="18">
        <f t="shared" si="16"/>
        <v>157.27455064414104</v>
      </c>
      <c r="U18" s="18">
        <f t="shared" si="7"/>
        <v>166.45049442520499</v>
      </c>
      <c r="V18" s="18">
        <f t="shared" si="8"/>
        <v>35.782405753439789</v>
      </c>
      <c r="W18" s="18">
        <f t="shared" si="9"/>
        <v>5.1626356559689244</v>
      </c>
      <c r="X18" s="18">
        <f t="shared" si="17"/>
        <v>126.22463935817326</v>
      </c>
      <c r="Y18" s="18">
        <f t="shared" si="18"/>
        <v>27.134922471650086</v>
      </c>
      <c r="Z18" s="18">
        <f t="shared" si="19"/>
        <v>3.914988814317673</v>
      </c>
      <c r="AA18" s="1"/>
      <c r="AB18" s="1"/>
      <c r="AC18" s="1"/>
      <c r="AD18" s="1"/>
      <c r="AE18" s="19">
        <f>SUM(S16:S53)-S20-S27-S34-S41-S48</f>
        <v>1698.2920129140234</v>
      </c>
      <c r="AF18" s="19">
        <f>SUM(U16:U53)-U20-U27-U34-U41-U48</f>
        <v>990.81951349058772</v>
      </c>
      <c r="AG18" s="19">
        <f>SUM(V16:V53)-V20-V27-V34-V41-V48</f>
        <v>597.04993479544862</v>
      </c>
      <c r="AH18" s="19">
        <f>SUM(W16:W53)-W20-W27-W34-W41-W48</f>
        <v>110.37547960373121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8"/>
      <c r="O19" s="11"/>
      <c r="P19" s="11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272071</v>
      </c>
      <c r="C20" s="8">
        <v>28406</v>
      </c>
      <c r="D20" s="9">
        <v>104.41</v>
      </c>
      <c r="E20" s="8">
        <v>13590</v>
      </c>
      <c r="F20" s="9">
        <v>49.95</v>
      </c>
      <c r="G20" s="8">
        <v>12721</v>
      </c>
      <c r="H20" s="9">
        <v>46.76</v>
      </c>
      <c r="I20" s="8">
        <v>2095</v>
      </c>
      <c r="J20" s="9">
        <v>7.7</v>
      </c>
      <c r="K20" s="8">
        <f>SUM(K21:K25)</f>
        <v>75902</v>
      </c>
      <c r="L20" s="8">
        <f t="shared" ref="L20:M20" si="21">SUM(L21:L25)</f>
        <v>157</v>
      </c>
      <c r="M20" s="8">
        <f t="shared" si="21"/>
        <v>75745</v>
      </c>
      <c r="N20" s="17">
        <f t="shared" si="2"/>
        <v>99.793154330584173</v>
      </c>
      <c r="O20" s="8">
        <v>267825</v>
      </c>
      <c r="P20" s="8">
        <v>22010</v>
      </c>
      <c r="Q20" s="16">
        <f t="shared" si="3"/>
        <v>245815</v>
      </c>
      <c r="R20" s="17">
        <f t="shared" si="4"/>
        <v>91.781947166993376</v>
      </c>
      <c r="S20" s="17">
        <f t="shared" si="5"/>
        <v>113.99080284659739</v>
      </c>
      <c r="T20" s="17">
        <f t="shared" ref="T20:T25" si="22">N20*R20*S20/10000</f>
        <v>104.40657034377054</v>
      </c>
      <c r="U20" s="17">
        <f t="shared" si="7"/>
        <v>54.535485836980172</v>
      </c>
      <c r="V20" s="17">
        <f t="shared" si="8"/>
        <v>51.048264557190926</v>
      </c>
      <c r="W20" s="17">
        <f t="shared" si="9"/>
        <v>8.4070524524263028</v>
      </c>
      <c r="X20" s="17">
        <f t="shared" ref="X20:X25" si="23">N20*R20*U20/10000</f>
        <v>49.950196823623244</v>
      </c>
      <c r="Y20" s="17">
        <f t="shared" ref="Y20:Y25" si="24">N20*R20*V20/10000</f>
        <v>46.756177615401853</v>
      </c>
      <c r="Z20" s="17">
        <f t="shared" ref="Z20:Z25" si="25">N20*R20*W20/10000</f>
        <v>7.7001959047454527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54529</v>
      </c>
      <c r="C21" s="14">
        <v>7468</v>
      </c>
      <c r="D21" s="15">
        <v>136.96</v>
      </c>
      <c r="E21" s="14">
        <v>5271</v>
      </c>
      <c r="F21" s="15">
        <v>96.66</v>
      </c>
      <c r="G21" s="14">
        <v>1917</v>
      </c>
      <c r="H21" s="15">
        <v>35.15</v>
      </c>
      <c r="I21" s="14">
        <v>280</v>
      </c>
      <c r="J21" s="15">
        <v>5.14</v>
      </c>
      <c r="K21" s="14">
        <v>15069</v>
      </c>
      <c r="L21" s="14">
        <f>K21-M21</f>
        <v>85</v>
      </c>
      <c r="M21" s="14">
        <v>14984</v>
      </c>
      <c r="N21" s="18">
        <f t="shared" si="2"/>
        <v>99.435928064237842</v>
      </c>
      <c r="O21" s="14">
        <v>53577</v>
      </c>
      <c r="P21" s="14">
        <v>8560</v>
      </c>
      <c r="Q21" s="24">
        <f t="shared" si="3"/>
        <v>45017</v>
      </c>
      <c r="R21" s="18">
        <f t="shared" si="4"/>
        <v>84.02299494185938</v>
      </c>
      <c r="S21" s="18">
        <f t="shared" si="5"/>
        <v>163.92126121911181</v>
      </c>
      <c r="T21" s="18">
        <f t="shared" si="22"/>
        <v>136.95464798547562</v>
      </c>
      <c r="U21" s="18">
        <f t="shared" si="7"/>
        <v>115.69750507310368</v>
      </c>
      <c r="V21" s="18">
        <f t="shared" si="8"/>
        <v>42.077806341327971</v>
      </c>
      <c r="W21" s="18">
        <f t="shared" si="9"/>
        <v>6.1459498046801428</v>
      </c>
      <c r="X21" s="18">
        <f t="shared" si="23"/>
        <v>96.664160355040437</v>
      </c>
      <c r="Y21" s="18">
        <f t="shared" si="24"/>
        <v>35.155605274257731</v>
      </c>
      <c r="Z21" s="18">
        <f t="shared" si="25"/>
        <v>5.1348823561774468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52921</v>
      </c>
      <c r="C22" s="14">
        <v>6207</v>
      </c>
      <c r="D22" s="15">
        <v>117.29</v>
      </c>
      <c r="E22" s="14">
        <v>3498</v>
      </c>
      <c r="F22" s="15">
        <v>66.099999999999994</v>
      </c>
      <c r="G22" s="14">
        <v>2332</v>
      </c>
      <c r="H22" s="15">
        <v>44.07</v>
      </c>
      <c r="I22" s="14">
        <v>377</v>
      </c>
      <c r="J22" s="15">
        <v>7.12</v>
      </c>
      <c r="K22" s="14">
        <v>15228</v>
      </c>
      <c r="L22" s="14">
        <f t="shared" ref="L22:L25" si="26">K22-M22</f>
        <v>29</v>
      </c>
      <c r="M22" s="14">
        <v>15199</v>
      </c>
      <c r="N22" s="18">
        <f t="shared" si="2"/>
        <v>99.809561334384028</v>
      </c>
      <c r="O22" s="14">
        <v>53183</v>
      </c>
      <c r="P22" s="14">
        <v>5580</v>
      </c>
      <c r="Q22" s="24">
        <f t="shared" si="3"/>
        <v>47603</v>
      </c>
      <c r="R22" s="18">
        <f t="shared" si="4"/>
        <v>89.507925464904204</v>
      </c>
      <c r="S22" s="18">
        <f t="shared" si="5"/>
        <v>131.28649830676153</v>
      </c>
      <c r="T22" s="18">
        <f t="shared" si="22"/>
        <v>117.28803310595036</v>
      </c>
      <c r="U22" s="18">
        <f t="shared" si="7"/>
        <v>73.987461104728837</v>
      </c>
      <c r="V22" s="18">
        <f t="shared" si="8"/>
        <v>49.32497406981922</v>
      </c>
      <c r="W22" s="18">
        <f t="shared" si="9"/>
        <v>7.9740631322134847</v>
      </c>
      <c r="X22" s="18">
        <f t="shared" si="23"/>
        <v>66.09852421533985</v>
      </c>
      <c r="Y22" s="18">
        <f t="shared" si="24"/>
        <v>44.065682810226562</v>
      </c>
      <c r="Z22" s="18">
        <f t="shared" si="25"/>
        <v>7.123826080383969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51369</v>
      </c>
      <c r="C23" s="14">
        <v>5157</v>
      </c>
      <c r="D23" s="15">
        <v>100.39</v>
      </c>
      <c r="E23" s="14">
        <v>2245</v>
      </c>
      <c r="F23" s="15">
        <v>43.71</v>
      </c>
      <c r="G23" s="14">
        <v>2507</v>
      </c>
      <c r="H23" s="15">
        <v>48.81</v>
      </c>
      <c r="I23" s="14">
        <v>404</v>
      </c>
      <c r="J23" s="15">
        <v>7.87</v>
      </c>
      <c r="K23" s="14">
        <v>15051</v>
      </c>
      <c r="L23" s="14">
        <f t="shared" si="26"/>
        <v>20</v>
      </c>
      <c r="M23" s="14">
        <v>15031</v>
      </c>
      <c r="N23" s="18">
        <f t="shared" si="2"/>
        <v>99.86711846388944</v>
      </c>
      <c r="O23" s="14">
        <v>52970</v>
      </c>
      <c r="P23" s="14">
        <v>3747</v>
      </c>
      <c r="Q23" s="24">
        <f t="shared" si="3"/>
        <v>49223</v>
      </c>
      <c r="R23" s="18">
        <f t="shared" si="4"/>
        <v>92.926184632811029</v>
      </c>
      <c r="S23" s="18">
        <f t="shared" si="5"/>
        <v>108.17711493951563</v>
      </c>
      <c r="T23" s="18">
        <f t="shared" si="22"/>
        <v>100.39128657361444</v>
      </c>
      <c r="U23" s="18">
        <f t="shared" si="7"/>
        <v>47.092810362461236</v>
      </c>
      <c r="V23" s="18">
        <f t="shared" si="8"/>
        <v>52.588719634160498</v>
      </c>
      <c r="W23" s="18">
        <f t="shared" si="9"/>
        <v>8.47460818994848</v>
      </c>
      <c r="X23" s="18">
        <f t="shared" si="23"/>
        <v>43.703400883801514</v>
      </c>
      <c r="Y23" s="18">
        <f t="shared" si="24"/>
        <v>48.803753236387706</v>
      </c>
      <c r="Z23" s="18">
        <f t="shared" si="25"/>
        <v>7.8646654597130556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53911</v>
      </c>
      <c r="C24" s="14">
        <v>4800</v>
      </c>
      <c r="D24" s="15">
        <v>89.04</v>
      </c>
      <c r="E24" s="14">
        <v>1469</v>
      </c>
      <c r="F24" s="15">
        <v>27.25</v>
      </c>
      <c r="G24" s="14">
        <v>2830</v>
      </c>
      <c r="H24" s="15">
        <v>52.5</v>
      </c>
      <c r="I24" s="14">
        <v>501</v>
      </c>
      <c r="J24" s="15">
        <v>9.3000000000000007</v>
      </c>
      <c r="K24" s="14">
        <v>14327</v>
      </c>
      <c r="L24" s="14">
        <f t="shared" si="26"/>
        <v>16</v>
      </c>
      <c r="M24" s="14">
        <v>14311</v>
      </c>
      <c r="N24" s="18">
        <f t="shared" si="2"/>
        <v>99.888322747260418</v>
      </c>
      <c r="O24" s="14">
        <v>50758</v>
      </c>
      <c r="P24" s="14">
        <v>2271</v>
      </c>
      <c r="Q24" s="24">
        <f t="shared" si="3"/>
        <v>48487</v>
      </c>
      <c r="R24" s="18">
        <f t="shared" si="4"/>
        <v>95.525828440836918</v>
      </c>
      <c r="S24" s="18">
        <f t="shared" si="5"/>
        <v>93.310027218216348</v>
      </c>
      <c r="T24" s="18">
        <f t="shared" si="22"/>
        <v>89.035632802211069</v>
      </c>
      <c r="U24" s="18">
        <f t="shared" si="7"/>
        <v>28.55675624657496</v>
      </c>
      <c r="V24" s="18">
        <f t="shared" si="8"/>
        <v>55.014036880740058</v>
      </c>
      <c r="W24" s="18">
        <f t="shared" si="9"/>
        <v>9.7392340909013306</v>
      </c>
      <c r="X24" s="18">
        <f t="shared" si="23"/>
        <v>27.248613455510007</v>
      </c>
      <c r="Y24" s="18">
        <f t="shared" si="24"/>
        <v>52.493925172970272</v>
      </c>
      <c r="Z24" s="18">
        <f t="shared" si="25"/>
        <v>9.2930941737307791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59341</v>
      </c>
      <c r="C25" s="14">
        <v>4773</v>
      </c>
      <c r="D25" s="15">
        <v>80.44</v>
      </c>
      <c r="E25" s="14">
        <v>1107</v>
      </c>
      <c r="F25" s="15">
        <v>18.649999999999999</v>
      </c>
      <c r="G25" s="14">
        <v>3135</v>
      </c>
      <c r="H25" s="15">
        <v>52.82</v>
      </c>
      <c r="I25" s="14">
        <v>532</v>
      </c>
      <c r="J25" s="15">
        <v>8.9600000000000009</v>
      </c>
      <c r="K25" s="14">
        <v>16227</v>
      </c>
      <c r="L25" s="14">
        <f t="shared" si="26"/>
        <v>7</v>
      </c>
      <c r="M25" s="14">
        <v>16220</v>
      </c>
      <c r="N25" s="18">
        <f t="shared" si="2"/>
        <v>99.956862020089972</v>
      </c>
      <c r="O25" s="14">
        <v>57338</v>
      </c>
      <c r="P25" s="14">
        <v>1852</v>
      </c>
      <c r="Q25" s="24">
        <f t="shared" si="3"/>
        <v>55486</v>
      </c>
      <c r="R25" s="18">
        <f t="shared" si="4"/>
        <v>96.77003034636715</v>
      </c>
      <c r="S25" s="18">
        <f t="shared" si="5"/>
        <v>83.153988051112279</v>
      </c>
      <c r="T25" s="18">
        <f t="shared" si="22"/>
        <v>80.433427141436766</v>
      </c>
      <c r="U25" s="18">
        <f t="shared" si="7"/>
        <v>19.285871521596754</v>
      </c>
      <c r="V25" s="18">
        <f t="shared" si="8"/>
        <v>54.6171700272862</v>
      </c>
      <c r="W25" s="18">
        <f t="shared" si="9"/>
        <v>9.268368247054628</v>
      </c>
      <c r="X25" s="18">
        <f t="shared" si="23"/>
        <v>18.654892907096272</v>
      </c>
      <c r="Y25" s="18">
        <f t="shared" si="24"/>
        <v>52.830252270773997</v>
      </c>
      <c r="Z25" s="18">
        <f t="shared" si="25"/>
        <v>8.9651337186767996</v>
      </c>
      <c r="AA25" s="1"/>
      <c r="AB25" s="1"/>
      <c r="AC25" s="1"/>
      <c r="AD25" s="1"/>
      <c r="AE25" s="19">
        <f>SUM(S15:S53)-S20-S27-S34-S41-S48</f>
        <v>2118.4600826947344</v>
      </c>
      <c r="AF25" s="19">
        <f>SUM(U15:U53)-U20-U27-U34-U41-U48</f>
        <v>1380.0912170364186</v>
      </c>
      <c r="AG25" s="19">
        <f>SUM(V15:V53)-V20-V27-V34-V41-V48</f>
        <v>625.8077547335605</v>
      </c>
      <c r="AH25" s="19">
        <f>SUM(W15:W53)-W20-W27-W34-W41-W48</f>
        <v>112.51402590049886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8"/>
      <c r="O26" s="11"/>
      <c r="P26" s="11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374981</v>
      </c>
      <c r="C27" s="8">
        <v>18791</v>
      </c>
      <c r="D27" s="9">
        <v>50.11</v>
      </c>
      <c r="E27" s="8">
        <v>2216</v>
      </c>
      <c r="F27" s="9">
        <v>5.91</v>
      </c>
      <c r="G27" s="8">
        <v>14027</v>
      </c>
      <c r="H27" s="9">
        <v>37.409999999999997</v>
      </c>
      <c r="I27" s="8">
        <v>2547</v>
      </c>
      <c r="J27" s="9">
        <v>6.79</v>
      </c>
      <c r="K27" s="8">
        <f>SUM(K28:K32)</f>
        <v>98873</v>
      </c>
      <c r="L27" s="8">
        <f t="shared" ref="L27:M27" si="27">SUM(L28:L32)</f>
        <v>23</v>
      </c>
      <c r="M27" s="8">
        <f t="shared" si="27"/>
        <v>98850</v>
      </c>
      <c r="N27" s="17">
        <f t="shared" si="2"/>
        <v>99.976737835405018</v>
      </c>
      <c r="O27" s="8">
        <v>359761</v>
      </c>
      <c r="P27" s="8">
        <v>4346</v>
      </c>
      <c r="Q27" s="16">
        <f t="shared" si="3"/>
        <v>355415</v>
      </c>
      <c r="R27" s="17">
        <f t="shared" si="4"/>
        <v>98.79197578392322</v>
      </c>
      <c r="S27" s="17">
        <f t="shared" si="5"/>
        <v>50.73644064275522</v>
      </c>
      <c r="T27" s="17">
        <f t="shared" ref="T27:T32" si="28">N27*R27*S27/10000</f>
        <v>50.111872334864977</v>
      </c>
      <c r="U27" s="17">
        <f t="shared" si="7"/>
        <v>5.9832873431081666</v>
      </c>
      <c r="V27" s="17">
        <f t="shared" si="8"/>
        <v>37.873452870838562</v>
      </c>
      <c r="W27" s="17">
        <f t="shared" si="9"/>
        <v>6.8770003893937268</v>
      </c>
      <c r="X27" s="17">
        <f t="shared" ref="X27:X32" si="29">N27*R27*U27/10000</f>
        <v>5.9096327547262391</v>
      </c>
      <c r="Y27" s="17">
        <f t="shared" ref="Y27:Y32" si="30">N27*R27*V27/10000</f>
        <v>37.407228632917409</v>
      </c>
      <c r="Z27" s="17">
        <f t="shared" ref="Z27:Z32" si="31">N27*R27*W27/10000</f>
        <v>6.7923441454367017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64989</v>
      </c>
      <c r="C28" s="14">
        <v>4496</v>
      </c>
      <c r="D28" s="15">
        <v>69.19</v>
      </c>
      <c r="E28" s="14">
        <v>759</v>
      </c>
      <c r="F28" s="15">
        <v>11.68</v>
      </c>
      <c r="G28" s="14">
        <v>3224</v>
      </c>
      <c r="H28" s="15">
        <v>49.61</v>
      </c>
      <c r="I28" s="14">
        <v>513</v>
      </c>
      <c r="J28" s="15">
        <v>7.89</v>
      </c>
      <c r="K28" s="14">
        <v>17101</v>
      </c>
      <c r="L28" s="14">
        <f>K28-M28</f>
        <v>15</v>
      </c>
      <c r="M28" s="14">
        <v>17086</v>
      </c>
      <c r="N28" s="18">
        <f t="shared" si="2"/>
        <v>99.912285831237938</v>
      </c>
      <c r="O28" s="14">
        <v>60578</v>
      </c>
      <c r="P28" s="14">
        <v>1318</v>
      </c>
      <c r="Q28" s="24">
        <f t="shared" si="3"/>
        <v>59260</v>
      </c>
      <c r="R28" s="18">
        <f t="shared" si="4"/>
        <v>97.824292647495795</v>
      </c>
      <c r="S28" s="18">
        <f t="shared" si="5"/>
        <v>70.781675181763617</v>
      </c>
      <c r="T28" s="18">
        <f t="shared" si="28"/>
        <v>69.180938312637508</v>
      </c>
      <c r="U28" s="18">
        <f t="shared" si="7"/>
        <v>11.949130663469438</v>
      </c>
      <c r="V28" s="18">
        <f t="shared" si="8"/>
        <v>50.756254623221956</v>
      </c>
      <c r="W28" s="18">
        <f t="shared" si="9"/>
        <v>8.0762898950722288</v>
      </c>
      <c r="X28" s="18">
        <f t="shared" si="29"/>
        <v>11.678899506070259</v>
      </c>
      <c r="Y28" s="18">
        <f t="shared" si="30"/>
        <v>49.608395266891314</v>
      </c>
      <c r="Z28" s="18">
        <f t="shared" si="31"/>
        <v>7.8936435396759448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70372</v>
      </c>
      <c r="C29" s="14">
        <v>4607</v>
      </c>
      <c r="D29" s="15">
        <v>65.459999999999994</v>
      </c>
      <c r="E29" s="14">
        <v>564</v>
      </c>
      <c r="F29" s="15">
        <v>8.02</v>
      </c>
      <c r="G29" s="14">
        <v>3454</v>
      </c>
      <c r="H29" s="15">
        <v>49.08</v>
      </c>
      <c r="I29" s="14">
        <v>588</v>
      </c>
      <c r="J29" s="15">
        <v>8.36</v>
      </c>
      <c r="K29" s="14">
        <v>19405</v>
      </c>
      <c r="L29" s="14">
        <f t="shared" ref="L29:L32" si="32">K29-M29</f>
        <v>3</v>
      </c>
      <c r="M29" s="14">
        <v>19402</v>
      </c>
      <c r="N29" s="18">
        <f t="shared" si="2"/>
        <v>99.984540066993048</v>
      </c>
      <c r="O29" s="14">
        <v>69728</v>
      </c>
      <c r="P29" s="14">
        <v>1074</v>
      </c>
      <c r="Q29" s="24">
        <f t="shared" si="3"/>
        <v>68654</v>
      </c>
      <c r="R29" s="18">
        <f t="shared" si="4"/>
        <v>98.459729233593393</v>
      </c>
      <c r="S29" s="18">
        <f t="shared" si="5"/>
        <v>66.500793579505256</v>
      </c>
      <c r="T29" s="18">
        <f t="shared" si="28"/>
        <v>65.466378673335996</v>
      </c>
      <c r="U29" s="18">
        <f t="shared" si="7"/>
        <v>8.1411867980987545</v>
      </c>
      <c r="V29" s="18">
        <f t="shared" si="8"/>
        <v>49.857551774172165</v>
      </c>
      <c r="W29" s="18">
        <f t="shared" si="9"/>
        <v>8.4876202788689152</v>
      </c>
      <c r="X29" s="18">
        <f t="shared" si="29"/>
        <v>8.0145512419712386</v>
      </c>
      <c r="Y29" s="18">
        <f t="shared" si="30"/>
        <v>49.082021258455072</v>
      </c>
      <c r="Z29" s="18">
        <f t="shared" si="31"/>
        <v>8.3555959756721414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75403</v>
      </c>
      <c r="C30" s="14">
        <v>3857</v>
      </c>
      <c r="D30" s="15">
        <v>51.15</v>
      </c>
      <c r="E30" s="14">
        <v>386</v>
      </c>
      <c r="F30" s="15">
        <v>5.13</v>
      </c>
      <c r="G30" s="14">
        <v>2935</v>
      </c>
      <c r="H30" s="15">
        <v>38.92</v>
      </c>
      <c r="I30" s="14">
        <v>536</v>
      </c>
      <c r="J30" s="15">
        <v>7.1</v>
      </c>
      <c r="K30" s="14">
        <v>19955</v>
      </c>
      <c r="L30" s="14">
        <f t="shared" si="32"/>
        <v>3</v>
      </c>
      <c r="M30" s="14">
        <v>19952</v>
      </c>
      <c r="N30" s="18">
        <f t="shared" si="2"/>
        <v>99.984966173891252</v>
      </c>
      <c r="O30" s="14">
        <v>72331</v>
      </c>
      <c r="P30" s="14">
        <v>806</v>
      </c>
      <c r="Q30" s="24">
        <f t="shared" si="3"/>
        <v>71525</v>
      </c>
      <c r="R30" s="18">
        <f t="shared" si="4"/>
        <v>98.88567833985428</v>
      </c>
      <c r="S30" s="18">
        <f t="shared" si="5"/>
        <v>51.73600770646604</v>
      </c>
      <c r="T30" s="18">
        <f t="shared" si="28"/>
        <v>51.151810935904415</v>
      </c>
      <c r="U30" s="18">
        <f t="shared" si="7"/>
        <v>5.1776248313963933</v>
      </c>
      <c r="V30" s="18">
        <f t="shared" si="8"/>
        <v>39.368727668778277</v>
      </c>
      <c r="W30" s="18">
        <f t="shared" si="9"/>
        <v>7.1896552062913646</v>
      </c>
      <c r="X30" s="18">
        <f t="shared" si="29"/>
        <v>5.1191597151306985</v>
      </c>
      <c r="Y30" s="18">
        <f t="shared" si="30"/>
        <v>38.924180735514511</v>
      </c>
      <c r="Z30" s="18">
        <f t="shared" si="31"/>
        <v>7.1084704852592084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78267</v>
      </c>
      <c r="C31" s="14">
        <v>3202</v>
      </c>
      <c r="D31" s="15">
        <v>40.909999999999997</v>
      </c>
      <c r="E31" s="14">
        <v>271</v>
      </c>
      <c r="F31" s="15">
        <v>3.47</v>
      </c>
      <c r="G31" s="14">
        <v>2442</v>
      </c>
      <c r="H31" s="15">
        <v>31.2</v>
      </c>
      <c r="I31" s="14">
        <v>489</v>
      </c>
      <c r="J31" s="15">
        <v>6.24</v>
      </c>
      <c r="K31" s="14">
        <v>20524</v>
      </c>
      <c r="L31" s="14">
        <f t="shared" si="32"/>
        <v>1</v>
      </c>
      <c r="M31" s="14">
        <v>20523</v>
      </c>
      <c r="N31" s="18">
        <f t="shared" si="2"/>
        <v>99.995127655427794</v>
      </c>
      <c r="O31" s="14">
        <v>76451</v>
      </c>
      <c r="P31" s="14">
        <v>652</v>
      </c>
      <c r="Q31" s="24">
        <f t="shared" si="3"/>
        <v>75799</v>
      </c>
      <c r="R31" s="18">
        <f t="shared" si="4"/>
        <v>99.147166158716033</v>
      </c>
      <c r="S31" s="18">
        <f t="shared" si="5"/>
        <v>41.265156382650936</v>
      </c>
      <c r="T31" s="18">
        <f t="shared" si="28"/>
        <v>40.911239730665542</v>
      </c>
      <c r="U31" s="18">
        <f t="shared" si="7"/>
        <v>3.4924601435660221</v>
      </c>
      <c r="V31" s="18">
        <f t="shared" si="8"/>
        <v>31.47080321250268</v>
      </c>
      <c r="W31" s="18">
        <f t="shared" si="9"/>
        <v>6.3018930265822322</v>
      </c>
      <c r="X31" s="18">
        <f t="shared" si="29"/>
        <v>3.4625065480981765</v>
      </c>
      <c r="Y31" s="18">
        <f t="shared" si="30"/>
        <v>31.200889263674345</v>
      </c>
      <c r="Z31" s="18">
        <f t="shared" si="31"/>
        <v>6.2478439188930199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85951</v>
      </c>
      <c r="C32" s="14">
        <v>2630</v>
      </c>
      <c r="D32" s="15">
        <v>30.59</v>
      </c>
      <c r="E32" s="14">
        <v>235</v>
      </c>
      <c r="F32" s="15">
        <v>2.74</v>
      </c>
      <c r="G32" s="14">
        <v>1972</v>
      </c>
      <c r="H32" s="15">
        <v>22.95</v>
      </c>
      <c r="I32" s="14">
        <v>422</v>
      </c>
      <c r="J32" s="15">
        <v>4.91</v>
      </c>
      <c r="K32" s="14">
        <v>21888</v>
      </c>
      <c r="L32" s="14">
        <f t="shared" si="32"/>
        <v>1</v>
      </c>
      <c r="M32" s="14">
        <v>21887</v>
      </c>
      <c r="N32" s="18">
        <f t="shared" si="2"/>
        <v>99.995431286549703</v>
      </c>
      <c r="O32" s="14">
        <v>80673</v>
      </c>
      <c r="P32" s="14">
        <v>496</v>
      </c>
      <c r="Q32" s="24">
        <f t="shared" si="3"/>
        <v>80177</v>
      </c>
      <c r="R32" s="18">
        <f t="shared" si="4"/>
        <v>99.385172238543248</v>
      </c>
      <c r="S32" s="18">
        <f t="shared" si="5"/>
        <v>30.7895301815755</v>
      </c>
      <c r="T32" s="18">
        <f t="shared" si="28"/>
        <v>30.598829565682781</v>
      </c>
      <c r="U32" s="18">
        <f t="shared" si="7"/>
        <v>2.7511557386578867</v>
      </c>
      <c r="V32" s="18">
        <f t="shared" si="8"/>
        <v>23.086294113333416</v>
      </c>
      <c r="W32" s="18">
        <f t="shared" si="9"/>
        <v>4.9403732838877801</v>
      </c>
      <c r="X32" s="18">
        <f t="shared" si="29"/>
        <v>2.7341159497853429</v>
      </c>
      <c r="Y32" s="18">
        <f t="shared" si="30"/>
        <v>22.943304906283817</v>
      </c>
      <c r="Z32" s="18">
        <f t="shared" si="31"/>
        <v>4.9097741736570848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8"/>
      <c r="O33" s="11"/>
      <c r="P33" s="11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445364</v>
      </c>
      <c r="C34" s="8">
        <v>5943</v>
      </c>
      <c r="D34" s="9">
        <v>13.34</v>
      </c>
      <c r="E34" s="8">
        <v>489</v>
      </c>
      <c r="F34" s="9">
        <v>1.1000000000000001</v>
      </c>
      <c r="G34" s="8">
        <v>4040</v>
      </c>
      <c r="H34" s="9">
        <v>9.07</v>
      </c>
      <c r="I34" s="8">
        <v>1414</v>
      </c>
      <c r="J34" s="9">
        <v>3.18</v>
      </c>
      <c r="K34" s="8">
        <f>SUM(K35:K39)</f>
        <v>115573</v>
      </c>
      <c r="L34" s="8">
        <f t="shared" ref="L34:M34" si="33">SUM(L35:L39)</f>
        <v>10</v>
      </c>
      <c r="M34" s="8">
        <f t="shared" si="33"/>
        <v>115563</v>
      </c>
      <c r="N34" s="17">
        <f t="shared" si="2"/>
        <v>99.991347460046896</v>
      </c>
      <c r="O34" s="8">
        <v>445353</v>
      </c>
      <c r="P34" s="8">
        <v>1520</v>
      </c>
      <c r="Q34" s="16">
        <f t="shared" si="3"/>
        <v>443833</v>
      </c>
      <c r="R34" s="17">
        <f t="shared" si="4"/>
        <v>99.658697707212028</v>
      </c>
      <c r="S34" s="17">
        <f t="shared" si="5"/>
        <v>13.390999467578844</v>
      </c>
      <c r="T34" s="17">
        <f t="shared" ref="T34:T39" si="34">N34*R34*S34/10000</f>
        <v>13.344140972328256</v>
      </c>
      <c r="U34" s="17">
        <f t="shared" si="7"/>
        <v>1.1018338784529791</v>
      </c>
      <c r="V34" s="17">
        <f t="shared" si="8"/>
        <v>9.1030856215747153</v>
      </c>
      <c r="W34" s="17">
        <f t="shared" si="9"/>
        <v>3.1860799675511502</v>
      </c>
      <c r="X34" s="17">
        <f t="shared" ref="X34:X39" si="35">N34*R34*U34/10000</f>
        <v>1.0979782829326126</v>
      </c>
      <c r="Y34" s="17">
        <f t="shared" ref="Y34:Y39" si="36">N34*R34*V34/10000</f>
        <v>9.071231621774551</v>
      </c>
      <c r="Z34" s="17">
        <f t="shared" ref="Z34:Z39" si="37">N34*R34*W34/10000</f>
        <v>3.1749310676210927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88026</v>
      </c>
      <c r="C35" s="14">
        <v>1991</v>
      </c>
      <c r="D35" s="15">
        <v>22.62</v>
      </c>
      <c r="E35" s="14">
        <v>159</v>
      </c>
      <c r="F35" s="15">
        <v>1.81</v>
      </c>
      <c r="G35" s="14">
        <v>1446</v>
      </c>
      <c r="H35" s="15">
        <v>16.43</v>
      </c>
      <c r="I35" s="14">
        <v>386</v>
      </c>
      <c r="J35" s="15">
        <v>4.3899999999999997</v>
      </c>
      <c r="K35" s="14">
        <v>24190</v>
      </c>
      <c r="L35" s="14">
        <f>K35-M35</f>
        <v>2</v>
      </c>
      <c r="M35" s="14">
        <v>24188</v>
      </c>
      <c r="N35" s="18">
        <f t="shared" si="2"/>
        <v>99.991732120711035</v>
      </c>
      <c r="O35" s="14">
        <v>91867</v>
      </c>
      <c r="P35" s="14">
        <v>428</v>
      </c>
      <c r="Q35" s="24">
        <f t="shared" si="3"/>
        <v>91439</v>
      </c>
      <c r="R35" s="18">
        <f t="shared" si="4"/>
        <v>99.5341090924924</v>
      </c>
      <c r="S35" s="18">
        <f t="shared" si="5"/>
        <v>22.726066201203732</v>
      </c>
      <c r="T35" s="18">
        <f t="shared" si="34"/>
        <v>22.618317315338651</v>
      </c>
      <c r="U35" s="18">
        <f t="shared" si="7"/>
        <v>1.8148892646867871</v>
      </c>
      <c r="V35" s="18">
        <f t="shared" si="8"/>
        <v>16.505219350547762</v>
      </c>
      <c r="W35" s="18">
        <f t="shared" si="9"/>
        <v>4.4059575859691815</v>
      </c>
      <c r="X35" s="18">
        <f t="shared" si="35"/>
        <v>1.8062845068502487</v>
      </c>
      <c r="Y35" s="18">
        <f t="shared" si="36"/>
        <v>16.426964760411696</v>
      </c>
      <c r="Z35" s="18">
        <f t="shared" si="37"/>
        <v>4.3850680480767048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95459</v>
      </c>
      <c r="C36" s="14">
        <v>1624</v>
      </c>
      <c r="D36" s="15">
        <v>17.010000000000002</v>
      </c>
      <c r="E36" s="14">
        <v>151</v>
      </c>
      <c r="F36" s="15">
        <v>1.58</v>
      </c>
      <c r="G36" s="14">
        <v>1119</v>
      </c>
      <c r="H36" s="15">
        <v>11.72</v>
      </c>
      <c r="I36" s="14">
        <v>354</v>
      </c>
      <c r="J36" s="15">
        <v>3.7</v>
      </c>
      <c r="K36" s="14">
        <v>22396</v>
      </c>
      <c r="L36" s="14">
        <f t="shared" ref="L36:L39" si="38">K36-M36</f>
        <v>1</v>
      </c>
      <c r="M36" s="14">
        <v>22395</v>
      </c>
      <c r="N36" s="18">
        <f t="shared" si="2"/>
        <v>99.995534916949453</v>
      </c>
      <c r="O36" s="14">
        <v>85870</v>
      </c>
      <c r="P36" s="14">
        <v>308</v>
      </c>
      <c r="Q36" s="24">
        <f t="shared" si="3"/>
        <v>85562</v>
      </c>
      <c r="R36" s="18">
        <f t="shared" si="4"/>
        <v>99.641318271806227</v>
      </c>
      <c r="S36" s="18">
        <f t="shared" si="5"/>
        <v>17.07454233629354</v>
      </c>
      <c r="T36" s="18">
        <f t="shared" si="34"/>
        <v>17.012539414827309</v>
      </c>
      <c r="U36" s="18">
        <f t="shared" si="7"/>
        <v>1.587595993091333</v>
      </c>
      <c r="V36" s="18">
        <f t="shared" si="8"/>
        <v>11.765032558074182</v>
      </c>
      <c r="W36" s="18">
        <f t="shared" si="9"/>
        <v>3.7219137851280255</v>
      </c>
      <c r="X36" s="18">
        <f t="shared" si="35"/>
        <v>1.5818309431274162</v>
      </c>
      <c r="Y36" s="18">
        <f t="shared" si="36"/>
        <v>11.722310101719064</v>
      </c>
      <c r="Z36" s="18">
        <f t="shared" si="37"/>
        <v>3.7083983699808298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86184</v>
      </c>
      <c r="C37" s="14">
        <v>1050</v>
      </c>
      <c r="D37" s="15">
        <v>12.19</v>
      </c>
      <c r="E37" s="14">
        <v>81</v>
      </c>
      <c r="F37" s="15">
        <v>0.94</v>
      </c>
      <c r="G37" s="14">
        <v>710</v>
      </c>
      <c r="H37" s="15">
        <v>8.24</v>
      </c>
      <c r="I37" s="14">
        <v>259</v>
      </c>
      <c r="J37" s="15">
        <v>3.01</v>
      </c>
      <c r="K37" s="14">
        <v>24643</v>
      </c>
      <c r="L37" s="14">
        <f t="shared" si="38"/>
        <v>3</v>
      </c>
      <c r="M37" s="14">
        <v>24640</v>
      </c>
      <c r="N37" s="18">
        <f t="shared" si="2"/>
        <v>99.987826157529526</v>
      </c>
      <c r="O37" s="14">
        <v>96108</v>
      </c>
      <c r="P37" s="14">
        <v>330</v>
      </c>
      <c r="Q37" s="24">
        <f t="shared" si="3"/>
        <v>95778</v>
      </c>
      <c r="R37" s="18">
        <f t="shared" si="4"/>
        <v>99.656636284180294</v>
      </c>
      <c r="S37" s="18">
        <f t="shared" si="5"/>
        <v>12.226701271778168</v>
      </c>
      <c r="T37" s="18">
        <f t="shared" si="34"/>
        <v>12.183235867446394</v>
      </c>
      <c r="U37" s="18">
        <f t="shared" si="7"/>
        <v>0.94320266953717302</v>
      </c>
      <c r="V37" s="18">
        <f t="shared" si="8"/>
        <v>8.2675789552023815</v>
      </c>
      <c r="W37" s="18">
        <f t="shared" si="9"/>
        <v>3.0159196470386154</v>
      </c>
      <c r="X37" s="18">
        <f t="shared" si="35"/>
        <v>0.93984962406015038</v>
      </c>
      <c r="Y37" s="18">
        <f t="shared" si="36"/>
        <v>8.238188062749467</v>
      </c>
      <c r="Z37" s="18">
        <f t="shared" si="37"/>
        <v>3.0051981806367776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84024</v>
      </c>
      <c r="C38" s="14">
        <v>717</v>
      </c>
      <c r="D38" s="15">
        <v>8.5399999999999991</v>
      </c>
      <c r="E38" s="14">
        <v>57</v>
      </c>
      <c r="F38" s="15">
        <v>0.68</v>
      </c>
      <c r="G38" s="14">
        <v>434</v>
      </c>
      <c r="H38" s="15">
        <v>5.16</v>
      </c>
      <c r="I38" s="14">
        <v>227</v>
      </c>
      <c r="J38" s="15">
        <v>2.7</v>
      </c>
      <c r="K38" s="14">
        <v>20898</v>
      </c>
      <c r="L38" s="14">
        <f t="shared" si="38"/>
        <v>0</v>
      </c>
      <c r="M38" s="14">
        <v>20898</v>
      </c>
      <c r="N38" s="18">
        <f t="shared" si="2"/>
        <v>100</v>
      </c>
      <c r="O38" s="14">
        <v>81083</v>
      </c>
      <c r="P38" s="14">
        <v>254</v>
      </c>
      <c r="Q38" s="24">
        <f t="shared" si="3"/>
        <v>80829</v>
      </c>
      <c r="R38" s="18">
        <f t="shared" si="4"/>
        <v>99.686740747135644</v>
      </c>
      <c r="S38" s="18">
        <f t="shared" si="5"/>
        <v>8.5600914854298207</v>
      </c>
      <c r="T38" s="18">
        <f t="shared" si="34"/>
        <v>8.5332762067980585</v>
      </c>
      <c r="U38" s="18">
        <f t="shared" si="7"/>
        <v>0.68050936495048775</v>
      </c>
      <c r="V38" s="18">
        <f t="shared" si="8"/>
        <v>5.1814221822545914</v>
      </c>
      <c r="W38" s="18">
        <f t="shared" si="9"/>
        <v>2.7100986990133458</v>
      </c>
      <c r="X38" s="18">
        <f t="shared" si="35"/>
        <v>0.67837760639817191</v>
      </c>
      <c r="Y38" s="18">
        <f t="shared" si="36"/>
        <v>5.1651908978387127</v>
      </c>
      <c r="Z38" s="18">
        <f t="shared" si="37"/>
        <v>2.7016090640769299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91671</v>
      </c>
      <c r="C39" s="14">
        <v>560</v>
      </c>
      <c r="D39" s="15">
        <v>6.11</v>
      </c>
      <c r="E39" s="14">
        <v>41</v>
      </c>
      <c r="F39" s="15">
        <v>0.45</v>
      </c>
      <c r="G39" s="14">
        <v>331</v>
      </c>
      <c r="H39" s="15">
        <v>3.61</v>
      </c>
      <c r="I39" s="14">
        <v>188</v>
      </c>
      <c r="J39" s="15">
        <v>2.0499999999999998</v>
      </c>
      <c r="K39" s="14">
        <v>23446</v>
      </c>
      <c r="L39" s="14">
        <f t="shared" si="38"/>
        <v>4</v>
      </c>
      <c r="M39" s="14">
        <v>23442</v>
      </c>
      <c r="N39" s="18">
        <f t="shared" si="2"/>
        <v>99.982939520600539</v>
      </c>
      <c r="O39" s="14">
        <v>90426</v>
      </c>
      <c r="P39" s="14">
        <v>200</v>
      </c>
      <c r="Q39" s="24">
        <f t="shared" si="3"/>
        <v>90226</v>
      </c>
      <c r="R39" s="18">
        <f t="shared" si="4"/>
        <v>99.778824674319338</v>
      </c>
      <c r="S39" s="18">
        <f t="shared" si="5"/>
        <v>6.1233879212934355</v>
      </c>
      <c r="T39" s="18">
        <f t="shared" si="34"/>
        <v>6.1088021293538839</v>
      </c>
      <c r="U39" s="18">
        <f t="shared" si="7"/>
        <v>0.44831947280898365</v>
      </c>
      <c r="V39" s="18">
        <f t="shared" si="8"/>
        <v>3.6193596463359414</v>
      </c>
      <c r="W39" s="18">
        <f t="shared" si="9"/>
        <v>2.0557088021485108</v>
      </c>
      <c r="X39" s="18">
        <f t="shared" si="35"/>
        <v>0.44725158447055219</v>
      </c>
      <c r="Y39" s="18">
        <f t="shared" si="36"/>
        <v>3.6107384014573851</v>
      </c>
      <c r="Z39" s="18">
        <f t="shared" si="37"/>
        <v>2.0508121434259472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8"/>
      <c r="O40" s="11"/>
      <c r="P40" s="11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372408</v>
      </c>
      <c r="C41" s="8">
        <v>887</v>
      </c>
      <c r="D41" s="9">
        <v>2.38</v>
      </c>
      <c r="E41" s="8">
        <v>72</v>
      </c>
      <c r="F41" s="9">
        <v>0.19</v>
      </c>
      <c r="G41" s="8">
        <v>449</v>
      </c>
      <c r="H41" s="9">
        <v>1.21</v>
      </c>
      <c r="I41" s="8">
        <v>366</v>
      </c>
      <c r="J41" s="9">
        <v>0.98</v>
      </c>
      <c r="K41" s="8">
        <f>SUM(K42:K46)</f>
        <v>100959</v>
      </c>
      <c r="L41" s="8">
        <f t="shared" ref="L41:M41" si="39">SUM(L42:L46)</f>
        <v>2</v>
      </c>
      <c r="M41" s="8">
        <f t="shared" si="39"/>
        <v>100957</v>
      </c>
      <c r="N41" s="17">
        <f t="shared" si="2"/>
        <v>99.998018997810988</v>
      </c>
      <c r="O41" s="8">
        <v>392275</v>
      </c>
      <c r="P41" s="8">
        <v>738</v>
      </c>
      <c r="Q41" s="16">
        <f t="shared" si="3"/>
        <v>391537</v>
      </c>
      <c r="R41" s="17">
        <f t="shared" si="4"/>
        <v>99.811866675164111</v>
      </c>
      <c r="S41" s="17">
        <f t="shared" si="5"/>
        <v>2.3863329813753409</v>
      </c>
      <c r="T41" s="17">
        <f t="shared" ref="T41:T46" si="40">N41*R41*S41/10000</f>
        <v>2.3817963094240731</v>
      </c>
      <c r="U41" s="17">
        <f t="shared" si="7"/>
        <v>0.19370459375312798</v>
      </c>
      <c r="V41" s="17">
        <f t="shared" si="8"/>
        <v>1.2079633693771454</v>
      </c>
      <c r="W41" s="17">
        <f t="shared" si="9"/>
        <v>0.98466501824506725</v>
      </c>
      <c r="X41" s="17">
        <f t="shared" ref="X41:X46" si="41">N41*R41*U41/10000</f>
        <v>0.19333634078752338</v>
      </c>
      <c r="Y41" s="17">
        <f t="shared" ref="Y41:Y46" si="42">N41*R41*V41/10000</f>
        <v>1.2056669029666391</v>
      </c>
      <c r="Z41" s="17">
        <f t="shared" ref="Z41:Z46" si="43">N41*R41*W41/10000</f>
        <v>0.98279306566991054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87989</v>
      </c>
      <c r="C42" s="14">
        <v>328</v>
      </c>
      <c r="D42" s="15">
        <v>3.73</v>
      </c>
      <c r="E42" s="14">
        <v>23</v>
      </c>
      <c r="F42" s="15">
        <v>0.26</v>
      </c>
      <c r="G42" s="14">
        <v>192</v>
      </c>
      <c r="H42" s="15">
        <v>2.19</v>
      </c>
      <c r="I42" s="14">
        <v>113</v>
      </c>
      <c r="J42" s="15">
        <v>1.29</v>
      </c>
      <c r="K42" s="14">
        <v>23321</v>
      </c>
      <c r="L42" s="14">
        <f>K42-M42</f>
        <v>0</v>
      </c>
      <c r="M42" s="14">
        <v>23321</v>
      </c>
      <c r="N42" s="18">
        <f t="shared" si="2"/>
        <v>100</v>
      </c>
      <c r="O42" s="14">
        <v>90487</v>
      </c>
      <c r="P42" s="14">
        <v>218</v>
      </c>
      <c r="Q42" s="24">
        <f t="shared" si="3"/>
        <v>90269</v>
      </c>
      <c r="R42" s="18">
        <f t="shared" si="4"/>
        <v>99.759081415009888</v>
      </c>
      <c r="S42" s="18">
        <f t="shared" si="5"/>
        <v>3.7367411986300358</v>
      </c>
      <c r="T42" s="18">
        <f t="shared" si="40"/>
        <v>3.7277386946095539</v>
      </c>
      <c r="U42" s="18">
        <f t="shared" si="7"/>
        <v>0.26202758405027693</v>
      </c>
      <c r="V42" s="18">
        <f t="shared" si="8"/>
        <v>2.1873607016370942</v>
      </c>
      <c r="W42" s="18">
        <f t="shared" si="9"/>
        <v>1.2873529129426649</v>
      </c>
      <c r="X42" s="18">
        <f t="shared" si="41"/>
        <v>0.26139631090249921</v>
      </c>
      <c r="Y42" s="18">
        <f t="shared" si="42"/>
        <v>2.1820909431860804</v>
      </c>
      <c r="Z42" s="18">
        <f t="shared" si="43"/>
        <v>1.2842514405209746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91687</v>
      </c>
      <c r="C43" s="14">
        <v>233</v>
      </c>
      <c r="D43" s="15">
        <v>2.54</v>
      </c>
      <c r="E43" s="14">
        <v>15</v>
      </c>
      <c r="F43" s="15">
        <v>0.16</v>
      </c>
      <c r="G43" s="14">
        <v>130</v>
      </c>
      <c r="H43" s="15">
        <v>1.42</v>
      </c>
      <c r="I43" s="14">
        <v>87</v>
      </c>
      <c r="J43" s="15">
        <v>0.95</v>
      </c>
      <c r="K43" s="14">
        <v>21927</v>
      </c>
      <c r="L43" s="14">
        <f t="shared" ref="L43:L46" si="44">K43-M43</f>
        <v>1</v>
      </c>
      <c r="M43" s="14">
        <v>21926</v>
      </c>
      <c r="N43" s="18">
        <f t="shared" si="2"/>
        <v>99.99543941259634</v>
      </c>
      <c r="O43" s="14">
        <v>85283</v>
      </c>
      <c r="P43" s="14">
        <v>159</v>
      </c>
      <c r="Q43" s="24">
        <f t="shared" si="3"/>
        <v>85124</v>
      </c>
      <c r="R43" s="18">
        <f t="shared" si="4"/>
        <v>99.813561905655291</v>
      </c>
      <c r="S43" s="18">
        <f t="shared" si="5"/>
        <v>2.5461173193965032</v>
      </c>
      <c r="T43" s="18">
        <f t="shared" si="40"/>
        <v>2.5412544853686994</v>
      </c>
      <c r="U43" s="18">
        <f t="shared" si="7"/>
        <v>0.16391313214998951</v>
      </c>
      <c r="V43" s="18">
        <f t="shared" si="8"/>
        <v>1.4205804786332423</v>
      </c>
      <c r="W43" s="18">
        <f t="shared" si="9"/>
        <v>0.95069616646993904</v>
      </c>
      <c r="X43" s="18">
        <f t="shared" si="41"/>
        <v>0.16360007416536695</v>
      </c>
      <c r="Y43" s="18">
        <f t="shared" si="42"/>
        <v>1.4178673094331802</v>
      </c>
      <c r="Z43" s="18">
        <f t="shared" si="43"/>
        <v>0.94888043015912826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93179</v>
      </c>
      <c r="C44" s="14">
        <v>177</v>
      </c>
      <c r="D44" s="15">
        <v>1.9</v>
      </c>
      <c r="E44" s="14">
        <v>16</v>
      </c>
      <c r="F44" s="15">
        <v>0.17</v>
      </c>
      <c r="G44" s="14">
        <v>64</v>
      </c>
      <c r="H44" s="15">
        <v>0.69</v>
      </c>
      <c r="I44" s="14">
        <v>97</v>
      </c>
      <c r="J44" s="15">
        <v>1.04</v>
      </c>
      <c r="K44" s="14">
        <v>25127</v>
      </c>
      <c r="L44" s="14">
        <f t="shared" si="44"/>
        <v>1</v>
      </c>
      <c r="M44" s="14">
        <v>25126</v>
      </c>
      <c r="N44" s="18">
        <f t="shared" si="2"/>
        <v>99.996020217296135</v>
      </c>
      <c r="O44" s="14">
        <v>97437</v>
      </c>
      <c r="P44" s="14">
        <v>167</v>
      </c>
      <c r="Q44" s="24">
        <f t="shared" si="3"/>
        <v>97270</v>
      </c>
      <c r="R44" s="18">
        <f t="shared" si="4"/>
        <v>99.828607202602697</v>
      </c>
      <c r="S44" s="18">
        <f t="shared" si="5"/>
        <v>1.9029066922857412</v>
      </c>
      <c r="T44" s="18">
        <f t="shared" si="40"/>
        <v>1.8995696455209861</v>
      </c>
      <c r="U44" s="18">
        <f t="shared" si="7"/>
        <v>0.17201416427441729</v>
      </c>
      <c r="V44" s="18">
        <f t="shared" si="8"/>
        <v>0.68805665709766917</v>
      </c>
      <c r="W44" s="18">
        <f t="shared" si="9"/>
        <v>1.0428358709136547</v>
      </c>
      <c r="X44" s="18">
        <f t="shared" si="41"/>
        <v>0.17171251032958068</v>
      </c>
      <c r="Y44" s="18">
        <f t="shared" si="42"/>
        <v>0.68685004131832272</v>
      </c>
      <c r="Z44" s="18">
        <f t="shared" si="43"/>
        <v>1.0410070938730827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54441</v>
      </c>
      <c r="C45" s="14">
        <v>74</v>
      </c>
      <c r="D45" s="15">
        <v>1.35</v>
      </c>
      <c r="E45" s="14">
        <v>4</v>
      </c>
      <c r="F45" s="15">
        <v>0.08</v>
      </c>
      <c r="G45" s="14">
        <v>36</v>
      </c>
      <c r="H45" s="15">
        <v>0.67</v>
      </c>
      <c r="I45" s="14">
        <v>33</v>
      </c>
      <c r="J45" s="15">
        <v>0.61</v>
      </c>
      <c r="K45" s="14">
        <v>19722</v>
      </c>
      <c r="L45" s="14">
        <f t="shared" si="44"/>
        <v>0</v>
      </c>
      <c r="M45" s="14">
        <v>19722</v>
      </c>
      <c r="N45" s="18">
        <f t="shared" si="2"/>
        <v>100</v>
      </c>
      <c r="O45" s="14">
        <v>76685</v>
      </c>
      <c r="P45" s="14">
        <v>129</v>
      </c>
      <c r="Q45" s="24">
        <f t="shared" si="3"/>
        <v>76556</v>
      </c>
      <c r="R45" s="18">
        <f t="shared" si="4"/>
        <v>99.83177935711025</v>
      </c>
      <c r="S45" s="18">
        <f t="shared" si="5"/>
        <v>1.3615600932231922</v>
      </c>
      <c r="T45" s="18">
        <f t="shared" si="40"/>
        <v>1.3592696680810417</v>
      </c>
      <c r="U45" s="18">
        <f t="shared" si="7"/>
        <v>7.3597842876929304E-2</v>
      </c>
      <c r="V45" s="18">
        <f t="shared" si="8"/>
        <v>0.66238058589236382</v>
      </c>
      <c r="W45" s="18">
        <f t="shared" si="9"/>
        <v>0.6071822037346668</v>
      </c>
      <c r="X45" s="18">
        <f t="shared" si="41"/>
        <v>7.3474036112488733E-2</v>
      </c>
      <c r="Y45" s="18">
        <f t="shared" si="42"/>
        <v>0.66126632501239879</v>
      </c>
      <c r="Z45" s="18">
        <f t="shared" si="43"/>
        <v>0.60616079792803224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45111</v>
      </c>
      <c r="C46" s="14">
        <v>75</v>
      </c>
      <c r="D46" s="15">
        <v>1.67</v>
      </c>
      <c r="E46" s="14">
        <v>14</v>
      </c>
      <c r="F46" s="15">
        <v>0.32</v>
      </c>
      <c r="G46" s="14">
        <v>26</v>
      </c>
      <c r="H46" s="15">
        <v>0.57999999999999996</v>
      </c>
      <c r="I46" s="14">
        <v>35</v>
      </c>
      <c r="J46" s="15">
        <v>0.77</v>
      </c>
      <c r="K46" s="14">
        <v>10862</v>
      </c>
      <c r="L46" s="14">
        <f t="shared" si="44"/>
        <v>0</v>
      </c>
      <c r="M46" s="14">
        <v>10862</v>
      </c>
      <c r="N46" s="18">
        <f t="shared" si="2"/>
        <v>100</v>
      </c>
      <c r="O46" s="14">
        <v>42383</v>
      </c>
      <c r="P46" s="14">
        <v>65</v>
      </c>
      <c r="Q46" s="24">
        <f t="shared" si="3"/>
        <v>42318</v>
      </c>
      <c r="R46" s="18">
        <f t="shared" si="4"/>
        <v>99.84663662317439</v>
      </c>
      <c r="S46" s="18">
        <f t="shared" si="5"/>
        <v>1.6651193546144314</v>
      </c>
      <c r="T46" s="18">
        <f t="shared" si="40"/>
        <v>1.6625656713440178</v>
      </c>
      <c r="U46" s="18">
        <f t="shared" si="7"/>
        <v>0.31082227952802721</v>
      </c>
      <c r="V46" s="18">
        <f t="shared" si="8"/>
        <v>0.57724137626633631</v>
      </c>
      <c r="W46" s="18">
        <f t="shared" si="9"/>
        <v>0.77705569882006797</v>
      </c>
      <c r="X46" s="18">
        <f t="shared" si="41"/>
        <v>0.31034559198421668</v>
      </c>
      <c r="Y46" s="18">
        <f t="shared" si="42"/>
        <v>0.57635609939925958</v>
      </c>
      <c r="Z46" s="18">
        <f t="shared" si="43"/>
        <v>0.77586397996054157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8"/>
      <c r="O47" s="11"/>
      <c r="P47" s="11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316182</v>
      </c>
      <c r="C48" s="8">
        <v>265</v>
      </c>
      <c r="D48" s="9">
        <v>0.84</v>
      </c>
      <c r="E48" s="8">
        <v>22</v>
      </c>
      <c r="F48" s="9">
        <v>7.0000000000000007E-2</v>
      </c>
      <c r="G48" s="8">
        <v>118</v>
      </c>
      <c r="H48" s="9">
        <v>0.37</v>
      </c>
      <c r="I48" s="8">
        <v>125</v>
      </c>
      <c r="J48" s="9">
        <v>0.4</v>
      </c>
      <c r="K48" s="8">
        <f>SUM(K49:K53)</f>
        <v>74661</v>
      </c>
      <c r="L48" s="8">
        <f t="shared" ref="L48:M48" si="45">SUM(L49:L53)</f>
        <v>6</v>
      </c>
      <c r="M48" s="8">
        <f t="shared" si="45"/>
        <v>74655</v>
      </c>
      <c r="N48" s="17">
        <f t="shared" si="2"/>
        <v>99.991963675814688</v>
      </c>
      <c r="O48" s="8">
        <v>304351</v>
      </c>
      <c r="P48" s="8">
        <v>383</v>
      </c>
      <c r="Q48" s="16">
        <f t="shared" si="3"/>
        <v>303968</v>
      </c>
      <c r="R48" s="17">
        <f t="shared" si="4"/>
        <v>99.874158455204693</v>
      </c>
      <c r="S48" s="17">
        <f t="shared" si="5"/>
        <v>0.83924836039087369</v>
      </c>
      <c r="T48" s="17">
        <f t="shared" ref="T48:T53" si="46">N48*R48*S48/10000</f>
        <v>0.83812487744400388</v>
      </c>
      <c r="U48" s="17">
        <f t="shared" si="7"/>
        <v>6.9673448787166872E-2</v>
      </c>
      <c r="V48" s="17">
        <f t="shared" si="8"/>
        <v>0.37370304349480415</v>
      </c>
      <c r="W48" s="17">
        <f t="shared" si="9"/>
        <v>0.39587186810890262</v>
      </c>
      <c r="X48" s="17">
        <f t="shared" ref="X48:X53" si="47">N48*R48*U48/10000</f>
        <v>6.958017850478522E-2</v>
      </c>
      <c r="Y48" s="17">
        <f t="shared" ref="Y48:Y53" si="48">N48*R48*V48/10000</f>
        <v>0.37320277561657533</v>
      </c>
      <c r="Z48" s="17">
        <f t="shared" ref="Z48:Z53" si="49">N48*R48*W48/10000</f>
        <v>0.39534192332264323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49008</v>
      </c>
      <c r="C49" s="14">
        <v>46</v>
      </c>
      <c r="D49" s="15">
        <v>0.94</v>
      </c>
      <c r="E49" s="14">
        <v>2</v>
      </c>
      <c r="F49" s="15">
        <v>0.04</v>
      </c>
      <c r="G49" s="14">
        <v>27</v>
      </c>
      <c r="H49" s="15">
        <v>0.56000000000000005</v>
      </c>
      <c r="I49" s="14">
        <v>17</v>
      </c>
      <c r="J49" s="15">
        <v>0.35</v>
      </c>
      <c r="K49" s="14">
        <v>13495</v>
      </c>
      <c r="L49" s="14">
        <f>K49-M49</f>
        <v>1</v>
      </c>
      <c r="M49" s="14">
        <v>13494</v>
      </c>
      <c r="N49" s="18">
        <f t="shared" si="2"/>
        <v>99.992589848091882</v>
      </c>
      <c r="O49" s="14">
        <v>51975</v>
      </c>
      <c r="P49" s="14">
        <v>82</v>
      </c>
      <c r="Q49" s="24">
        <f t="shared" si="3"/>
        <v>51893</v>
      </c>
      <c r="R49" s="18">
        <f t="shared" si="4"/>
        <v>99.84223184223184</v>
      </c>
      <c r="S49" s="18">
        <f t="shared" si="5"/>
        <v>0.94017512121118518</v>
      </c>
      <c r="T49" s="18">
        <f t="shared" si="46"/>
        <v>0.93862226575253027</v>
      </c>
      <c r="U49" s="18">
        <f t="shared" si="7"/>
        <v>4.0877179183095011E-2</v>
      </c>
      <c r="V49" s="18">
        <f t="shared" si="8"/>
        <v>0.55184191897178259</v>
      </c>
      <c r="W49" s="18">
        <f t="shared" si="9"/>
        <v>0.34745602305630752</v>
      </c>
      <c r="X49" s="18">
        <f t="shared" si="47"/>
        <v>4.0809663728370887E-2</v>
      </c>
      <c r="Y49" s="18">
        <f t="shared" si="48"/>
        <v>0.55093046033300686</v>
      </c>
      <c r="Z49" s="18">
        <f t="shared" si="49"/>
        <v>0.34688214169115245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55747</v>
      </c>
      <c r="C50" s="14">
        <v>54</v>
      </c>
      <c r="D50" s="15">
        <v>0.97</v>
      </c>
      <c r="E50" s="14">
        <v>3</v>
      </c>
      <c r="F50" s="15">
        <v>0.06</v>
      </c>
      <c r="G50" s="14">
        <v>29</v>
      </c>
      <c r="H50" s="15">
        <v>0.52</v>
      </c>
      <c r="I50" s="14">
        <v>22</v>
      </c>
      <c r="J50" s="15">
        <v>0.4</v>
      </c>
      <c r="K50" s="14">
        <v>11954</v>
      </c>
      <c r="L50" s="14">
        <f t="shared" ref="L50:L53" si="50">K50-M50</f>
        <v>0</v>
      </c>
      <c r="M50" s="14">
        <v>11954</v>
      </c>
      <c r="N50" s="18">
        <f t="shared" si="2"/>
        <v>100</v>
      </c>
      <c r="O50" s="14">
        <v>46937</v>
      </c>
      <c r="P50" s="14">
        <v>59</v>
      </c>
      <c r="Q50" s="24">
        <f t="shared" si="3"/>
        <v>46878</v>
      </c>
      <c r="R50" s="18">
        <f t="shared" si="4"/>
        <v>99.874299593071569</v>
      </c>
      <c r="S50" s="18">
        <f t="shared" si="5"/>
        <v>0.969881135313584</v>
      </c>
      <c r="T50" s="18">
        <f t="shared" si="46"/>
        <v>0.96866199077977266</v>
      </c>
      <c r="U50" s="18">
        <f t="shared" si="7"/>
        <v>5.3882285295199117E-2</v>
      </c>
      <c r="V50" s="18">
        <f t="shared" si="8"/>
        <v>0.52086209118692472</v>
      </c>
      <c r="W50" s="18">
        <f t="shared" si="9"/>
        <v>0.39513675883146016</v>
      </c>
      <c r="X50" s="18">
        <f t="shared" si="47"/>
        <v>5.3814555043320715E-2</v>
      </c>
      <c r="Y50" s="18">
        <f t="shared" si="48"/>
        <v>0.52020736541876689</v>
      </c>
      <c r="Z50" s="18">
        <f t="shared" si="49"/>
        <v>0.39464007031768522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70592</v>
      </c>
      <c r="C51" s="14">
        <v>49</v>
      </c>
      <c r="D51" s="15">
        <v>0.69</v>
      </c>
      <c r="E51" s="14">
        <v>3</v>
      </c>
      <c r="F51" s="15">
        <v>0.04</v>
      </c>
      <c r="G51" s="14">
        <v>23</v>
      </c>
      <c r="H51" s="15">
        <v>0.33</v>
      </c>
      <c r="I51" s="14">
        <v>23</v>
      </c>
      <c r="J51" s="15">
        <v>0.32</v>
      </c>
      <c r="K51" s="14">
        <v>15535</v>
      </c>
      <c r="L51" s="14">
        <f t="shared" si="50"/>
        <v>1</v>
      </c>
      <c r="M51" s="14">
        <v>15534</v>
      </c>
      <c r="N51" s="18">
        <f t="shared" si="2"/>
        <v>99.993562922433213</v>
      </c>
      <c r="O51" s="14">
        <v>63104</v>
      </c>
      <c r="P51" s="14">
        <v>90</v>
      </c>
      <c r="Q51" s="24">
        <f t="shared" si="3"/>
        <v>63014</v>
      </c>
      <c r="R51" s="18">
        <f t="shared" si="4"/>
        <v>99.857378296146052</v>
      </c>
      <c r="S51" s="18">
        <f t="shared" si="5"/>
        <v>0.69516578825080322</v>
      </c>
      <c r="T51" s="18">
        <f t="shared" si="46"/>
        <v>0.69412964641885777</v>
      </c>
      <c r="U51" s="18">
        <f t="shared" si="7"/>
        <v>4.2561170709232848E-2</v>
      </c>
      <c r="V51" s="18">
        <f t="shared" si="8"/>
        <v>0.3263023087707852</v>
      </c>
      <c r="W51" s="18">
        <f t="shared" si="9"/>
        <v>0.3263023087707852</v>
      </c>
      <c r="X51" s="18">
        <f t="shared" si="47"/>
        <v>4.2497733454215772E-2</v>
      </c>
      <c r="Y51" s="18">
        <f t="shared" si="48"/>
        <v>0.32581595648232098</v>
      </c>
      <c r="Z51" s="18">
        <f t="shared" si="49"/>
        <v>0.32581595648232098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70601</v>
      </c>
      <c r="C52" s="14">
        <v>59</v>
      </c>
      <c r="D52" s="15">
        <v>0.84</v>
      </c>
      <c r="E52" s="14">
        <v>7</v>
      </c>
      <c r="F52" s="15">
        <v>0.1</v>
      </c>
      <c r="G52" s="14">
        <v>20</v>
      </c>
      <c r="H52" s="15">
        <v>0.28999999999999998</v>
      </c>
      <c r="I52" s="14">
        <v>32</v>
      </c>
      <c r="J52" s="15">
        <v>0.45</v>
      </c>
      <c r="K52" s="14">
        <v>17713</v>
      </c>
      <c r="L52" s="14">
        <f t="shared" si="50"/>
        <v>0</v>
      </c>
      <c r="M52" s="14">
        <v>17713</v>
      </c>
      <c r="N52" s="18">
        <f t="shared" si="2"/>
        <v>100</v>
      </c>
      <c r="O52" s="14">
        <v>73143</v>
      </c>
      <c r="P52" s="14">
        <v>76</v>
      </c>
      <c r="Q52" s="24">
        <f t="shared" si="3"/>
        <v>73067</v>
      </c>
      <c r="R52" s="18">
        <f t="shared" si="4"/>
        <v>99.896093952941499</v>
      </c>
      <c r="S52" s="18">
        <f t="shared" si="5"/>
        <v>0.83655144166759199</v>
      </c>
      <c r="T52" s="18">
        <f t="shared" si="46"/>
        <v>0.8356822141329443</v>
      </c>
      <c r="U52" s="18">
        <f t="shared" si="7"/>
        <v>9.9251865960561764E-2</v>
      </c>
      <c r="V52" s="18">
        <f t="shared" si="8"/>
        <v>0.28357675988731934</v>
      </c>
      <c r="W52" s="18">
        <f t="shared" si="9"/>
        <v>0.45372281581971091</v>
      </c>
      <c r="X52" s="18">
        <f t="shared" si="47"/>
        <v>9.9148737270010348E-2</v>
      </c>
      <c r="Y52" s="18">
        <f t="shared" si="48"/>
        <v>0.28328210648574387</v>
      </c>
      <c r="Z52" s="18">
        <f t="shared" si="49"/>
        <v>0.45325137037719015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70234</v>
      </c>
      <c r="C53" s="20">
        <v>56</v>
      </c>
      <c r="D53" s="21">
        <v>0.8</v>
      </c>
      <c r="E53" s="20">
        <v>6</v>
      </c>
      <c r="F53" s="21">
        <v>0.09</v>
      </c>
      <c r="G53" s="20">
        <v>19</v>
      </c>
      <c r="H53" s="21">
        <v>0.27</v>
      </c>
      <c r="I53" s="20">
        <v>31</v>
      </c>
      <c r="J53" s="21">
        <v>0.45</v>
      </c>
      <c r="K53" s="20">
        <v>15964</v>
      </c>
      <c r="L53" s="20">
        <f t="shared" si="50"/>
        <v>4</v>
      </c>
      <c r="M53" s="20">
        <v>15960</v>
      </c>
      <c r="N53" s="22">
        <f t="shared" si="2"/>
        <v>99.974943623152086</v>
      </c>
      <c r="O53" s="20">
        <v>69192</v>
      </c>
      <c r="P53" s="20">
        <v>76</v>
      </c>
      <c r="Q53" s="25">
        <f t="shared" si="3"/>
        <v>69116</v>
      </c>
      <c r="R53" s="22">
        <f t="shared" si="4"/>
        <v>99.890160712221061</v>
      </c>
      <c r="S53" s="22">
        <f t="shared" si="5"/>
        <v>0.79841142692009504</v>
      </c>
      <c r="T53" s="22">
        <f t="shared" si="46"/>
        <v>0.79733462425605828</v>
      </c>
      <c r="U53" s="22">
        <f t="shared" si="7"/>
        <v>8.5544081455724466E-2</v>
      </c>
      <c r="V53" s="22">
        <f t="shared" si="8"/>
        <v>0.27088959127646078</v>
      </c>
      <c r="W53" s="22">
        <f t="shared" si="9"/>
        <v>0.44197775418790969</v>
      </c>
      <c r="X53" s="22">
        <f t="shared" si="47"/>
        <v>8.5428709741720538E-2</v>
      </c>
      <c r="Y53" s="22">
        <f t="shared" si="48"/>
        <v>0.27052424751544829</v>
      </c>
      <c r="Z53" s="26">
        <f t="shared" si="49"/>
        <v>0.44138166699888937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P1:P2"/>
    <mergeCell ref="A1:A2"/>
    <mergeCell ref="C1:C2"/>
    <mergeCell ref="D1:D2"/>
    <mergeCell ref="E1:F1"/>
    <mergeCell ref="G1:H1"/>
    <mergeCell ref="B1:B2"/>
    <mergeCell ref="I1:J1"/>
    <mergeCell ref="K1:K2"/>
    <mergeCell ref="L1:L2"/>
    <mergeCell ref="M1:M2"/>
    <mergeCell ref="N1:N2"/>
    <mergeCell ref="O1:O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</mergeCells>
  <phoneticPr fontId="1" type="noConversion"/>
  <pageMargins left="0.7" right="0.7" top="0.75" bottom="0.75" header="0.3" footer="0.3"/>
  <ignoredErrors>
    <ignoredError sqref="AA11:AD11" formulaRange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57DD8-DA99-4490-809F-87B698366BF0}">
  <dimension ref="A1:AH53"/>
  <sheetViews>
    <sheetView workbookViewId="0">
      <selection activeCell="K29" sqref="K29"/>
    </sheetView>
  </sheetViews>
  <sheetFormatPr defaultRowHeight="14" x14ac:dyDescent="0.3"/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49" t="s">
        <v>20</v>
      </c>
      <c r="L1" s="44" t="s">
        <v>23</v>
      </c>
      <c r="M1" s="44" t="s">
        <v>24</v>
      </c>
      <c r="N1" s="54" t="s">
        <v>26</v>
      </c>
      <c r="O1" s="44" t="s">
        <v>22</v>
      </c>
      <c r="P1" s="44" t="s">
        <v>28</v>
      </c>
      <c r="Q1" s="44" t="s">
        <v>30</v>
      </c>
      <c r="R1" s="56" t="s">
        <v>32</v>
      </c>
      <c r="S1" s="54" t="s">
        <v>36</v>
      </c>
      <c r="T1" s="54" t="s">
        <v>34</v>
      </c>
      <c r="U1" s="40" t="s">
        <v>38</v>
      </c>
      <c r="V1" s="40" t="s">
        <v>40</v>
      </c>
      <c r="W1" s="40" t="s">
        <v>42</v>
      </c>
      <c r="X1" s="40" t="s">
        <v>44</v>
      </c>
      <c r="Y1" s="40" t="s">
        <v>46</v>
      </c>
      <c r="Z1" s="40" t="s">
        <v>48</v>
      </c>
      <c r="AA1" s="40" t="s">
        <v>50</v>
      </c>
      <c r="AB1" s="40" t="s">
        <v>52</v>
      </c>
      <c r="AC1" s="40" t="s">
        <v>54</v>
      </c>
      <c r="AD1" s="40" t="s">
        <v>56</v>
      </c>
      <c r="AE1" s="40" t="s">
        <v>58</v>
      </c>
      <c r="AF1" s="40" t="s">
        <v>60</v>
      </c>
      <c r="AG1" s="40" t="s">
        <v>62</v>
      </c>
      <c r="AH1" s="40" t="s">
        <v>64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50"/>
      <c r="L2" s="45"/>
      <c r="M2" s="45"/>
      <c r="N2" s="55"/>
      <c r="O2" s="45"/>
      <c r="P2" s="4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8"/>
      <c r="L3" s="8"/>
      <c r="M3" s="8"/>
      <c r="N3" s="17"/>
      <c r="O3" s="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32736216</v>
      </c>
      <c r="C4" s="8">
        <v>1181951.5</v>
      </c>
      <c r="D4" s="9">
        <v>36.11</v>
      </c>
      <c r="E4" s="8">
        <v>804327</v>
      </c>
      <c r="F4" s="9">
        <v>24.57</v>
      </c>
      <c r="G4" s="8">
        <v>308210.5</v>
      </c>
      <c r="H4" s="9">
        <v>9.41</v>
      </c>
      <c r="I4" s="8">
        <v>69413</v>
      </c>
      <c r="J4" s="9">
        <v>2.12</v>
      </c>
      <c r="K4" s="16">
        <f>K6+K13+K20+K27+K34+K41+K48</f>
        <v>641128</v>
      </c>
      <c r="L4" s="16">
        <f>L6+L13+L20+L27+L34+L41+L48</f>
        <v>50242</v>
      </c>
      <c r="M4" s="16">
        <f>K4-L4</f>
        <v>590886</v>
      </c>
      <c r="N4" s="17">
        <f>M4/K4*100</f>
        <v>92.163499332426596</v>
      </c>
      <c r="O4" s="16">
        <f>O6+O13+O20+O27+O34+O41+O48</f>
        <v>32853082</v>
      </c>
      <c r="P4" s="16">
        <f>P6+P13+P20+P27+P34+P41+P48</f>
        <v>7437474</v>
      </c>
      <c r="Q4" s="16">
        <f>O4-P4</f>
        <v>25415608</v>
      </c>
      <c r="R4" s="17">
        <f>Q4/O4*100</f>
        <v>77.361411632552475</v>
      </c>
      <c r="S4" s="17">
        <f>C4/(R4*B4*N4)*10000000</f>
        <v>50.639316676476554</v>
      </c>
      <c r="T4" s="17">
        <f>N4*R4*S4/10000</f>
        <v>36.105318342229907</v>
      </c>
      <c r="U4" s="17">
        <f>E4/(R4*B4*N4)*10000000</f>
        <v>34.460440774803665</v>
      </c>
      <c r="V4" s="17">
        <f>G4/(R4*B4*N4)*10000000</f>
        <v>13.204915017676424</v>
      </c>
      <c r="W4" s="17">
        <f>I4/(R4*B4*N4)*10000000</f>
        <v>2.9739180401770011</v>
      </c>
      <c r="X4" s="17">
        <f>N4*R4*U4/10000</f>
        <v>24.569944186585278</v>
      </c>
      <c r="Y4" s="17">
        <f>N4*R4*V4/10000</f>
        <v>9.4149702580163819</v>
      </c>
      <c r="Z4" s="17">
        <f>N4*R4*W4/10000</f>
        <v>2.1203733504202198</v>
      </c>
      <c r="AA4" s="19">
        <f>SUM(T6:T53)-T6-T13-T20-T27-T34-T41-T48</f>
        <v>1220.6153910964183</v>
      </c>
      <c r="AB4" s="19">
        <f>SUM(X6:X53)-X6-X13-X20-X27-X34-X41-X48</f>
        <v>866.78027451398418</v>
      </c>
      <c r="AC4" s="19">
        <f>SUM(Y6:Y53)-Y6-Y13-Y20-Y27-Y34-Y41-Y48</f>
        <v>288.19995999272516</v>
      </c>
      <c r="AD4" s="19">
        <f>SUM(Z6:Z53)-Z6-Z13-Z20-Z27-Z34-Z41-Z48</f>
        <v>65.634253510925888</v>
      </c>
      <c r="AE4" s="19">
        <f>SUM(S14:S53)-S20-S27-S34-S41-S48</f>
        <v>2369.1587270410082</v>
      </c>
      <c r="AF4" s="19">
        <f>SUM(U14:U53)-U20-U27-U34-U41-U48</f>
        <v>1913.5396167753872</v>
      </c>
      <c r="AG4" s="19">
        <f>SUM(V14:V53)-V20-V27-V34-V41-V48</f>
        <v>378.89338008735018</v>
      </c>
      <c r="AH4" s="19">
        <f>SUM(W14:W53)-W20-W27-W34-W41-W48</f>
        <v>76.724766512800301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8"/>
      <c r="O5" s="11"/>
      <c r="P5" s="18"/>
      <c r="Q5" s="16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4464796</v>
      </c>
      <c r="C6" s="8">
        <v>26625.5</v>
      </c>
      <c r="D6" s="9">
        <v>5.96</v>
      </c>
      <c r="E6" s="8">
        <v>24991.5</v>
      </c>
      <c r="F6" s="9">
        <v>5.6</v>
      </c>
      <c r="G6" s="8">
        <v>1549</v>
      </c>
      <c r="H6" s="9">
        <v>0.35</v>
      </c>
      <c r="I6" s="8">
        <v>85</v>
      </c>
      <c r="J6" s="9">
        <v>0.02</v>
      </c>
      <c r="K6" s="8">
        <f>SUM(K7:K11)</f>
        <v>93389</v>
      </c>
      <c r="L6" s="8">
        <f>SUM(L7:L11)</f>
        <v>44605</v>
      </c>
      <c r="M6" s="8">
        <f t="shared" ref="M6:M53" si="0">K6-L6</f>
        <v>48784</v>
      </c>
      <c r="N6" s="17">
        <f t="shared" ref="N6:N53" si="1">M6/K6*100</f>
        <v>52.237415541444918</v>
      </c>
      <c r="O6" s="8">
        <v>4536713</v>
      </c>
      <c r="P6" s="8">
        <v>4480129</v>
      </c>
      <c r="Q6" s="16">
        <f t="shared" ref="Q6:Q53" si="2">O6-P6</f>
        <v>56584</v>
      </c>
      <c r="R6" s="17">
        <f t="shared" ref="R6:R53" si="3">Q6/O6*100</f>
        <v>1.2472466298837948</v>
      </c>
      <c r="S6" s="17">
        <f t="shared" ref="S6:S53" si="4">C6/(R6*B6*N6)*10000000</f>
        <v>915.29719325001042</v>
      </c>
      <c r="T6" s="17">
        <f t="shared" ref="T6:T11" si="5">N6*R6*S6/10000</f>
        <v>5.9634303560565813</v>
      </c>
      <c r="U6" s="17">
        <f t="shared" ref="U6:U53" si="6">E6/(R6*B6*N6)*10000000</f>
        <v>859.12564290276748</v>
      </c>
      <c r="V6" s="17">
        <f t="shared" ref="V6:V53" si="7">G6/(R6*B6*N6)*10000000</f>
        <v>53.249529674344743</v>
      </c>
      <c r="W6" s="17">
        <f t="shared" ref="W6:W53" si="8">I6/(R6*B6*N6)*10000000</f>
        <v>2.9220206728981948</v>
      </c>
      <c r="X6" s="17">
        <f t="shared" ref="X6:X11" si="9">N6*R6*U6/10000</f>
        <v>5.5974561883678451</v>
      </c>
      <c r="Y6" s="17">
        <f t="shared" ref="Y6:Y11" si="10">N6*R6*V6/10000</f>
        <v>0.34693634378815957</v>
      </c>
      <c r="Z6" s="17">
        <f t="shared" ref="Z6:Z11" si="11">N6*R6*W6/10000</f>
        <v>1.9037823900576869E-2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917924</v>
      </c>
      <c r="C7" s="14">
        <v>140</v>
      </c>
      <c r="D7" s="15">
        <v>0.15</v>
      </c>
      <c r="E7" s="14">
        <v>138.5</v>
      </c>
      <c r="F7" s="15">
        <v>0.15</v>
      </c>
      <c r="G7" s="14">
        <v>1.5</v>
      </c>
      <c r="H7" s="15">
        <v>0</v>
      </c>
      <c r="I7" s="14">
        <v>0</v>
      </c>
      <c r="J7" s="15">
        <v>0</v>
      </c>
      <c r="K7" s="14">
        <v>19265</v>
      </c>
      <c r="L7" s="14">
        <v>14310</v>
      </c>
      <c r="M7" s="14">
        <f t="shared" si="0"/>
        <v>4955</v>
      </c>
      <c r="N7" s="18">
        <f t="shared" si="1"/>
        <v>25.720218011938751</v>
      </c>
      <c r="O7" s="14">
        <v>928316</v>
      </c>
      <c r="P7" s="14">
        <v>928016</v>
      </c>
      <c r="Q7" s="24">
        <f t="shared" si="2"/>
        <v>300</v>
      </c>
      <c r="R7" s="18">
        <f t="shared" si="3"/>
        <v>3.2316581853592957E-2</v>
      </c>
      <c r="S7" s="18">
        <f t="shared" si="4"/>
        <v>1834.9373730420423</v>
      </c>
      <c r="T7" s="18">
        <f t="shared" si="5"/>
        <v>0.15251807339169696</v>
      </c>
      <c r="U7" s="18">
        <f t="shared" si="6"/>
        <v>1815.277329759449</v>
      </c>
      <c r="V7" s="18">
        <f t="shared" si="7"/>
        <v>19.66004328259331</v>
      </c>
      <c r="W7" s="18">
        <f t="shared" si="8"/>
        <v>0</v>
      </c>
      <c r="X7" s="18">
        <f t="shared" si="9"/>
        <v>0.15088395117678591</v>
      </c>
      <c r="Y7" s="18">
        <f t="shared" si="10"/>
        <v>1.6341222149110386E-3</v>
      </c>
      <c r="Z7" s="18">
        <f t="shared" si="11"/>
        <v>0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894285</v>
      </c>
      <c r="C8" s="14">
        <v>625.5</v>
      </c>
      <c r="D8" s="15">
        <v>0.7</v>
      </c>
      <c r="E8" s="14">
        <v>611.5</v>
      </c>
      <c r="F8" s="15">
        <v>0.68</v>
      </c>
      <c r="G8" s="14">
        <v>13.5</v>
      </c>
      <c r="H8" s="15">
        <v>0.02</v>
      </c>
      <c r="I8" s="14">
        <v>0.5</v>
      </c>
      <c r="J8" s="15">
        <v>0</v>
      </c>
      <c r="K8" s="14">
        <v>18973</v>
      </c>
      <c r="L8" s="14">
        <v>11134</v>
      </c>
      <c r="M8" s="14">
        <f t="shared" si="0"/>
        <v>7839</v>
      </c>
      <c r="N8" s="18">
        <f t="shared" si="1"/>
        <v>41.316607811099985</v>
      </c>
      <c r="O8" s="14">
        <v>907532</v>
      </c>
      <c r="P8" s="14">
        <v>906262</v>
      </c>
      <c r="Q8" s="24">
        <f t="shared" si="2"/>
        <v>1270</v>
      </c>
      <c r="R8" s="18">
        <f t="shared" si="3"/>
        <v>0.13993996905894229</v>
      </c>
      <c r="S8" s="18">
        <f t="shared" si="4"/>
        <v>1209.7202106931702</v>
      </c>
      <c r="T8" s="18">
        <f t="shared" si="5"/>
        <v>0.69944145322799767</v>
      </c>
      <c r="U8" s="18">
        <f t="shared" si="6"/>
        <v>1182.6441388311328</v>
      </c>
      <c r="V8" s="18">
        <f t="shared" si="7"/>
        <v>26.109069295536049</v>
      </c>
      <c r="W8" s="18">
        <f t="shared" si="8"/>
        <v>0.96700256650133509</v>
      </c>
      <c r="X8" s="18">
        <f t="shared" si="9"/>
        <v>0.68378648864735503</v>
      </c>
      <c r="Y8" s="18">
        <f t="shared" si="10"/>
        <v>1.5095858702762541E-2</v>
      </c>
      <c r="Z8" s="18">
        <f t="shared" si="11"/>
        <v>5.5910587788009409E-4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939808.5</v>
      </c>
      <c r="C9" s="14">
        <v>2530.5</v>
      </c>
      <c r="D9" s="15">
        <v>2.69</v>
      </c>
      <c r="E9" s="14">
        <v>2427</v>
      </c>
      <c r="F9" s="15">
        <v>2.58</v>
      </c>
      <c r="G9" s="14">
        <v>101</v>
      </c>
      <c r="H9" s="15">
        <v>0.11</v>
      </c>
      <c r="I9" s="14">
        <v>2.5</v>
      </c>
      <c r="J9" s="15">
        <v>0</v>
      </c>
      <c r="K9" s="14">
        <v>18111</v>
      </c>
      <c r="L9" s="14">
        <v>8384</v>
      </c>
      <c r="M9" s="14">
        <f t="shared" si="0"/>
        <v>9727</v>
      </c>
      <c r="N9" s="18">
        <f t="shared" si="1"/>
        <v>53.707691458229803</v>
      </c>
      <c r="O9" s="14">
        <v>881038</v>
      </c>
      <c r="P9" s="14">
        <v>876508</v>
      </c>
      <c r="Q9" s="24">
        <f t="shared" si="2"/>
        <v>4530</v>
      </c>
      <c r="R9" s="18">
        <f t="shared" si="3"/>
        <v>0.51416624481577411</v>
      </c>
      <c r="S9" s="18">
        <f t="shared" si="4"/>
        <v>975.05008846072508</v>
      </c>
      <c r="T9" s="18">
        <f t="shared" si="5"/>
        <v>2.6925698160848728</v>
      </c>
      <c r="U9" s="18">
        <f t="shared" si="6"/>
        <v>935.16955727886966</v>
      </c>
      <c r="V9" s="18">
        <f t="shared" si="7"/>
        <v>38.91723332722119</v>
      </c>
      <c r="W9" s="18">
        <f t="shared" si="8"/>
        <v>0.96329785463418793</v>
      </c>
      <c r="X9" s="18">
        <f t="shared" si="9"/>
        <v>2.5824409972882769</v>
      </c>
      <c r="Y9" s="18">
        <f t="shared" si="10"/>
        <v>0.10746870240054222</v>
      </c>
      <c r="Z9" s="18">
        <f t="shared" si="11"/>
        <v>2.6601163960530256E-3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909913.5</v>
      </c>
      <c r="C10" s="14">
        <v>6355.5</v>
      </c>
      <c r="D10" s="15">
        <v>6.98</v>
      </c>
      <c r="E10" s="14">
        <v>5987</v>
      </c>
      <c r="F10" s="15">
        <v>6.58</v>
      </c>
      <c r="G10" s="14">
        <v>356</v>
      </c>
      <c r="H10" s="15">
        <v>0.39</v>
      </c>
      <c r="I10" s="14">
        <v>12.5</v>
      </c>
      <c r="J10" s="15">
        <v>0.01</v>
      </c>
      <c r="K10" s="14">
        <v>20307</v>
      </c>
      <c r="L10" s="14">
        <v>6812</v>
      </c>
      <c r="M10" s="14">
        <f t="shared" si="0"/>
        <v>13495</v>
      </c>
      <c r="N10" s="18">
        <f t="shared" si="1"/>
        <v>66.454917023686406</v>
      </c>
      <c r="O10" s="14">
        <v>998579</v>
      </c>
      <c r="P10" s="14">
        <v>981775</v>
      </c>
      <c r="Q10" s="24">
        <f t="shared" si="2"/>
        <v>16804</v>
      </c>
      <c r="R10" s="18">
        <f t="shared" si="3"/>
        <v>1.6827912463610792</v>
      </c>
      <c r="S10" s="18">
        <f t="shared" si="4"/>
        <v>624.58600703030538</v>
      </c>
      <c r="T10" s="18">
        <f t="shared" si="5"/>
        <v>6.9847298671796834</v>
      </c>
      <c r="U10" s="18">
        <f t="shared" si="6"/>
        <v>588.37171333340234</v>
      </c>
      <c r="V10" s="18">
        <f t="shared" si="7"/>
        <v>34.985857682761186</v>
      </c>
      <c r="W10" s="18">
        <f t="shared" si="8"/>
        <v>1.2284360141418955</v>
      </c>
      <c r="X10" s="18">
        <f t="shared" si="9"/>
        <v>6.5797463165454753</v>
      </c>
      <c r="Y10" s="18">
        <f t="shared" si="10"/>
        <v>0.3912459810740252</v>
      </c>
      <c r="Z10" s="18">
        <f t="shared" si="11"/>
        <v>1.3737569560183467E-2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802865</v>
      </c>
      <c r="C11" s="14">
        <v>16974</v>
      </c>
      <c r="D11" s="15">
        <v>21.14</v>
      </c>
      <c r="E11" s="14">
        <v>15827.5</v>
      </c>
      <c r="F11" s="15">
        <v>19.71</v>
      </c>
      <c r="G11" s="14">
        <v>1077</v>
      </c>
      <c r="H11" s="15">
        <v>1.34</v>
      </c>
      <c r="I11" s="14">
        <v>69.5</v>
      </c>
      <c r="J11" s="15">
        <v>0.09</v>
      </c>
      <c r="K11" s="14">
        <v>16733</v>
      </c>
      <c r="L11" s="14">
        <v>3965</v>
      </c>
      <c r="M11" s="14">
        <f t="shared" si="0"/>
        <v>12768</v>
      </c>
      <c r="N11" s="18">
        <f t="shared" si="1"/>
        <v>76.304308850773921</v>
      </c>
      <c r="O11" s="14">
        <v>821248</v>
      </c>
      <c r="P11" s="14">
        <v>787568</v>
      </c>
      <c r="Q11" s="24">
        <f t="shared" si="2"/>
        <v>33680</v>
      </c>
      <c r="R11" s="18">
        <f t="shared" si="3"/>
        <v>4.1010754364089772</v>
      </c>
      <c r="S11" s="18">
        <f t="shared" si="4"/>
        <v>675.60810539022168</v>
      </c>
      <c r="T11" s="18">
        <f t="shared" si="5"/>
        <v>21.14178597896284</v>
      </c>
      <c r="U11" s="18">
        <f t="shared" si="6"/>
        <v>629.97450736795895</v>
      </c>
      <c r="V11" s="18">
        <f t="shared" si="7"/>
        <v>42.867322346251257</v>
      </c>
      <c r="W11" s="18">
        <f t="shared" si="8"/>
        <v>2.7662756760115714</v>
      </c>
      <c r="X11" s="18">
        <f t="shared" si="9"/>
        <v>19.713775043126805</v>
      </c>
      <c r="Y11" s="18">
        <f t="shared" si="10"/>
        <v>1.3414459467033686</v>
      </c>
      <c r="Z11" s="18">
        <f t="shared" si="11"/>
        <v>8.6564989132668649E-2</v>
      </c>
      <c r="AA11" s="34">
        <f>SUM(D7:D11)+SUM(D14:D18)+SUM(D21:D25)+SUM(D28:D32)+SUM(D35:D39)+SUM(D42:D46)+SUM(D49:D53)</f>
        <v>1220.5899999999997</v>
      </c>
      <c r="AB11" s="34">
        <f>SUM(F7:F11)+SUM(F14:F18)+SUM(F21:F25)+SUM(F28:F32)+SUM(F35:F39)+SUM(F42:F46)+SUM(F49:F53)</f>
        <v>866.77000000000021</v>
      </c>
      <c r="AC11" s="34">
        <f>SUM(H7:H11)+SUM(H14:H18)+SUM(H21:H25)+SUM(H28:H32)+SUM(H35:H39)+SUM(H42:H46)+SUM(H49:H53)</f>
        <v>288.22999999999996</v>
      </c>
      <c r="AD11" s="34">
        <f>SUM(J7:J11)+SUM(J14:J18)+SUM(J21:J25)+SUM(J28:J32)+SUM(J35:J39)+SUM(J42:J46)+SUM(J49:J53)</f>
        <v>65.63</v>
      </c>
      <c r="AE11" s="19">
        <f>SUM(S7:S53)-S13-S20-S27-S34-S41-S48</f>
        <v>7689.0605116574698</v>
      </c>
      <c r="AF11" s="19">
        <f>SUM(U7:U53)-U13-U20-U27-U34-U41-U48</f>
        <v>7064.9768633461981</v>
      </c>
      <c r="AG11" s="19">
        <f t="shared" ref="AG11:AH11" si="12">SUM(V7:V53)-V13-V20-V27-V34-V41-V48</f>
        <v>541.43290602171328</v>
      </c>
      <c r="AH11" s="19">
        <f t="shared" si="12"/>
        <v>82.649778624089294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8"/>
      <c r="O12" s="11"/>
      <c r="P12" s="11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4209318.5</v>
      </c>
      <c r="C13" s="8">
        <v>481918.5</v>
      </c>
      <c r="D13" s="9">
        <v>114.49</v>
      </c>
      <c r="E13" s="8">
        <v>431977.5</v>
      </c>
      <c r="F13" s="9">
        <v>102.62</v>
      </c>
      <c r="G13" s="8">
        <v>43777.5</v>
      </c>
      <c r="H13" s="9">
        <v>10.4</v>
      </c>
      <c r="I13" s="8">
        <v>6163.5</v>
      </c>
      <c r="J13" s="9">
        <v>1.46</v>
      </c>
      <c r="K13" s="8">
        <f>SUM(K14:K18)</f>
        <v>80546</v>
      </c>
      <c r="L13" s="8">
        <f>SUM(L14:L18)</f>
        <v>5303</v>
      </c>
      <c r="M13" s="8">
        <f t="shared" si="0"/>
        <v>75243</v>
      </c>
      <c r="N13" s="17">
        <f t="shared" si="1"/>
        <v>93.416184540511011</v>
      </c>
      <c r="O13" s="8">
        <v>4135677</v>
      </c>
      <c r="P13" s="8">
        <v>2376192</v>
      </c>
      <c r="Q13" s="16">
        <f t="shared" si="2"/>
        <v>1759485</v>
      </c>
      <c r="R13" s="17">
        <f t="shared" si="3"/>
        <v>42.544062314344181</v>
      </c>
      <c r="S13" s="17">
        <f t="shared" si="4"/>
        <v>288.07178859871829</v>
      </c>
      <c r="T13" s="17">
        <f t="shared" ref="T13:T18" si="13">N13*R13*S13/10000</f>
        <v>114.48848548761518</v>
      </c>
      <c r="U13" s="17">
        <f t="shared" si="6"/>
        <v>258.21903715960855</v>
      </c>
      <c r="V13" s="17">
        <f t="shared" si="7"/>
        <v>26.168455299766226</v>
      </c>
      <c r="W13" s="17">
        <f t="shared" si="8"/>
        <v>3.6842961393434783</v>
      </c>
      <c r="X13" s="17">
        <f t="shared" ref="X13:X18" si="14">N13*R13*U13/10000</f>
        <v>102.62409461294031</v>
      </c>
      <c r="Y13" s="17">
        <f t="shared" ref="Y13:Y18" si="15">N13*R13*V13/10000</f>
        <v>10.400139595043711</v>
      </c>
      <c r="Z13" s="17">
        <f t="shared" ref="Z13:Z18" si="16">N13*R13*W13/10000</f>
        <v>1.4642512796311329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806849</v>
      </c>
      <c r="C14" s="14">
        <v>45141</v>
      </c>
      <c r="D14" s="15">
        <v>55.95</v>
      </c>
      <c r="E14" s="14">
        <v>42406</v>
      </c>
      <c r="F14" s="15">
        <v>52.56</v>
      </c>
      <c r="G14" s="14">
        <v>2546.5</v>
      </c>
      <c r="H14" s="15">
        <v>3.16</v>
      </c>
      <c r="I14" s="14">
        <v>188.5</v>
      </c>
      <c r="J14" s="15">
        <v>0.23</v>
      </c>
      <c r="K14" s="14">
        <v>15186</v>
      </c>
      <c r="L14" s="14">
        <v>2339</v>
      </c>
      <c r="M14" s="14">
        <f t="shared" si="0"/>
        <v>12847</v>
      </c>
      <c r="N14" s="18">
        <f t="shared" si="1"/>
        <v>84.597655735545899</v>
      </c>
      <c r="O14" s="14">
        <v>784482</v>
      </c>
      <c r="P14" s="14">
        <v>677354</v>
      </c>
      <c r="Q14" s="24">
        <f t="shared" si="2"/>
        <v>107128</v>
      </c>
      <c r="R14" s="18">
        <f t="shared" si="3"/>
        <v>13.655890128772871</v>
      </c>
      <c r="S14" s="18">
        <f t="shared" si="4"/>
        <v>484.28449873806181</v>
      </c>
      <c r="T14" s="18">
        <f t="shared" si="13"/>
        <v>55.947271422533845</v>
      </c>
      <c r="U14" s="18">
        <f t="shared" si="6"/>
        <v>454.94270072630752</v>
      </c>
      <c r="V14" s="18">
        <f t="shared" si="7"/>
        <v>27.319520525386555</v>
      </c>
      <c r="W14" s="18">
        <f t="shared" si="8"/>
        <v>2.0222774863677064</v>
      </c>
      <c r="X14" s="18">
        <f t="shared" si="14"/>
        <v>52.557541745729381</v>
      </c>
      <c r="Y14" s="18">
        <f t="shared" si="15"/>
        <v>3.1561047977998369</v>
      </c>
      <c r="Z14" s="18">
        <f t="shared" si="16"/>
        <v>0.2336248790046217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827346</v>
      </c>
      <c r="C15" s="14">
        <v>80604.5</v>
      </c>
      <c r="D15" s="15">
        <v>97.43</v>
      </c>
      <c r="E15" s="14">
        <v>75135.5</v>
      </c>
      <c r="F15" s="15">
        <v>90.82</v>
      </c>
      <c r="G15" s="14">
        <v>5000</v>
      </c>
      <c r="H15" s="15">
        <v>6.04</v>
      </c>
      <c r="I15" s="14">
        <v>469</v>
      </c>
      <c r="J15" s="15">
        <v>0.56999999999999995</v>
      </c>
      <c r="K15" s="14">
        <v>16096</v>
      </c>
      <c r="L15" s="14">
        <v>1604</v>
      </c>
      <c r="M15" s="14">
        <f t="shared" si="0"/>
        <v>14492</v>
      </c>
      <c r="N15" s="18">
        <f t="shared" si="1"/>
        <v>90.034791252485093</v>
      </c>
      <c r="O15" s="14">
        <v>829216</v>
      </c>
      <c r="P15" s="14">
        <v>617076</v>
      </c>
      <c r="Q15" s="24">
        <f t="shared" si="2"/>
        <v>212140</v>
      </c>
      <c r="R15" s="18">
        <f t="shared" si="3"/>
        <v>25.58320148188168</v>
      </c>
      <c r="S15" s="18">
        <f t="shared" si="4"/>
        <v>422.96736885256155</v>
      </c>
      <c r="T15" s="18">
        <f t="shared" si="13"/>
        <v>97.425381883758433</v>
      </c>
      <c r="U15" s="18">
        <f t="shared" si="6"/>
        <v>394.26911329295058</v>
      </c>
      <c r="V15" s="18">
        <f t="shared" si="7"/>
        <v>26.237205667956598</v>
      </c>
      <c r="W15" s="18">
        <f t="shared" si="8"/>
        <v>2.4610498916543291</v>
      </c>
      <c r="X15" s="18">
        <f t="shared" si="14"/>
        <v>90.815088246030072</v>
      </c>
      <c r="Y15" s="18">
        <f t="shared" si="15"/>
        <v>6.043420769545027</v>
      </c>
      <c r="Z15" s="18">
        <f t="shared" si="16"/>
        <v>0.56687286818332361</v>
      </c>
      <c r="AA15" s="1"/>
      <c r="AB15" s="1" t="s">
        <v>1</v>
      </c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808601.5</v>
      </c>
      <c r="C16" s="14">
        <v>101322.5</v>
      </c>
      <c r="D16" s="15">
        <v>125.31</v>
      </c>
      <c r="E16" s="14">
        <v>92359.5</v>
      </c>
      <c r="F16" s="15">
        <v>114.22</v>
      </c>
      <c r="G16" s="14">
        <v>8016</v>
      </c>
      <c r="H16" s="15">
        <v>9.91</v>
      </c>
      <c r="I16" s="14">
        <v>947</v>
      </c>
      <c r="J16" s="15">
        <v>1.17</v>
      </c>
      <c r="K16" s="14">
        <v>16189</v>
      </c>
      <c r="L16" s="14">
        <v>875</v>
      </c>
      <c r="M16" s="14">
        <f t="shared" si="0"/>
        <v>15314</v>
      </c>
      <c r="N16" s="18">
        <f t="shared" si="1"/>
        <v>94.595095435172027</v>
      </c>
      <c r="O16" s="14">
        <v>825476</v>
      </c>
      <c r="P16" s="14">
        <v>484913</v>
      </c>
      <c r="Q16" s="24">
        <f t="shared" si="2"/>
        <v>340563</v>
      </c>
      <c r="R16" s="18">
        <f t="shared" si="3"/>
        <v>41.256559851528088</v>
      </c>
      <c r="S16" s="18">
        <f t="shared" si="4"/>
        <v>321.07738908423124</v>
      </c>
      <c r="T16" s="18">
        <f t="shared" si="13"/>
        <v>125.30585214101137</v>
      </c>
      <c r="U16" s="18">
        <f t="shared" si="6"/>
        <v>292.67484632855542</v>
      </c>
      <c r="V16" s="18">
        <f t="shared" si="7"/>
        <v>25.401626992022479</v>
      </c>
      <c r="W16" s="18">
        <f t="shared" si="8"/>
        <v>3.0009157636533548</v>
      </c>
      <c r="X16" s="18">
        <f t="shared" si="14"/>
        <v>114.22128205302614</v>
      </c>
      <c r="Y16" s="18">
        <f t="shared" si="15"/>
        <v>9.9134122308702128</v>
      </c>
      <c r="Z16" s="18">
        <f t="shared" si="16"/>
        <v>1.1711578571150316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848251.5</v>
      </c>
      <c r="C17" s="14">
        <v>121063.5</v>
      </c>
      <c r="D17" s="15">
        <v>142.72</v>
      </c>
      <c r="E17" s="14">
        <v>107439.5</v>
      </c>
      <c r="F17" s="15">
        <v>126.66</v>
      </c>
      <c r="G17" s="14">
        <v>11876.5</v>
      </c>
      <c r="H17" s="15">
        <v>14</v>
      </c>
      <c r="I17" s="14">
        <v>1747.5</v>
      </c>
      <c r="J17" s="15">
        <v>2.06</v>
      </c>
      <c r="K17" s="14">
        <v>15509</v>
      </c>
      <c r="L17" s="14">
        <v>351</v>
      </c>
      <c r="M17" s="14">
        <f t="shared" si="0"/>
        <v>15158</v>
      </c>
      <c r="N17" s="18">
        <f t="shared" si="1"/>
        <v>97.736797988264883</v>
      </c>
      <c r="O17" s="14">
        <v>791727</v>
      </c>
      <c r="P17" s="14">
        <v>337349</v>
      </c>
      <c r="Q17" s="24">
        <f t="shared" si="2"/>
        <v>454378</v>
      </c>
      <c r="R17" s="18">
        <f t="shared" si="3"/>
        <v>57.390742010819388</v>
      </c>
      <c r="S17" s="18">
        <f t="shared" si="4"/>
        <v>254.44190738100698</v>
      </c>
      <c r="T17" s="18">
        <f t="shared" si="13"/>
        <v>142.72123303053399</v>
      </c>
      <c r="U17" s="18">
        <f t="shared" si="6"/>
        <v>225.8080371710854</v>
      </c>
      <c r="V17" s="18">
        <f t="shared" si="7"/>
        <v>24.961109773057355</v>
      </c>
      <c r="W17" s="18">
        <f t="shared" si="8"/>
        <v>3.6727604368642051</v>
      </c>
      <c r="X17" s="18">
        <f t="shared" si="14"/>
        <v>126.65995875044136</v>
      </c>
      <c r="Y17" s="18">
        <f t="shared" si="15"/>
        <v>14.001154138837363</v>
      </c>
      <c r="Z17" s="18">
        <f t="shared" si="16"/>
        <v>2.0601201412552763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918270.5</v>
      </c>
      <c r="C18" s="14">
        <v>133787</v>
      </c>
      <c r="D18" s="15">
        <v>145.69</v>
      </c>
      <c r="E18" s="14">
        <v>114637</v>
      </c>
      <c r="F18" s="15">
        <v>124.84</v>
      </c>
      <c r="G18" s="14">
        <v>16338.5</v>
      </c>
      <c r="H18" s="15">
        <v>17.79</v>
      </c>
      <c r="I18" s="14">
        <v>2811.5</v>
      </c>
      <c r="J18" s="15">
        <v>3.06</v>
      </c>
      <c r="K18" s="14">
        <v>17566</v>
      </c>
      <c r="L18" s="14">
        <v>134</v>
      </c>
      <c r="M18" s="14">
        <f t="shared" si="0"/>
        <v>17432</v>
      </c>
      <c r="N18" s="18">
        <f t="shared" si="1"/>
        <v>99.23716270067176</v>
      </c>
      <c r="O18" s="14">
        <v>904776</v>
      </c>
      <c r="P18" s="14">
        <v>259500</v>
      </c>
      <c r="Q18" s="24">
        <f t="shared" si="2"/>
        <v>645276</v>
      </c>
      <c r="R18" s="18">
        <f t="shared" si="3"/>
        <v>71.318867874479423</v>
      </c>
      <c r="S18" s="18">
        <f t="shared" si="4"/>
        <v>205.85646155417265</v>
      </c>
      <c r="T18" s="18">
        <f t="shared" si="13"/>
        <v>145.6945420766539</v>
      </c>
      <c r="U18" s="18">
        <f t="shared" si="6"/>
        <v>176.39058490874069</v>
      </c>
      <c r="V18" s="18">
        <f t="shared" si="7"/>
        <v>25.139855121221416</v>
      </c>
      <c r="W18" s="18">
        <f t="shared" si="8"/>
        <v>4.3260215242105469</v>
      </c>
      <c r="X18" s="18">
        <f t="shared" si="14"/>
        <v>124.84012063983324</v>
      </c>
      <c r="Y18" s="18">
        <f t="shared" si="15"/>
        <v>17.792687448850856</v>
      </c>
      <c r="Z18" s="18">
        <f t="shared" si="16"/>
        <v>3.061733987969776</v>
      </c>
      <c r="AA18" s="1"/>
      <c r="AB18" s="1"/>
      <c r="AC18" s="1"/>
      <c r="AD18" s="1"/>
      <c r="AE18" s="19">
        <f>SUM(S16:S53)-S20-S27-S34-S41-S48</f>
        <v>1461.9068594503833</v>
      </c>
      <c r="AF18" s="19">
        <f>SUM(U16:U53)-U20-U27-U34-U41-U48</f>
        <v>1064.3278027561291</v>
      </c>
      <c r="AG18" s="19">
        <f>SUM(V16:V53)-V20-V27-V34-V41-V48</f>
        <v>325.33665389400704</v>
      </c>
      <c r="AH18" s="19">
        <f>SUM(W16:W53)-W20-W27-W34-W41-W48</f>
        <v>72.241439134778261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8"/>
      <c r="O19" s="11"/>
      <c r="P19" s="11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5436612</v>
      </c>
      <c r="C20" s="8">
        <v>468568</v>
      </c>
      <c r="D20" s="9">
        <v>86.19</v>
      </c>
      <c r="E20" s="8">
        <v>301408</v>
      </c>
      <c r="F20" s="9">
        <v>55.44</v>
      </c>
      <c r="G20" s="8">
        <v>140295</v>
      </c>
      <c r="H20" s="9">
        <v>25.81</v>
      </c>
      <c r="I20" s="8">
        <v>26864</v>
      </c>
      <c r="J20" s="9">
        <v>4.9400000000000004</v>
      </c>
      <c r="K20" s="8">
        <f>SUM(K21:K25)</f>
        <v>102853</v>
      </c>
      <c r="L20" s="8">
        <f>SUM(L21:L25)</f>
        <v>234</v>
      </c>
      <c r="M20" s="8">
        <f t="shared" si="0"/>
        <v>102619</v>
      </c>
      <c r="N20" s="17">
        <f t="shared" si="1"/>
        <v>99.772490836436461</v>
      </c>
      <c r="O20" s="8">
        <v>5269936</v>
      </c>
      <c r="P20" s="8">
        <v>456779</v>
      </c>
      <c r="Q20" s="16">
        <f t="shared" si="2"/>
        <v>4813157</v>
      </c>
      <c r="R20" s="17">
        <f t="shared" si="3"/>
        <v>91.332361531525237</v>
      </c>
      <c r="S20" s="17">
        <f t="shared" si="4"/>
        <v>94.582063507755024</v>
      </c>
      <c r="T20" s="17">
        <f t="shared" ref="T20:T25" si="17">N20*R20*S20/10000</f>
        <v>86.187500597798788</v>
      </c>
      <c r="U20" s="17">
        <f t="shared" si="6"/>
        <v>60.840242179887277</v>
      </c>
      <c r="V20" s="17">
        <f t="shared" si="7"/>
        <v>28.319028614460418</v>
      </c>
      <c r="W20" s="17">
        <f t="shared" si="8"/>
        <v>5.4225908599655339</v>
      </c>
      <c r="X20" s="17">
        <f t="shared" ref="X20:X25" si="18">N20*R20*U20/10000</f>
        <v>55.440410314364904</v>
      </c>
      <c r="Y20" s="17">
        <f t="shared" ref="Y20:Y25" si="19">N20*R20*V20/10000</f>
        <v>25.805593630739143</v>
      </c>
      <c r="Z20" s="17">
        <f t="shared" ref="Z20:Z25" si="20">N20*R20*W20/10000</f>
        <v>4.9413127146097597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975870</v>
      </c>
      <c r="C21" s="14">
        <v>125890</v>
      </c>
      <c r="D21" s="15">
        <v>129</v>
      </c>
      <c r="E21" s="14">
        <v>100677.5</v>
      </c>
      <c r="F21" s="15">
        <v>103.17</v>
      </c>
      <c r="G21" s="14">
        <v>21308</v>
      </c>
      <c r="H21" s="15">
        <v>21.83</v>
      </c>
      <c r="I21" s="14">
        <v>3904.5</v>
      </c>
      <c r="J21" s="15">
        <v>4</v>
      </c>
      <c r="K21" s="14">
        <v>18249</v>
      </c>
      <c r="L21" s="14">
        <v>90</v>
      </c>
      <c r="M21" s="14">
        <f t="shared" si="0"/>
        <v>18159</v>
      </c>
      <c r="N21" s="18">
        <f t="shared" si="1"/>
        <v>99.506822291632417</v>
      </c>
      <c r="O21" s="14">
        <v>931765</v>
      </c>
      <c r="P21" s="14">
        <v>172146</v>
      </c>
      <c r="Q21" s="24">
        <f t="shared" si="2"/>
        <v>759619</v>
      </c>
      <c r="R21" s="18">
        <f t="shared" si="3"/>
        <v>81.524740680321756</v>
      </c>
      <c r="S21" s="18">
        <f t="shared" si="4"/>
        <v>159.02191637337629</v>
      </c>
      <c r="T21" s="18">
        <f t="shared" si="17"/>
        <v>129.00283849283204</v>
      </c>
      <c r="U21" s="18">
        <f t="shared" si="6"/>
        <v>127.17395333768043</v>
      </c>
      <c r="V21" s="18">
        <f t="shared" si="7"/>
        <v>26.915870951496562</v>
      </c>
      <c r="W21" s="18">
        <f t="shared" si="8"/>
        <v>4.932092084199283</v>
      </c>
      <c r="X21" s="18">
        <f t="shared" si="18"/>
        <v>103.16691772469693</v>
      </c>
      <c r="Y21" s="18">
        <f t="shared" si="19"/>
        <v>21.834875546947856</v>
      </c>
      <c r="Z21" s="18">
        <f t="shared" si="20"/>
        <v>4.0010452211872485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1038686.5</v>
      </c>
      <c r="C22" s="14">
        <v>109960</v>
      </c>
      <c r="D22" s="15">
        <v>105.86</v>
      </c>
      <c r="E22" s="14">
        <v>79427</v>
      </c>
      <c r="F22" s="15">
        <v>76.47</v>
      </c>
      <c r="G22" s="14">
        <v>25592.5</v>
      </c>
      <c r="H22" s="15">
        <v>24.64</v>
      </c>
      <c r="I22" s="14">
        <v>4940.5</v>
      </c>
      <c r="J22" s="15">
        <v>4.76</v>
      </c>
      <c r="K22" s="14">
        <v>19795</v>
      </c>
      <c r="L22" s="14">
        <v>40</v>
      </c>
      <c r="M22" s="14">
        <f t="shared" si="0"/>
        <v>19755</v>
      </c>
      <c r="N22" s="18">
        <f t="shared" si="1"/>
        <v>99.797928769891385</v>
      </c>
      <c r="O22" s="14">
        <v>1019975</v>
      </c>
      <c r="P22" s="14">
        <v>116753</v>
      </c>
      <c r="Q22" s="24">
        <f t="shared" si="2"/>
        <v>903222</v>
      </c>
      <c r="R22" s="18">
        <f t="shared" si="3"/>
        <v>88.553346895757244</v>
      </c>
      <c r="S22" s="18">
        <f t="shared" si="4"/>
        <v>119.79087469699229</v>
      </c>
      <c r="T22" s="18">
        <f t="shared" si="17"/>
        <v>105.86447402560832</v>
      </c>
      <c r="U22" s="18">
        <f t="shared" si="6"/>
        <v>86.528099350291072</v>
      </c>
      <c r="V22" s="18">
        <f t="shared" si="7"/>
        <v>27.880574396896829</v>
      </c>
      <c r="W22" s="18">
        <f t="shared" si="8"/>
        <v>5.3822009498043872</v>
      </c>
      <c r="X22" s="18">
        <f t="shared" si="18"/>
        <v>76.46869387442699</v>
      </c>
      <c r="Y22" s="18">
        <f t="shared" si="19"/>
        <v>24.639292028923073</v>
      </c>
      <c r="Z22" s="18">
        <f t="shared" si="20"/>
        <v>4.7564881222582569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1085170.5</v>
      </c>
      <c r="C23" s="14">
        <v>91538</v>
      </c>
      <c r="D23" s="15">
        <v>84.35</v>
      </c>
      <c r="E23" s="14">
        <v>57250.5</v>
      </c>
      <c r="F23" s="15">
        <v>52.76</v>
      </c>
      <c r="G23" s="14">
        <v>28613.5</v>
      </c>
      <c r="H23" s="15">
        <v>26.37</v>
      </c>
      <c r="I23" s="14">
        <v>5673.5</v>
      </c>
      <c r="J23" s="15">
        <v>5.23</v>
      </c>
      <c r="K23" s="14">
        <v>20726</v>
      </c>
      <c r="L23" s="14">
        <v>43</v>
      </c>
      <c r="M23" s="14">
        <f t="shared" si="0"/>
        <v>20683</v>
      </c>
      <c r="N23" s="18">
        <f t="shared" si="1"/>
        <v>99.792531120331944</v>
      </c>
      <c r="O23" s="14">
        <v>1057398</v>
      </c>
      <c r="P23" s="14">
        <v>77981</v>
      </c>
      <c r="Q23" s="24">
        <f t="shared" si="2"/>
        <v>979417</v>
      </c>
      <c r="R23" s="18">
        <f t="shared" si="3"/>
        <v>92.625198837145518</v>
      </c>
      <c r="S23" s="18">
        <f t="shared" si="4"/>
        <v>91.259114165427079</v>
      </c>
      <c r="T23" s="18">
        <f t="shared" si="17"/>
        <v>84.353564716327966</v>
      </c>
      <c r="U23" s="18">
        <f t="shared" si="6"/>
        <v>57.076076771699007</v>
      </c>
      <c r="V23" s="18">
        <f t="shared" si="7"/>
        <v>28.526324184190695</v>
      </c>
      <c r="W23" s="18">
        <f t="shared" si="8"/>
        <v>5.6562147328710539</v>
      </c>
      <c r="X23" s="18">
        <f t="shared" si="18"/>
        <v>52.757147379144563</v>
      </c>
      <c r="Y23" s="18">
        <f t="shared" si="19"/>
        <v>26.367745897994826</v>
      </c>
      <c r="Z23" s="18">
        <f t="shared" si="20"/>
        <v>5.228210682100185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1130399</v>
      </c>
      <c r="C24" s="14">
        <v>76138</v>
      </c>
      <c r="D24" s="15">
        <v>67.349999999999994</v>
      </c>
      <c r="E24" s="14">
        <v>38561.5</v>
      </c>
      <c r="F24" s="15">
        <v>34.11</v>
      </c>
      <c r="G24" s="14">
        <v>31601</v>
      </c>
      <c r="H24" s="15">
        <v>27.96</v>
      </c>
      <c r="I24" s="14">
        <v>5975</v>
      </c>
      <c r="J24" s="15">
        <v>5.29</v>
      </c>
      <c r="K24" s="14">
        <v>21737</v>
      </c>
      <c r="L24" s="14">
        <v>36</v>
      </c>
      <c r="M24" s="14">
        <f t="shared" si="0"/>
        <v>21701</v>
      </c>
      <c r="N24" s="18">
        <f t="shared" si="1"/>
        <v>99.834383769609431</v>
      </c>
      <c r="O24" s="14">
        <v>1112943</v>
      </c>
      <c r="P24" s="14">
        <v>52953</v>
      </c>
      <c r="Q24" s="24">
        <f t="shared" si="2"/>
        <v>1059990</v>
      </c>
      <c r="R24" s="18">
        <f t="shared" si="3"/>
        <v>95.242074391949998</v>
      </c>
      <c r="S24" s="18">
        <f t="shared" si="4"/>
        <v>70.837090075187604</v>
      </c>
      <c r="T24" s="18">
        <f t="shared" si="17"/>
        <v>67.354978197963732</v>
      </c>
      <c r="U24" s="18">
        <f t="shared" si="6"/>
        <v>35.876756007963785</v>
      </c>
      <c r="V24" s="18">
        <f t="shared" si="7"/>
        <v>29.400862689668802</v>
      </c>
      <c r="W24" s="18">
        <f t="shared" si="8"/>
        <v>5.5590061887526057</v>
      </c>
      <c r="X24" s="18">
        <f t="shared" si="18"/>
        <v>34.113175967070035</v>
      </c>
      <c r="Y24" s="18">
        <f t="shared" si="19"/>
        <v>27.955615671988383</v>
      </c>
      <c r="Z24" s="18">
        <f t="shared" si="20"/>
        <v>5.2857442372118157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1206486</v>
      </c>
      <c r="C25" s="14">
        <v>65042</v>
      </c>
      <c r="D25" s="15">
        <v>53.91</v>
      </c>
      <c r="E25" s="14">
        <v>25491.5</v>
      </c>
      <c r="F25" s="15">
        <v>21.13</v>
      </c>
      <c r="G25" s="14">
        <v>33180</v>
      </c>
      <c r="H25" s="15">
        <v>27.5</v>
      </c>
      <c r="I25" s="14">
        <v>6370.5</v>
      </c>
      <c r="J25" s="15">
        <v>5.28</v>
      </c>
      <c r="K25" s="14">
        <v>22346</v>
      </c>
      <c r="L25" s="14">
        <v>25</v>
      </c>
      <c r="M25" s="14">
        <f t="shared" si="0"/>
        <v>22321</v>
      </c>
      <c r="N25" s="18">
        <f t="shared" si="1"/>
        <v>99.888123154032044</v>
      </c>
      <c r="O25" s="14">
        <v>1147855</v>
      </c>
      <c r="P25" s="14">
        <v>36946</v>
      </c>
      <c r="Q25" s="24">
        <f t="shared" si="2"/>
        <v>1110909</v>
      </c>
      <c r="R25" s="18">
        <f t="shared" si="3"/>
        <v>96.781300774052468</v>
      </c>
      <c r="S25" s="18">
        <f t="shared" si="4"/>
        <v>55.765588845869644</v>
      </c>
      <c r="T25" s="18">
        <f t="shared" si="17"/>
        <v>53.910281594647593</v>
      </c>
      <c r="U25" s="18">
        <f t="shared" si="6"/>
        <v>21.855854802504322</v>
      </c>
      <c r="V25" s="18">
        <f t="shared" si="7"/>
        <v>28.447806615816777</v>
      </c>
      <c r="W25" s="18">
        <f t="shared" si="8"/>
        <v>5.461927427548547</v>
      </c>
      <c r="X25" s="18">
        <f t="shared" si="18"/>
        <v>21.128715956919518</v>
      </c>
      <c r="Y25" s="18">
        <f t="shared" si="19"/>
        <v>27.501355175277627</v>
      </c>
      <c r="Z25" s="18">
        <f t="shared" si="20"/>
        <v>5.280210462450456</v>
      </c>
      <c r="AA25" s="1"/>
      <c r="AB25" s="1"/>
      <c r="AC25" s="1"/>
      <c r="AD25" s="1"/>
      <c r="AE25" s="19">
        <f>SUM(S15:S53)-S20-S27-S34-S41-S48</f>
        <v>1884.8742283029451</v>
      </c>
      <c r="AF25" s="19">
        <f>SUM(U15:U53)-U20-U27-U34-U41-U48</f>
        <v>1458.5969160490797</v>
      </c>
      <c r="AG25" s="19">
        <f>SUM(V15:V53)-V20-V27-V34-V41-V48</f>
        <v>351.57385956196362</v>
      </c>
      <c r="AH25" s="19">
        <f>SUM(W15:W53)-W20-W27-W34-W41-W48</f>
        <v>74.702489026432588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8"/>
      <c r="O26" s="11"/>
      <c r="P26" s="11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5798769.5</v>
      </c>
      <c r="C27" s="8">
        <v>165964.5</v>
      </c>
      <c r="D27" s="9">
        <v>28.62</v>
      </c>
      <c r="E27" s="8">
        <v>38348</v>
      </c>
      <c r="F27" s="9">
        <v>6.61</v>
      </c>
      <c r="G27" s="8">
        <v>103968</v>
      </c>
      <c r="H27" s="9">
        <v>17.93</v>
      </c>
      <c r="I27" s="8">
        <v>23648.5</v>
      </c>
      <c r="J27" s="9">
        <v>4.08</v>
      </c>
      <c r="K27" s="8">
        <f>SUM(K28:K32)</f>
        <v>114468</v>
      </c>
      <c r="L27" s="8">
        <f>SUM(L28:L32)</f>
        <v>64</v>
      </c>
      <c r="M27" s="8">
        <f t="shared" si="0"/>
        <v>114404</v>
      </c>
      <c r="N27" s="17">
        <f t="shared" si="1"/>
        <v>99.94408917776147</v>
      </c>
      <c r="O27" s="8">
        <v>5856069</v>
      </c>
      <c r="P27" s="8">
        <v>78970</v>
      </c>
      <c r="Q27" s="16">
        <f t="shared" si="2"/>
        <v>5777099</v>
      </c>
      <c r="R27" s="17">
        <f t="shared" si="3"/>
        <v>98.651484468506084</v>
      </c>
      <c r="S27" s="17">
        <f t="shared" si="4"/>
        <v>29.02810041268021</v>
      </c>
      <c r="T27" s="17">
        <f t="shared" ref="T27:T32" si="21">N27*R27*S27/10000</f>
        <v>28.620640982539491</v>
      </c>
      <c r="U27" s="17">
        <f t="shared" si="6"/>
        <v>6.7072753186703213</v>
      </c>
      <c r="V27" s="17">
        <f t="shared" si="7"/>
        <v>18.184572867724938</v>
      </c>
      <c r="W27" s="17">
        <f t="shared" si="8"/>
        <v>4.1362522262849462</v>
      </c>
      <c r="X27" s="17">
        <f t="shared" ref="X27:X32" si="22">N27*R27*U27/10000</f>
        <v>6.6131271470611139</v>
      </c>
      <c r="Y27" s="17">
        <f t="shared" ref="Y27:Y32" si="23">N27*R27*V27/10000</f>
        <v>17.929321039575722</v>
      </c>
      <c r="Z27" s="17">
        <f t="shared" ref="Z27:Z32" si="24">N27*R27*W27/10000</f>
        <v>4.0781927959026483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1207770</v>
      </c>
      <c r="C28" s="14">
        <v>53990.5</v>
      </c>
      <c r="D28" s="15">
        <v>44.7</v>
      </c>
      <c r="E28" s="14">
        <v>16030.5</v>
      </c>
      <c r="F28" s="15">
        <v>13.27</v>
      </c>
      <c r="G28" s="14">
        <v>31882.5</v>
      </c>
      <c r="H28" s="15">
        <v>26.4</v>
      </c>
      <c r="I28" s="14">
        <v>6077.5</v>
      </c>
      <c r="J28" s="15">
        <v>5.03</v>
      </c>
      <c r="K28" s="14">
        <v>24548</v>
      </c>
      <c r="L28" s="14">
        <v>18</v>
      </c>
      <c r="M28" s="14">
        <f t="shared" si="0"/>
        <v>24530</v>
      </c>
      <c r="N28" s="18">
        <f t="shared" si="1"/>
        <v>99.926674270816363</v>
      </c>
      <c r="O28" s="14">
        <v>1265117</v>
      </c>
      <c r="P28" s="14">
        <v>28088</v>
      </c>
      <c r="Q28" s="24">
        <f t="shared" si="2"/>
        <v>1237029</v>
      </c>
      <c r="R28" s="18">
        <f t="shared" si="3"/>
        <v>97.779810088711159</v>
      </c>
      <c r="S28" s="18">
        <f t="shared" si="4"/>
        <v>45.751199888751778</v>
      </c>
      <c r="T28" s="18">
        <f t="shared" si="21"/>
        <v>44.702633779610352</v>
      </c>
      <c r="U28" s="18">
        <f t="shared" si="6"/>
        <v>13.58414183637187</v>
      </c>
      <c r="V28" s="18">
        <f t="shared" si="7"/>
        <v>27.017023929267719</v>
      </c>
      <c r="W28" s="18">
        <f t="shared" si="8"/>
        <v>5.1500341231121949</v>
      </c>
      <c r="X28" s="18">
        <f t="shared" si="22"/>
        <v>13.272808564544574</v>
      </c>
      <c r="Y28" s="18">
        <f t="shared" si="23"/>
        <v>26.397824089023576</v>
      </c>
      <c r="Z28" s="18">
        <f t="shared" si="24"/>
        <v>5.0320011260422097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1211480</v>
      </c>
      <c r="C29" s="14">
        <v>44366</v>
      </c>
      <c r="D29" s="15">
        <v>36.619999999999997</v>
      </c>
      <c r="E29" s="14">
        <v>9678</v>
      </c>
      <c r="F29" s="15">
        <v>7.99</v>
      </c>
      <c r="G29" s="14">
        <v>29156</v>
      </c>
      <c r="H29" s="15">
        <v>24.07</v>
      </c>
      <c r="I29" s="14">
        <v>5532</v>
      </c>
      <c r="J29" s="15">
        <v>4.57</v>
      </c>
      <c r="K29" s="14">
        <v>22433</v>
      </c>
      <c r="L29" s="14">
        <v>15</v>
      </c>
      <c r="M29" s="14">
        <f t="shared" si="0"/>
        <v>22418</v>
      </c>
      <c r="N29" s="18">
        <f t="shared" si="1"/>
        <v>99.933134221905235</v>
      </c>
      <c r="O29" s="14">
        <v>1150423</v>
      </c>
      <c r="P29" s="14">
        <v>18201</v>
      </c>
      <c r="Q29" s="24">
        <f t="shared" si="2"/>
        <v>1132222</v>
      </c>
      <c r="R29" s="18">
        <f t="shared" si="3"/>
        <v>98.417886290520968</v>
      </c>
      <c r="S29" s="18">
        <f t="shared" si="4"/>
        <v>37.234925050460703</v>
      </c>
      <c r="T29" s="18">
        <f t="shared" si="21"/>
        <v>36.621322679697556</v>
      </c>
      <c r="U29" s="18">
        <f t="shared" si="6"/>
        <v>8.1224271883505086</v>
      </c>
      <c r="V29" s="18">
        <f t="shared" si="7"/>
        <v>24.469672153704014</v>
      </c>
      <c r="W29" s="18">
        <f t="shared" si="8"/>
        <v>4.6428257084061801</v>
      </c>
      <c r="X29" s="18">
        <f t="shared" si="22"/>
        <v>7.9885759566810837</v>
      </c>
      <c r="Y29" s="18">
        <f t="shared" si="23"/>
        <v>24.066431142074158</v>
      </c>
      <c r="Z29" s="18">
        <f t="shared" si="24"/>
        <v>4.5663155809423177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1140900.5</v>
      </c>
      <c r="C30" s="14">
        <v>32133.5</v>
      </c>
      <c r="D30" s="15">
        <v>28.17</v>
      </c>
      <c r="E30" s="14">
        <v>6127</v>
      </c>
      <c r="F30" s="15">
        <v>5.37</v>
      </c>
      <c r="G30" s="14">
        <v>21232</v>
      </c>
      <c r="H30" s="15">
        <v>18.61</v>
      </c>
      <c r="I30" s="14">
        <v>4774.5</v>
      </c>
      <c r="J30" s="15">
        <v>4.18</v>
      </c>
      <c r="K30" s="14">
        <v>25067</v>
      </c>
      <c r="L30" s="14">
        <v>14</v>
      </c>
      <c r="M30" s="14">
        <f t="shared" si="0"/>
        <v>25053</v>
      </c>
      <c r="N30" s="18">
        <f t="shared" si="1"/>
        <v>99.944149678860654</v>
      </c>
      <c r="O30" s="14">
        <v>1272537</v>
      </c>
      <c r="P30" s="14">
        <v>15461</v>
      </c>
      <c r="Q30" s="24">
        <f t="shared" si="2"/>
        <v>1257076</v>
      </c>
      <c r="R30" s="18">
        <f t="shared" si="3"/>
        <v>98.785025504170022</v>
      </c>
      <c r="S30" s="18">
        <f t="shared" si="4"/>
        <v>28.527372143917876</v>
      </c>
      <c r="T30" s="18">
        <f t="shared" si="21"/>
        <v>28.165032796462089</v>
      </c>
      <c r="U30" s="18">
        <f t="shared" si="6"/>
        <v>5.4394077559489276</v>
      </c>
      <c r="V30" s="18">
        <f t="shared" si="7"/>
        <v>18.849274600017562</v>
      </c>
      <c r="W30" s="18">
        <f t="shared" si="8"/>
        <v>4.2386897879513876</v>
      </c>
      <c r="X30" s="18">
        <f t="shared" si="22"/>
        <v>5.3703193223247787</v>
      </c>
      <c r="Y30" s="18">
        <f t="shared" si="23"/>
        <v>18.609861245568741</v>
      </c>
      <c r="Z30" s="18">
        <f t="shared" si="24"/>
        <v>4.1848522285685741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1083996</v>
      </c>
      <c r="C31" s="14">
        <v>20152.5</v>
      </c>
      <c r="D31" s="15">
        <v>18.59</v>
      </c>
      <c r="E31" s="14">
        <v>3676.5</v>
      </c>
      <c r="F31" s="15">
        <v>3.39</v>
      </c>
      <c r="G31" s="14">
        <v>12677</v>
      </c>
      <c r="H31" s="15">
        <v>11.69</v>
      </c>
      <c r="I31" s="14">
        <v>3799</v>
      </c>
      <c r="J31" s="15">
        <v>3.5</v>
      </c>
      <c r="K31" s="14">
        <v>20129</v>
      </c>
      <c r="L31" s="14">
        <v>12</v>
      </c>
      <c r="M31" s="14">
        <f t="shared" si="0"/>
        <v>20117</v>
      </c>
      <c r="N31" s="18">
        <f t="shared" si="1"/>
        <v>99.940384519846987</v>
      </c>
      <c r="O31" s="14">
        <v>1009264</v>
      </c>
      <c r="P31" s="14">
        <v>9091</v>
      </c>
      <c r="Q31" s="24">
        <f t="shared" si="2"/>
        <v>1000173</v>
      </c>
      <c r="R31" s="18">
        <f t="shared" si="3"/>
        <v>99.099244598043725</v>
      </c>
      <c r="S31" s="18">
        <f t="shared" si="4"/>
        <v>18.771107208889866</v>
      </c>
      <c r="T31" s="18">
        <f t="shared" si="21"/>
        <v>18.59093575991055</v>
      </c>
      <c r="U31" s="18">
        <f t="shared" si="6"/>
        <v>3.4244870687747717</v>
      </c>
      <c r="V31" s="18">
        <f t="shared" si="7"/>
        <v>11.808030075032718</v>
      </c>
      <c r="W31" s="18">
        <f t="shared" si="8"/>
        <v>3.5385900650823769</v>
      </c>
      <c r="X31" s="18">
        <f t="shared" si="22"/>
        <v>3.3916176812460557</v>
      </c>
      <c r="Y31" s="18">
        <f t="shared" si="23"/>
        <v>11.694692600341698</v>
      </c>
      <c r="Z31" s="18">
        <f t="shared" si="24"/>
        <v>3.5046254783227981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1154623</v>
      </c>
      <c r="C32" s="14">
        <v>15322</v>
      </c>
      <c r="D32" s="15">
        <v>13.27</v>
      </c>
      <c r="E32" s="14">
        <v>2836</v>
      </c>
      <c r="F32" s="15">
        <v>2.46</v>
      </c>
      <c r="G32" s="14">
        <v>9020.5</v>
      </c>
      <c r="H32" s="15">
        <v>7.81</v>
      </c>
      <c r="I32" s="14">
        <v>3465.5</v>
      </c>
      <c r="J32" s="15">
        <v>3</v>
      </c>
      <c r="K32" s="14">
        <v>22291</v>
      </c>
      <c r="L32" s="14">
        <v>5</v>
      </c>
      <c r="M32" s="14">
        <f t="shared" si="0"/>
        <v>22286</v>
      </c>
      <c r="N32" s="18">
        <f t="shared" si="1"/>
        <v>99.977569422636932</v>
      </c>
      <c r="O32" s="14">
        <v>1158728</v>
      </c>
      <c r="P32" s="14">
        <v>8129</v>
      </c>
      <c r="Q32" s="24">
        <f t="shared" si="2"/>
        <v>1150599</v>
      </c>
      <c r="R32" s="18">
        <f t="shared" si="3"/>
        <v>99.298454857395342</v>
      </c>
      <c r="S32" s="18">
        <f t="shared" si="4"/>
        <v>13.366884291481069</v>
      </c>
      <c r="T32" s="18">
        <f t="shared" si="21"/>
        <v>13.270132328907357</v>
      </c>
      <c r="U32" s="18">
        <f t="shared" si="6"/>
        <v>2.474121123263302</v>
      </c>
      <c r="V32" s="18">
        <f t="shared" si="7"/>
        <v>7.8694674162188347</v>
      </c>
      <c r="W32" s="18">
        <f t="shared" si="8"/>
        <v>3.023295751998933</v>
      </c>
      <c r="X32" s="18">
        <f t="shared" si="22"/>
        <v>2.4562129803407688</v>
      </c>
      <c r="Y32" s="18">
        <f t="shared" si="23"/>
        <v>7.8125067662778234</v>
      </c>
      <c r="Z32" s="18">
        <f t="shared" si="24"/>
        <v>3.0014125822887645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8"/>
      <c r="O33" s="11"/>
      <c r="P33" s="11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4891224</v>
      </c>
      <c r="C34" s="8">
        <v>30407</v>
      </c>
      <c r="D34" s="9">
        <v>6.22</v>
      </c>
      <c r="E34" s="8">
        <v>5933.5</v>
      </c>
      <c r="F34" s="9">
        <v>1.21</v>
      </c>
      <c r="G34" s="8">
        <v>15653</v>
      </c>
      <c r="H34" s="9">
        <v>3.2</v>
      </c>
      <c r="I34" s="8">
        <v>8820.5</v>
      </c>
      <c r="J34" s="9">
        <v>1.8</v>
      </c>
      <c r="K34" s="8">
        <f>SUM(K35:K39)</f>
        <v>101293</v>
      </c>
      <c r="L34" s="8">
        <f>SUM(L35:L39)</f>
        <v>21</v>
      </c>
      <c r="M34" s="8">
        <f t="shared" si="0"/>
        <v>101272</v>
      </c>
      <c r="N34" s="17">
        <f t="shared" si="1"/>
        <v>99.979268063933347</v>
      </c>
      <c r="O34" s="8">
        <v>5123779</v>
      </c>
      <c r="P34" s="8">
        <v>25933</v>
      </c>
      <c r="Q34" s="16">
        <f t="shared" si="2"/>
        <v>5097846</v>
      </c>
      <c r="R34" s="17">
        <f t="shared" si="3"/>
        <v>99.49386966143544</v>
      </c>
      <c r="S34" s="17">
        <f t="shared" si="4"/>
        <v>6.2495643803086951</v>
      </c>
      <c r="T34" s="17">
        <f t="shared" ref="T34:T39" si="25">N34*R34*S34/10000</f>
        <v>6.2166443409665986</v>
      </c>
      <c r="U34" s="17">
        <f t="shared" si="6"/>
        <v>1.219514922569199</v>
      </c>
      <c r="V34" s="17">
        <f t="shared" si="7"/>
        <v>3.2171681272395167</v>
      </c>
      <c r="W34" s="17">
        <f t="shared" si="8"/>
        <v>1.8128813304999782</v>
      </c>
      <c r="X34" s="17">
        <f t="shared" ref="X34:X39" si="26">N34*R34*U34/10000</f>
        <v>1.2130910381532312</v>
      </c>
      <c r="Y34" s="17">
        <f t="shared" ref="Y34:Y39" si="27">N34*R34*V34/10000</f>
        <v>3.200221457860037</v>
      </c>
      <c r="Z34" s="17">
        <f t="shared" ref="Z34:Z39" si="28">N34*R34*W34/10000</f>
        <v>1.8033318449533289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1142458</v>
      </c>
      <c r="C35" s="14">
        <v>11026.5</v>
      </c>
      <c r="D35" s="15">
        <v>9.65</v>
      </c>
      <c r="E35" s="14">
        <v>2115.5</v>
      </c>
      <c r="F35" s="15">
        <v>1.85</v>
      </c>
      <c r="G35" s="14">
        <v>6090</v>
      </c>
      <c r="H35" s="15">
        <v>5.33</v>
      </c>
      <c r="I35" s="14">
        <v>2821</v>
      </c>
      <c r="J35" s="15">
        <v>2.4700000000000002</v>
      </c>
      <c r="K35" s="14">
        <v>22748</v>
      </c>
      <c r="L35" s="14">
        <v>7</v>
      </c>
      <c r="M35" s="14">
        <f t="shared" si="0"/>
        <v>22741</v>
      </c>
      <c r="N35" s="18">
        <f t="shared" si="1"/>
        <v>99.96922806400562</v>
      </c>
      <c r="O35" s="14">
        <v>1150518</v>
      </c>
      <c r="P35" s="14">
        <v>7052</v>
      </c>
      <c r="Q35" s="24">
        <f t="shared" si="2"/>
        <v>1143466</v>
      </c>
      <c r="R35" s="18">
        <f t="shared" si="3"/>
        <v>99.387058698777423</v>
      </c>
      <c r="S35" s="18">
        <f t="shared" si="4"/>
        <v>9.7140707439015905</v>
      </c>
      <c r="T35" s="18">
        <f t="shared" si="25"/>
        <v>9.6515583067386306</v>
      </c>
      <c r="U35" s="18">
        <f t="shared" si="6"/>
        <v>1.8637025945425849</v>
      </c>
      <c r="V35" s="18">
        <f t="shared" si="7"/>
        <v>5.3651376983050536</v>
      </c>
      <c r="W35" s="18">
        <f t="shared" si="8"/>
        <v>2.4852304510539502</v>
      </c>
      <c r="X35" s="18">
        <f t="shared" si="26"/>
        <v>1.8517092094413976</v>
      </c>
      <c r="Y35" s="18">
        <f t="shared" si="27"/>
        <v>5.3306117161418625</v>
      </c>
      <c r="Z35" s="18">
        <f t="shared" si="28"/>
        <v>2.4692373811553687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1222337.5</v>
      </c>
      <c r="C36" s="14">
        <v>8180.5</v>
      </c>
      <c r="D36" s="15">
        <v>6.69</v>
      </c>
      <c r="E36" s="14">
        <v>1577.5</v>
      </c>
      <c r="F36" s="15">
        <v>1.29</v>
      </c>
      <c r="G36" s="14">
        <v>4371</v>
      </c>
      <c r="H36" s="15">
        <v>3.58</v>
      </c>
      <c r="I36" s="14">
        <v>2232</v>
      </c>
      <c r="J36" s="15">
        <v>1.83</v>
      </c>
      <c r="K36" s="14">
        <v>22013</v>
      </c>
      <c r="L36" s="14">
        <v>4</v>
      </c>
      <c r="M36" s="14">
        <f t="shared" si="0"/>
        <v>22009</v>
      </c>
      <c r="N36" s="18">
        <f t="shared" si="1"/>
        <v>99.981828919274975</v>
      </c>
      <c r="O36" s="14">
        <v>1134398</v>
      </c>
      <c r="P36" s="14">
        <v>6020</v>
      </c>
      <c r="Q36" s="24">
        <f t="shared" si="2"/>
        <v>1128378</v>
      </c>
      <c r="R36" s="18">
        <f t="shared" si="3"/>
        <v>99.469322054517022</v>
      </c>
      <c r="S36" s="18">
        <f t="shared" si="4"/>
        <v>6.7294330774479745</v>
      </c>
      <c r="T36" s="18">
        <f t="shared" si="25"/>
        <v>6.6925051387198708</v>
      </c>
      <c r="U36" s="18">
        <f t="shared" si="6"/>
        <v>1.2976811539238653</v>
      </c>
      <c r="V36" s="18">
        <f t="shared" si="7"/>
        <v>3.5956667662765232</v>
      </c>
      <c r="W36" s="18">
        <f t="shared" si="8"/>
        <v>1.836085157247586</v>
      </c>
      <c r="X36" s="18">
        <f t="shared" si="26"/>
        <v>1.2905600949001401</v>
      </c>
      <c r="Y36" s="18">
        <f t="shared" si="27"/>
        <v>3.5759354515426391</v>
      </c>
      <c r="Z36" s="18">
        <f t="shared" si="28"/>
        <v>1.826009592277092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1146588</v>
      </c>
      <c r="C37" s="14">
        <v>5910.5</v>
      </c>
      <c r="D37" s="15">
        <v>5.15</v>
      </c>
      <c r="E37" s="14">
        <v>1170</v>
      </c>
      <c r="F37" s="15">
        <v>1.02</v>
      </c>
      <c r="G37" s="14">
        <v>2907</v>
      </c>
      <c r="H37" s="15">
        <v>2.54</v>
      </c>
      <c r="I37" s="14">
        <v>1833.5</v>
      </c>
      <c r="J37" s="15">
        <v>1.6</v>
      </c>
      <c r="K37" s="14">
        <v>25791</v>
      </c>
      <c r="L37" s="14">
        <v>8</v>
      </c>
      <c r="M37" s="14">
        <f t="shared" si="0"/>
        <v>25783</v>
      </c>
      <c r="N37" s="18">
        <f t="shared" si="1"/>
        <v>99.968981427629785</v>
      </c>
      <c r="O37" s="14">
        <v>1310277</v>
      </c>
      <c r="P37" s="14">
        <v>6213</v>
      </c>
      <c r="Q37" s="24">
        <f t="shared" si="2"/>
        <v>1304064</v>
      </c>
      <c r="R37" s="18">
        <f t="shared" si="3"/>
        <v>99.525825455228173</v>
      </c>
      <c r="S37" s="18">
        <f t="shared" si="4"/>
        <v>5.1810260278127362</v>
      </c>
      <c r="T37" s="18">
        <f t="shared" si="25"/>
        <v>5.1548594612886225</v>
      </c>
      <c r="U37" s="18">
        <f t="shared" si="6"/>
        <v>1.0255985876898572</v>
      </c>
      <c r="V37" s="18">
        <f t="shared" si="7"/>
        <v>2.5482180294140302</v>
      </c>
      <c r="W37" s="18">
        <f t="shared" si="8"/>
        <v>1.607209410708849</v>
      </c>
      <c r="X37" s="18">
        <f t="shared" si="26"/>
        <v>1.0204188426880447</v>
      </c>
      <c r="Y37" s="18">
        <f t="shared" si="27"/>
        <v>2.5353483552941425</v>
      </c>
      <c r="Z37" s="18">
        <f t="shared" si="28"/>
        <v>1.5990922633064362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764293</v>
      </c>
      <c r="C38" s="14">
        <v>3271.5</v>
      </c>
      <c r="D38" s="15">
        <v>4.28</v>
      </c>
      <c r="E38" s="14">
        <v>652</v>
      </c>
      <c r="F38" s="15">
        <v>0.85</v>
      </c>
      <c r="G38" s="14">
        <v>1449.5</v>
      </c>
      <c r="H38" s="15">
        <v>1.9</v>
      </c>
      <c r="I38" s="14">
        <v>1170</v>
      </c>
      <c r="J38" s="15">
        <v>1.53</v>
      </c>
      <c r="K38" s="14">
        <v>19964</v>
      </c>
      <c r="L38" s="14">
        <v>2</v>
      </c>
      <c r="M38" s="14">
        <f t="shared" si="0"/>
        <v>19962</v>
      </c>
      <c r="N38" s="18">
        <f t="shared" si="1"/>
        <v>99.989981967541581</v>
      </c>
      <c r="O38" s="14">
        <v>982899</v>
      </c>
      <c r="P38" s="14">
        <v>4307</v>
      </c>
      <c r="Q38" s="24">
        <f t="shared" si="2"/>
        <v>978592</v>
      </c>
      <c r="R38" s="18">
        <f t="shared" si="3"/>
        <v>99.561806452138015</v>
      </c>
      <c r="S38" s="18">
        <f t="shared" si="4"/>
        <v>4.2996963350496813</v>
      </c>
      <c r="T38" s="18">
        <f t="shared" si="25"/>
        <v>4.280426485654063</v>
      </c>
      <c r="U38" s="18">
        <f t="shared" si="6"/>
        <v>0.85691640240024203</v>
      </c>
      <c r="V38" s="18">
        <f t="shared" si="7"/>
        <v>1.9050618485876547</v>
      </c>
      <c r="W38" s="18">
        <f t="shared" si="8"/>
        <v>1.5377180840617839</v>
      </c>
      <c r="X38" s="18">
        <f t="shared" si="26"/>
        <v>0.85307598002336804</v>
      </c>
      <c r="Y38" s="18">
        <f t="shared" si="27"/>
        <v>1.8965239770611533</v>
      </c>
      <c r="Z38" s="18">
        <f t="shared" si="28"/>
        <v>1.5308265285695406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615547.5</v>
      </c>
      <c r="C39" s="14">
        <v>2018</v>
      </c>
      <c r="D39" s="15">
        <v>3.28</v>
      </c>
      <c r="E39" s="14">
        <v>418.5</v>
      </c>
      <c r="F39" s="15">
        <v>0.68</v>
      </c>
      <c r="G39" s="14">
        <v>835.5</v>
      </c>
      <c r="H39" s="15">
        <v>1.36</v>
      </c>
      <c r="I39" s="14">
        <v>764</v>
      </c>
      <c r="J39" s="15">
        <v>1.24</v>
      </c>
      <c r="K39" s="14">
        <v>10777</v>
      </c>
      <c r="L39" s="14">
        <v>0</v>
      </c>
      <c r="M39" s="14">
        <f t="shared" si="0"/>
        <v>10777</v>
      </c>
      <c r="N39" s="18">
        <f t="shared" si="1"/>
        <v>100</v>
      </c>
      <c r="O39" s="14">
        <v>545687</v>
      </c>
      <c r="P39" s="14">
        <v>2341</v>
      </c>
      <c r="Q39" s="24">
        <f t="shared" si="2"/>
        <v>543346</v>
      </c>
      <c r="R39" s="18">
        <f t="shared" si="3"/>
        <v>99.570999492382995</v>
      </c>
      <c r="S39" s="18">
        <f t="shared" si="4"/>
        <v>3.2925071254789877</v>
      </c>
      <c r="T39" s="18">
        <f t="shared" si="25"/>
        <v>3.278382253197357</v>
      </c>
      <c r="U39" s="18">
        <f t="shared" si="6"/>
        <v>0.68281180971900712</v>
      </c>
      <c r="V39" s="18">
        <f t="shared" si="7"/>
        <v>1.3631762652813153</v>
      </c>
      <c r="W39" s="18">
        <f t="shared" si="8"/>
        <v>1.2465190504786654</v>
      </c>
      <c r="X39" s="18">
        <f t="shared" si="26"/>
        <v>0.67988254358924383</v>
      </c>
      <c r="Y39" s="18">
        <f t="shared" si="27"/>
        <v>1.357328232183544</v>
      </c>
      <c r="Z39" s="18">
        <f t="shared" si="28"/>
        <v>1.2411714774245692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8"/>
      <c r="O40" s="11"/>
      <c r="P40" s="11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3924089.5</v>
      </c>
      <c r="C41" s="8">
        <v>5748.5</v>
      </c>
      <c r="D41" s="9">
        <v>1.46</v>
      </c>
      <c r="E41" s="8">
        <v>1188</v>
      </c>
      <c r="F41" s="9">
        <v>0.3</v>
      </c>
      <c r="G41" s="8">
        <v>2107</v>
      </c>
      <c r="H41" s="9">
        <v>0.54</v>
      </c>
      <c r="I41" s="8">
        <v>2453.5</v>
      </c>
      <c r="J41" s="9">
        <v>0.63</v>
      </c>
      <c r="K41" s="8">
        <f>SUM(K42:K46)</f>
        <v>72921</v>
      </c>
      <c r="L41" s="8">
        <f>SUM(L42:L46)</f>
        <v>10</v>
      </c>
      <c r="M41" s="8">
        <f t="shared" si="0"/>
        <v>72911</v>
      </c>
      <c r="N41" s="17">
        <f t="shared" si="1"/>
        <v>99.986286529257697</v>
      </c>
      <c r="O41" s="8">
        <v>3824669</v>
      </c>
      <c r="P41" s="8">
        <v>11026</v>
      </c>
      <c r="Q41" s="16">
        <f t="shared" si="2"/>
        <v>3813643</v>
      </c>
      <c r="R41" s="17">
        <f t="shared" si="3"/>
        <v>99.711713614955968</v>
      </c>
      <c r="S41" s="17">
        <f t="shared" si="4"/>
        <v>1.4693627050781961</v>
      </c>
      <c r="T41" s="17">
        <f t="shared" ref="T41:T46" si="29">N41*R41*S41/10000</f>
        <v>1.4649258127267484</v>
      </c>
      <c r="U41" s="17">
        <f t="shared" si="6"/>
        <v>0.30366232819568528</v>
      </c>
      <c r="V41" s="17">
        <f t="shared" si="7"/>
        <v>0.53856609891271801</v>
      </c>
      <c r="W41" s="17">
        <f t="shared" si="8"/>
        <v>0.62713427796979282</v>
      </c>
      <c r="X41" s="17">
        <f t="shared" ref="X41:X46" si="30">N41*R41*U41/10000</f>
        <v>0.30274538845253146</v>
      </c>
      <c r="Y41" s="17">
        <f t="shared" ref="Y41:Y46" si="31">N41*R41*V41/10000</f>
        <v>0.53693984298778108</v>
      </c>
      <c r="Z41" s="17">
        <f t="shared" ref="Z41:Z46" si="32">N41*R41*W41/10000</f>
        <v>0.62524058128643589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647869.5</v>
      </c>
      <c r="C42" s="14">
        <v>1580.5</v>
      </c>
      <c r="D42" s="15">
        <v>2.44</v>
      </c>
      <c r="E42" s="14">
        <v>338.5</v>
      </c>
      <c r="F42" s="15">
        <v>0.52</v>
      </c>
      <c r="G42" s="14">
        <v>615</v>
      </c>
      <c r="H42" s="15">
        <v>0.95</v>
      </c>
      <c r="I42" s="14">
        <v>627</v>
      </c>
      <c r="J42" s="15">
        <v>0.97</v>
      </c>
      <c r="K42" s="14">
        <v>12868</v>
      </c>
      <c r="L42" s="14">
        <v>2</v>
      </c>
      <c r="M42" s="14">
        <f t="shared" si="0"/>
        <v>12866</v>
      </c>
      <c r="N42" s="18">
        <f t="shared" si="1"/>
        <v>99.984457569163823</v>
      </c>
      <c r="O42" s="14">
        <v>685408</v>
      </c>
      <c r="P42" s="14">
        <v>2658</v>
      </c>
      <c r="Q42" s="24">
        <f t="shared" si="2"/>
        <v>682750</v>
      </c>
      <c r="R42" s="18">
        <f t="shared" si="3"/>
        <v>99.612201783463277</v>
      </c>
      <c r="S42" s="18">
        <f t="shared" si="4"/>
        <v>2.4494125049331426</v>
      </c>
      <c r="T42" s="18">
        <f t="shared" si="29"/>
        <v>2.4395345050199149</v>
      </c>
      <c r="U42" s="18">
        <f t="shared" si="6"/>
        <v>0.52459736344186569</v>
      </c>
      <c r="V42" s="18">
        <f t="shared" si="7"/>
        <v>0.95310894687369996</v>
      </c>
      <c r="W42" s="18">
        <f t="shared" si="8"/>
        <v>0.97170619461757701</v>
      </c>
      <c r="X42" s="18">
        <f t="shared" si="30"/>
        <v>0.52248176523204126</v>
      </c>
      <c r="Y42" s="18">
        <f t="shared" si="31"/>
        <v>0.94926524554713565</v>
      </c>
      <c r="Z42" s="18">
        <f t="shared" si="32"/>
        <v>0.96778749424073829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704753</v>
      </c>
      <c r="C43" s="14">
        <v>1198</v>
      </c>
      <c r="D43" s="15">
        <v>1.7</v>
      </c>
      <c r="E43" s="14">
        <v>254</v>
      </c>
      <c r="F43" s="15">
        <v>0.36</v>
      </c>
      <c r="G43" s="14">
        <v>440.5</v>
      </c>
      <c r="H43" s="15">
        <v>0.63</v>
      </c>
      <c r="I43" s="14">
        <v>503.5</v>
      </c>
      <c r="J43" s="15">
        <v>0.71</v>
      </c>
      <c r="K43" s="14">
        <v>11832</v>
      </c>
      <c r="L43" s="14">
        <v>1</v>
      </c>
      <c r="M43" s="14">
        <f t="shared" si="0"/>
        <v>11831</v>
      </c>
      <c r="N43" s="18">
        <f t="shared" si="1"/>
        <v>99.99154834347533</v>
      </c>
      <c r="O43" s="14">
        <v>610331</v>
      </c>
      <c r="P43" s="14">
        <v>1952</v>
      </c>
      <c r="Q43" s="24">
        <f t="shared" si="2"/>
        <v>608379</v>
      </c>
      <c r="R43" s="18">
        <f t="shared" si="3"/>
        <v>99.680173545174668</v>
      </c>
      <c r="S43" s="18">
        <f t="shared" si="4"/>
        <v>1.7054846148381861</v>
      </c>
      <c r="T43" s="18">
        <f t="shared" si="29"/>
        <v>1.6998863431585252</v>
      </c>
      <c r="U43" s="18">
        <f t="shared" si="6"/>
        <v>0.36159690498238672</v>
      </c>
      <c r="V43" s="18">
        <f t="shared" si="7"/>
        <v>0.6271001442706351</v>
      </c>
      <c r="W43" s="18">
        <f t="shared" si="8"/>
        <v>0.71678756558516421</v>
      </c>
      <c r="X43" s="18">
        <f t="shared" si="30"/>
        <v>0.36040995923394437</v>
      </c>
      <c r="Y43" s="18">
        <f t="shared" si="31"/>
        <v>0.62504168126989157</v>
      </c>
      <c r="Z43" s="18">
        <f t="shared" si="32"/>
        <v>0.714434702654689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848440</v>
      </c>
      <c r="C44" s="14">
        <v>1187</v>
      </c>
      <c r="D44" s="15">
        <v>1.4</v>
      </c>
      <c r="E44" s="14">
        <v>242</v>
      </c>
      <c r="F44" s="15">
        <v>0.28999999999999998</v>
      </c>
      <c r="G44" s="14">
        <v>436</v>
      </c>
      <c r="H44" s="15">
        <v>0.51</v>
      </c>
      <c r="I44" s="14">
        <v>509</v>
      </c>
      <c r="J44" s="15">
        <v>0.6</v>
      </c>
      <c r="K44" s="14">
        <v>15350</v>
      </c>
      <c r="L44" s="14">
        <v>2</v>
      </c>
      <c r="M44" s="14">
        <f t="shared" si="0"/>
        <v>15348</v>
      </c>
      <c r="N44" s="18">
        <f t="shared" si="1"/>
        <v>99.986970684039093</v>
      </c>
      <c r="O44" s="14">
        <v>799175</v>
      </c>
      <c r="P44" s="14">
        <v>2316</v>
      </c>
      <c r="Q44" s="24">
        <f t="shared" si="2"/>
        <v>796859</v>
      </c>
      <c r="R44" s="18">
        <f t="shared" si="3"/>
        <v>99.710201144930707</v>
      </c>
      <c r="S44" s="18">
        <f t="shared" si="4"/>
        <v>1.4032872541395933</v>
      </c>
      <c r="T44" s="18">
        <f t="shared" si="29"/>
        <v>1.399038234878129</v>
      </c>
      <c r="U44" s="18">
        <f t="shared" si="6"/>
        <v>0.28609563226771828</v>
      </c>
      <c r="V44" s="18">
        <f t="shared" si="7"/>
        <v>0.51544502342448417</v>
      </c>
      <c r="W44" s="18">
        <f t="shared" si="8"/>
        <v>0.60174659844739087</v>
      </c>
      <c r="X44" s="18">
        <f t="shared" si="30"/>
        <v>0.28522936212342648</v>
      </c>
      <c r="Y44" s="18">
        <f t="shared" si="31"/>
        <v>0.51388430531328078</v>
      </c>
      <c r="Z44" s="18">
        <f t="shared" si="32"/>
        <v>0.59992456744142175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864877.5</v>
      </c>
      <c r="C45" s="14">
        <v>987.5</v>
      </c>
      <c r="D45" s="15">
        <v>1.1399999999999999</v>
      </c>
      <c r="E45" s="14">
        <v>197.5</v>
      </c>
      <c r="F45" s="15">
        <v>0.23</v>
      </c>
      <c r="G45" s="14">
        <v>350.5</v>
      </c>
      <c r="H45" s="15">
        <v>0.41</v>
      </c>
      <c r="I45" s="14">
        <v>439.5</v>
      </c>
      <c r="J45" s="15">
        <v>0.51</v>
      </c>
      <c r="K45" s="14">
        <v>17172</v>
      </c>
      <c r="L45" s="14">
        <v>3</v>
      </c>
      <c r="M45" s="14">
        <f t="shared" si="0"/>
        <v>17169</v>
      </c>
      <c r="N45" s="18">
        <f t="shared" si="1"/>
        <v>99.982529699510835</v>
      </c>
      <c r="O45" s="14">
        <v>897705</v>
      </c>
      <c r="P45" s="14">
        <v>2177</v>
      </c>
      <c r="Q45" s="24">
        <f t="shared" si="2"/>
        <v>895528</v>
      </c>
      <c r="R45" s="18">
        <f t="shared" si="3"/>
        <v>99.757492717540842</v>
      </c>
      <c r="S45" s="18">
        <f t="shared" si="4"/>
        <v>1.1447558178149428</v>
      </c>
      <c r="T45" s="18">
        <f t="shared" si="29"/>
        <v>1.1417801943049735</v>
      </c>
      <c r="U45" s="18">
        <f t="shared" si="6"/>
        <v>0.22895116356298859</v>
      </c>
      <c r="V45" s="18">
        <f t="shared" si="7"/>
        <v>0.40631586242444306</v>
      </c>
      <c r="W45" s="18">
        <f t="shared" si="8"/>
        <v>0.50948879182751128</v>
      </c>
      <c r="X45" s="18">
        <f t="shared" si="30"/>
        <v>0.22835603886099476</v>
      </c>
      <c r="Y45" s="18">
        <f t="shared" si="31"/>
        <v>0.40525970440900588</v>
      </c>
      <c r="Z45" s="18">
        <f t="shared" si="32"/>
        <v>0.5081644510349731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858149.5</v>
      </c>
      <c r="C46" s="14">
        <v>795.5</v>
      </c>
      <c r="D46" s="15">
        <v>0.93</v>
      </c>
      <c r="E46" s="14">
        <v>156</v>
      </c>
      <c r="F46" s="15">
        <v>0.18</v>
      </c>
      <c r="G46" s="14">
        <v>265</v>
      </c>
      <c r="H46" s="15">
        <v>0.31</v>
      </c>
      <c r="I46" s="14">
        <v>374.5</v>
      </c>
      <c r="J46" s="15">
        <v>0.44</v>
      </c>
      <c r="K46" s="14">
        <v>15699</v>
      </c>
      <c r="L46" s="14">
        <v>2</v>
      </c>
      <c r="M46" s="14">
        <f t="shared" si="0"/>
        <v>15697</v>
      </c>
      <c r="N46" s="18">
        <f t="shared" si="1"/>
        <v>99.987260335053179</v>
      </c>
      <c r="O46" s="14">
        <v>832050</v>
      </c>
      <c r="P46" s="14">
        <v>1923</v>
      </c>
      <c r="Q46" s="24">
        <f t="shared" si="2"/>
        <v>830127</v>
      </c>
      <c r="R46" s="18">
        <f t="shared" si="3"/>
        <v>99.768884081485481</v>
      </c>
      <c r="S46" s="18">
        <f t="shared" si="4"/>
        <v>0.92926043521051738</v>
      </c>
      <c r="T46" s="18">
        <f t="shared" si="29"/>
        <v>0.92699465536016745</v>
      </c>
      <c r="U46" s="18">
        <f t="shared" si="6"/>
        <v>0.18223083330338241</v>
      </c>
      <c r="V46" s="18">
        <f t="shared" si="7"/>
        <v>0.30955878734228426</v>
      </c>
      <c r="W46" s="18">
        <f t="shared" si="8"/>
        <v>0.43747081456485076</v>
      </c>
      <c r="X46" s="18">
        <f t="shared" si="30"/>
        <v>0.18178650689652559</v>
      </c>
      <c r="Y46" s="18">
        <f t="shared" si="31"/>
        <v>0.30880400209986725</v>
      </c>
      <c r="Z46" s="18">
        <f t="shared" si="32"/>
        <v>0.43640414636377461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8"/>
      <c r="O47" s="11"/>
      <c r="P47" s="11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4011406.5</v>
      </c>
      <c r="C48" s="8">
        <v>2719.5</v>
      </c>
      <c r="D48" s="9">
        <v>0.68</v>
      </c>
      <c r="E48" s="8">
        <v>480.5</v>
      </c>
      <c r="F48" s="9">
        <v>0.12</v>
      </c>
      <c r="G48" s="8">
        <v>861</v>
      </c>
      <c r="H48" s="9">
        <v>0.21</v>
      </c>
      <c r="I48" s="8">
        <v>1378</v>
      </c>
      <c r="J48" s="9">
        <v>0.34</v>
      </c>
      <c r="K48" s="8">
        <f>SUM(K49:K53)</f>
        <v>75658</v>
      </c>
      <c r="L48" s="8">
        <f>SUM(L49:L53)</f>
        <v>5</v>
      </c>
      <c r="M48" s="8">
        <f t="shared" si="0"/>
        <v>75653</v>
      </c>
      <c r="N48" s="17">
        <f t="shared" si="1"/>
        <v>99.993391313542517</v>
      </c>
      <c r="O48" s="8">
        <v>4106239</v>
      </c>
      <c r="P48" s="8">
        <v>8445</v>
      </c>
      <c r="Q48" s="16">
        <f t="shared" si="2"/>
        <v>4097794</v>
      </c>
      <c r="R48" s="17">
        <f t="shared" si="3"/>
        <v>99.794337348605382</v>
      </c>
      <c r="S48" s="17">
        <f t="shared" si="4"/>
        <v>0.67938380907788332</v>
      </c>
      <c r="T48" s="17">
        <f t="shared" ref="T48:T53" si="33">N48*R48*S48/10000</f>
        <v>0.67794176431633146</v>
      </c>
      <c r="U48" s="17">
        <f t="shared" si="6"/>
        <v>0.12003821300309722</v>
      </c>
      <c r="V48" s="17">
        <f t="shared" si="7"/>
        <v>0.21509448781616383</v>
      </c>
      <c r="W48" s="17">
        <f t="shared" si="8"/>
        <v>0.34425110825862221</v>
      </c>
      <c r="X48" s="17">
        <f t="shared" ref="X48:X53" si="34">N48*R48*U48/10000</f>
        <v>0.11978342259753531</v>
      </c>
      <c r="Y48" s="17">
        <f t="shared" ref="Y48:Y53" si="35">N48*R48*V48/10000</f>
        <v>0.2146379331040123</v>
      </c>
      <c r="Z48" s="17">
        <f t="shared" ref="Z48:Z53" si="36">N48*R48*W48/10000</f>
        <v>0.34352040861478383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885518</v>
      </c>
      <c r="C49" s="14">
        <v>718.5</v>
      </c>
      <c r="D49" s="15">
        <v>0.81</v>
      </c>
      <c r="E49" s="14">
        <v>133</v>
      </c>
      <c r="F49" s="15">
        <v>0.15</v>
      </c>
      <c r="G49" s="14">
        <v>235</v>
      </c>
      <c r="H49" s="15">
        <v>0.27</v>
      </c>
      <c r="I49" s="14">
        <v>350.5</v>
      </c>
      <c r="J49" s="15">
        <v>0.4</v>
      </c>
      <c r="K49" s="14">
        <v>16508</v>
      </c>
      <c r="L49" s="14">
        <v>5</v>
      </c>
      <c r="M49" s="14">
        <f t="shared" si="0"/>
        <v>16503</v>
      </c>
      <c r="N49" s="18">
        <f t="shared" si="1"/>
        <v>99.969711654955177</v>
      </c>
      <c r="O49" s="14">
        <v>884249</v>
      </c>
      <c r="P49" s="14">
        <v>1984</v>
      </c>
      <c r="Q49" s="24">
        <f t="shared" si="2"/>
        <v>882265</v>
      </c>
      <c r="R49" s="18">
        <f t="shared" si="3"/>
        <v>99.775628810436885</v>
      </c>
      <c r="S49" s="18">
        <f t="shared" si="4"/>
        <v>0.81346049369365325</v>
      </c>
      <c r="T49" s="18">
        <f t="shared" si="33"/>
        <v>0.81138949180027953</v>
      </c>
      <c r="U49" s="18">
        <f t="shared" si="6"/>
        <v>0.15057793411448278</v>
      </c>
      <c r="V49" s="18">
        <f t="shared" si="7"/>
        <v>0.26605875576619142</v>
      </c>
      <c r="W49" s="18">
        <f t="shared" si="8"/>
        <v>0.3968238038129791</v>
      </c>
      <c r="X49" s="18">
        <f t="shared" si="34"/>
        <v>0.15019457537847902</v>
      </c>
      <c r="Y49" s="18">
        <f t="shared" si="35"/>
        <v>0.26538139258603444</v>
      </c>
      <c r="Z49" s="18">
        <f t="shared" si="36"/>
        <v>0.39581352383576618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847555</v>
      </c>
      <c r="C50" s="14">
        <v>633</v>
      </c>
      <c r="D50" s="15">
        <v>0.75</v>
      </c>
      <c r="E50" s="14">
        <v>122</v>
      </c>
      <c r="F50" s="15">
        <v>0.14000000000000001</v>
      </c>
      <c r="G50" s="14">
        <v>202</v>
      </c>
      <c r="H50" s="15">
        <v>0.24</v>
      </c>
      <c r="I50" s="14">
        <v>309</v>
      </c>
      <c r="J50" s="15">
        <v>0.36</v>
      </c>
      <c r="K50" s="14">
        <v>16693</v>
      </c>
      <c r="L50" s="14">
        <v>0</v>
      </c>
      <c r="M50" s="14">
        <f t="shared" si="0"/>
        <v>16693</v>
      </c>
      <c r="N50" s="18">
        <f t="shared" si="1"/>
        <v>100</v>
      </c>
      <c r="O50" s="14">
        <v>886787</v>
      </c>
      <c r="P50" s="14">
        <v>1991</v>
      </c>
      <c r="Q50" s="24">
        <f t="shared" si="2"/>
        <v>884796</v>
      </c>
      <c r="R50" s="18">
        <f t="shared" si="3"/>
        <v>99.775481598174082</v>
      </c>
      <c r="S50" s="18">
        <f t="shared" si="4"/>
        <v>0.74853478478989777</v>
      </c>
      <c r="T50" s="18">
        <f t="shared" si="33"/>
        <v>0.74685418645397639</v>
      </c>
      <c r="U50" s="18">
        <f t="shared" si="6"/>
        <v>0.14426736768462484</v>
      </c>
      <c r="V50" s="18">
        <f t="shared" si="7"/>
        <v>0.23886892026470671</v>
      </c>
      <c r="W50" s="18">
        <f t="shared" si="8"/>
        <v>0.36539849684056619</v>
      </c>
      <c r="X50" s="18">
        <f t="shared" si="34"/>
        <v>0.143943460896343</v>
      </c>
      <c r="Y50" s="18">
        <f t="shared" si="35"/>
        <v>0.2383326155824696</v>
      </c>
      <c r="Z50" s="18">
        <f t="shared" si="36"/>
        <v>0.36457810997516382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817828.5</v>
      </c>
      <c r="C51" s="14">
        <v>541</v>
      </c>
      <c r="D51" s="15">
        <v>0.66</v>
      </c>
      <c r="E51" s="14">
        <v>100.5</v>
      </c>
      <c r="F51" s="15">
        <v>0.12</v>
      </c>
      <c r="G51" s="14">
        <v>170.5</v>
      </c>
      <c r="H51" s="15">
        <v>0.21</v>
      </c>
      <c r="I51" s="14">
        <v>270</v>
      </c>
      <c r="J51" s="15">
        <v>0.33</v>
      </c>
      <c r="K51" s="14">
        <v>14819</v>
      </c>
      <c r="L51" s="14">
        <v>0</v>
      </c>
      <c r="M51" s="14">
        <f t="shared" si="0"/>
        <v>14819</v>
      </c>
      <c r="N51" s="18">
        <f t="shared" si="1"/>
        <v>100</v>
      </c>
      <c r="O51" s="14">
        <v>808323</v>
      </c>
      <c r="P51" s="14">
        <v>1599</v>
      </c>
      <c r="Q51" s="24">
        <f t="shared" si="2"/>
        <v>806724</v>
      </c>
      <c r="R51" s="18">
        <f t="shared" si="3"/>
        <v>99.802183038216157</v>
      </c>
      <c r="S51" s="18">
        <f t="shared" si="4"/>
        <v>0.66281905188709445</v>
      </c>
      <c r="T51" s="18">
        <f t="shared" si="33"/>
        <v>0.66150788337652688</v>
      </c>
      <c r="U51" s="18">
        <f t="shared" si="6"/>
        <v>0.12312997174612385</v>
      </c>
      <c r="V51" s="18">
        <f t="shared" si="7"/>
        <v>0.20889214112153348</v>
      </c>
      <c r="W51" s="18">
        <f t="shared" si="8"/>
        <v>0.33079693901943719</v>
      </c>
      <c r="X51" s="18">
        <f t="shared" si="34"/>
        <v>0.12288639977697034</v>
      </c>
      <c r="Y51" s="18">
        <f t="shared" si="35"/>
        <v>0.20847891703456162</v>
      </c>
      <c r="Z51" s="18">
        <f t="shared" si="36"/>
        <v>0.33014256656499497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763440</v>
      </c>
      <c r="C52" s="14">
        <v>459</v>
      </c>
      <c r="D52" s="15">
        <v>0.6</v>
      </c>
      <c r="E52" s="14">
        <v>70.5</v>
      </c>
      <c r="F52" s="15">
        <v>0.09</v>
      </c>
      <c r="G52" s="14">
        <v>142.5</v>
      </c>
      <c r="H52" s="15">
        <v>0.19</v>
      </c>
      <c r="I52" s="14">
        <v>246</v>
      </c>
      <c r="J52" s="15">
        <v>0.32</v>
      </c>
      <c r="K52" s="14">
        <v>15083</v>
      </c>
      <c r="L52" s="14">
        <v>0</v>
      </c>
      <c r="M52" s="14">
        <f t="shared" si="0"/>
        <v>15083</v>
      </c>
      <c r="N52" s="18">
        <f t="shared" si="1"/>
        <v>100</v>
      </c>
      <c r="O52" s="14">
        <v>827334</v>
      </c>
      <c r="P52" s="14">
        <v>1576</v>
      </c>
      <c r="Q52" s="24">
        <f t="shared" si="2"/>
        <v>825758</v>
      </c>
      <c r="R52" s="18">
        <f t="shared" si="3"/>
        <v>99.809508614416913</v>
      </c>
      <c r="S52" s="18">
        <f t="shared" si="4"/>
        <v>0.60237349917542038</v>
      </c>
      <c r="T52" s="18">
        <f t="shared" si="33"/>
        <v>0.6012260295504559</v>
      </c>
      <c r="U52" s="18">
        <f t="shared" si="6"/>
        <v>9.2521419807989419E-2</v>
      </c>
      <c r="V52" s="18">
        <f t="shared" si="7"/>
        <v>0.18701138046295734</v>
      </c>
      <c r="W52" s="18">
        <f t="shared" si="8"/>
        <v>0.3228406989044737</v>
      </c>
      <c r="X52" s="18">
        <f t="shared" si="34"/>
        <v>9.2345174473436042E-2</v>
      </c>
      <c r="Y52" s="18">
        <f t="shared" si="35"/>
        <v>0.18665513989311541</v>
      </c>
      <c r="Z52" s="18">
        <f t="shared" si="36"/>
        <v>0.32222571518390447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697065</v>
      </c>
      <c r="C53" s="20">
        <v>368</v>
      </c>
      <c r="D53" s="21">
        <v>0.53</v>
      </c>
      <c r="E53" s="20">
        <v>54.5</v>
      </c>
      <c r="F53" s="21">
        <v>0.08</v>
      </c>
      <c r="G53" s="20">
        <v>111</v>
      </c>
      <c r="H53" s="21">
        <v>0.16</v>
      </c>
      <c r="I53" s="20">
        <v>202.5</v>
      </c>
      <c r="J53" s="21">
        <v>0.28999999999999998</v>
      </c>
      <c r="K53" s="20">
        <v>12555</v>
      </c>
      <c r="L53" s="20">
        <v>0</v>
      </c>
      <c r="M53" s="20">
        <f t="shared" si="0"/>
        <v>12555</v>
      </c>
      <c r="N53" s="22">
        <f t="shared" si="1"/>
        <v>100</v>
      </c>
      <c r="O53" s="20">
        <v>699546</v>
      </c>
      <c r="P53" s="20">
        <v>1295</v>
      </c>
      <c r="Q53" s="25">
        <f t="shared" si="2"/>
        <v>698251</v>
      </c>
      <c r="R53" s="22">
        <f t="shared" si="3"/>
        <v>99.814879936415906</v>
      </c>
      <c r="S53" s="22">
        <f t="shared" si="4"/>
        <v>0.52890692444494114</v>
      </c>
      <c r="T53" s="22">
        <f t="shared" si="33"/>
        <v>0.52792781161010793</v>
      </c>
      <c r="U53" s="22">
        <f t="shared" si="6"/>
        <v>7.8329965712633953E-2</v>
      </c>
      <c r="V53" s="22">
        <f t="shared" si="7"/>
        <v>0.15953442557985997</v>
      </c>
      <c r="W53" s="22">
        <f t="shared" si="8"/>
        <v>0.29104253315244727</v>
      </c>
      <c r="X53" s="22">
        <f t="shared" si="34"/>
        <v>7.8184961230301331E-2</v>
      </c>
      <c r="Y53" s="22">
        <f t="shared" si="35"/>
        <v>0.15923909534978803</v>
      </c>
      <c r="Z53" s="26">
        <f t="shared" si="36"/>
        <v>0.29050375503001868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P1:P2"/>
    <mergeCell ref="A1:A2"/>
    <mergeCell ref="C1:C2"/>
    <mergeCell ref="D1:D2"/>
    <mergeCell ref="E1:F1"/>
    <mergeCell ref="G1:H1"/>
    <mergeCell ref="B1:B2"/>
    <mergeCell ref="I1:J1"/>
    <mergeCell ref="K1:K2"/>
    <mergeCell ref="L1:L2"/>
    <mergeCell ref="M1:M2"/>
    <mergeCell ref="N1:N2"/>
    <mergeCell ref="O1:O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</mergeCells>
  <phoneticPr fontId="3" type="noConversion"/>
  <pageMargins left="0.7" right="0.7" top="0.75" bottom="0.75" header="0.3" footer="0.3"/>
  <ignoredErrors>
    <ignoredError sqref="AA11:AD11" formulaRange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BD67C-4750-4111-A8B8-B4F554BB6C09}">
  <dimension ref="A1:AH53"/>
  <sheetViews>
    <sheetView workbookViewId="0">
      <selection activeCell="L29" sqref="L29"/>
    </sheetView>
  </sheetViews>
  <sheetFormatPr defaultRowHeight="14" x14ac:dyDescent="0.3"/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49" t="s">
        <v>20</v>
      </c>
      <c r="L1" s="44" t="s">
        <v>23</v>
      </c>
      <c r="M1" s="44" t="s">
        <v>24</v>
      </c>
      <c r="N1" s="54" t="s">
        <v>26</v>
      </c>
      <c r="O1" s="64" t="s">
        <v>83</v>
      </c>
      <c r="P1" s="64" t="s">
        <v>84</v>
      </c>
      <c r="Q1" s="44" t="s">
        <v>85</v>
      </c>
      <c r="R1" s="56" t="s">
        <v>32</v>
      </c>
      <c r="S1" s="54" t="s">
        <v>36</v>
      </c>
      <c r="T1" s="54" t="s">
        <v>34</v>
      </c>
      <c r="U1" s="40" t="s">
        <v>38</v>
      </c>
      <c r="V1" s="40" t="s">
        <v>40</v>
      </c>
      <c r="W1" s="40" t="s">
        <v>42</v>
      </c>
      <c r="X1" s="40" t="s">
        <v>44</v>
      </c>
      <c r="Y1" s="40" t="s">
        <v>46</v>
      </c>
      <c r="Z1" s="40" t="s">
        <v>48</v>
      </c>
      <c r="AA1" s="40" t="s">
        <v>50</v>
      </c>
      <c r="AB1" s="40" t="s">
        <v>52</v>
      </c>
      <c r="AC1" s="40" t="s">
        <v>54</v>
      </c>
      <c r="AD1" s="40" t="s">
        <v>56</v>
      </c>
      <c r="AE1" s="40" t="s">
        <v>58</v>
      </c>
      <c r="AF1" s="40" t="s">
        <v>60</v>
      </c>
      <c r="AG1" s="40" t="s">
        <v>62</v>
      </c>
      <c r="AH1" s="40" t="s">
        <v>64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50"/>
      <c r="L2" s="45"/>
      <c r="M2" s="45"/>
      <c r="N2" s="55"/>
      <c r="O2" s="65"/>
      <c r="P2" s="6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8"/>
      <c r="L3" s="8"/>
      <c r="M3" s="8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8681998</v>
      </c>
      <c r="C4" s="8">
        <v>231760.5</v>
      </c>
      <c r="D4" s="9">
        <v>26.69</v>
      </c>
      <c r="E4" s="8">
        <v>197010</v>
      </c>
      <c r="F4" s="9">
        <v>22.69</v>
      </c>
      <c r="G4" s="8">
        <v>30834.5</v>
      </c>
      <c r="H4" s="9">
        <v>3.55</v>
      </c>
      <c r="I4" s="8">
        <v>3916</v>
      </c>
      <c r="J4" s="9">
        <v>0.45</v>
      </c>
      <c r="K4" s="16">
        <f>K6+K13+K20+K27+K34+K41+K48</f>
        <v>173287</v>
      </c>
      <c r="L4" s="16">
        <f>L6+L13+L20+L27+L34+L41+L48</f>
        <v>20904</v>
      </c>
      <c r="M4" s="16">
        <f>K4-L4</f>
        <v>152383</v>
      </c>
      <c r="N4" s="17">
        <f>M4/K4*100</f>
        <v>87.936775407272322</v>
      </c>
      <c r="O4" s="17">
        <v>77.361411632552475</v>
      </c>
      <c r="P4" s="17">
        <v>76.745892259646837</v>
      </c>
      <c r="Q4" s="35">
        <v>73.695868132972066</v>
      </c>
      <c r="R4" s="17">
        <f>O4/P4*Q4</f>
        <v>74.286925624172738</v>
      </c>
      <c r="S4" s="17">
        <f>C4/(R4*B4*N4)*10000000</f>
        <v>40.863618030720602</v>
      </c>
      <c r="T4" s="17">
        <f>N4*R4*S4/10000</f>
        <v>26.694373806582309</v>
      </c>
      <c r="U4" s="17">
        <f>E4/(R4*B4*N4)*10000000</f>
        <v>34.736468847073887</v>
      </c>
      <c r="V4" s="17">
        <f>G4/(R4*B4*N4)*10000000</f>
        <v>5.4366867096345342</v>
      </c>
      <c r="W4" s="17">
        <f>I4/(R4*B4*N4)*10000000</f>
        <v>0.69046247401218874</v>
      </c>
      <c r="X4" s="17">
        <f>N4*R4*U4/10000</f>
        <v>22.691781315775476</v>
      </c>
      <c r="Y4" s="17">
        <f>N4*R4*V4/10000</f>
        <v>3.5515442413140388</v>
      </c>
      <c r="Z4" s="17">
        <f>N4*R4*W4/10000</f>
        <v>0.45104824949280098</v>
      </c>
      <c r="AA4" s="19">
        <f>SUM(T6:T53)-T6-T13-T20-T27-T34-T41-T48</f>
        <v>866.40927849322816</v>
      </c>
      <c r="AB4" s="19">
        <f>SUM(X6:X53)-X6-X13-X20-X27-X34-X41-X48</f>
        <v>741.3718133326264</v>
      </c>
      <c r="AC4" s="19">
        <f>SUM(Y6:Y53)-Y6-Y13-Y20-Y27-Y34-Y41-Y48</f>
        <v>110.72832847276808</v>
      </c>
      <c r="AD4" s="19">
        <f>SUM(Z6:Z53)-Z6-Z13-Z20-Z27-Z34-Z41-Z48</f>
        <v>14.309136687833977</v>
      </c>
      <c r="AE4" s="19">
        <f>SUM(S14:S53)-S20-S27-S34-S41-S48</f>
        <v>2241.2242326358091</v>
      </c>
      <c r="AF4" s="19">
        <f>SUM(U14:U53)-U20-U27-U34-U41-U48</f>
        <v>2057.0479384689652</v>
      </c>
      <c r="AG4" s="19">
        <f>SUM(V14:V53)-V20-V27-V34-V41-V48</f>
        <v>165.74230160288238</v>
      </c>
      <c r="AH4" s="19">
        <f>SUM(W14:W53)-W20-W27-W34-W41-W48</f>
        <v>18.433992563959983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8"/>
      <c r="O5" s="17"/>
      <c r="P5" s="18"/>
      <c r="Q5" s="35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1312173</v>
      </c>
      <c r="C6" s="8">
        <v>2169</v>
      </c>
      <c r="D6" s="9">
        <v>1.65</v>
      </c>
      <c r="E6" s="8">
        <v>2080</v>
      </c>
      <c r="F6" s="9">
        <v>1.59</v>
      </c>
      <c r="G6" s="8">
        <v>84.5</v>
      </c>
      <c r="H6" s="9">
        <v>0.06</v>
      </c>
      <c r="I6" s="8">
        <v>4.5</v>
      </c>
      <c r="J6" s="9">
        <v>0</v>
      </c>
      <c r="K6" s="8">
        <f>SUM(K7:K11)</f>
        <v>24963</v>
      </c>
      <c r="L6" s="8">
        <f>SUM(L7:L11)</f>
        <v>16500</v>
      </c>
      <c r="M6" s="8">
        <f t="shared" ref="M6:M53" si="0">K6-L6</f>
        <v>8463</v>
      </c>
      <c r="N6" s="17">
        <f t="shared" ref="N6:N53" si="1">M6/K6*100</f>
        <v>33.902175219324597</v>
      </c>
      <c r="O6" s="17">
        <v>1.2472466298837948</v>
      </c>
      <c r="P6" s="17">
        <v>1.3532565571090973</v>
      </c>
      <c r="Q6" s="35">
        <v>0.69793306504908093</v>
      </c>
      <c r="R6" s="17">
        <f t="shared" ref="R6:R53" si="2">O6/P6*Q6</f>
        <v>0.64325915045003224</v>
      </c>
      <c r="S6" s="17">
        <f t="shared" ref="S6:S53" si="3">C6/(R6*B6*N6)*10000000</f>
        <v>757.97506303261071</v>
      </c>
      <c r="T6" s="17">
        <f t="shared" ref="T6:T11" si="4">N6*R6*S6/10000</f>
        <v>1.6529832575430223</v>
      </c>
      <c r="U6" s="17">
        <f t="shared" ref="U6:U53" si="5">E6/(R6*B6*N6)*10000000</f>
        <v>726.87327390863538</v>
      </c>
      <c r="V6" s="17">
        <f t="shared" ref="V6:V53" si="6">G6/(R6*B6*N6)*10000000</f>
        <v>29.52922675253831</v>
      </c>
      <c r="W6" s="17">
        <f t="shared" ref="W6:W53" si="7">I6/(R6*B6*N6)*10000000</f>
        <v>1.5725623714369514</v>
      </c>
      <c r="X6" s="17">
        <f t="shared" ref="X6:X11" si="8">N6*R6*U6/10000</f>
        <v>1.5851568352648622</v>
      </c>
      <c r="Y6" s="17">
        <f t="shared" ref="Y6:Y11" si="9">N6*R6*V6/10000</f>
        <v>6.4396996432635023E-2</v>
      </c>
      <c r="Z6" s="17">
        <f t="shared" ref="Z6:Z11" si="10">N6*R6*W6/10000</f>
        <v>3.429425845524942E-3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202980</v>
      </c>
      <c r="C7" s="14">
        <v>6.5</v>
      </c>
      <c r="D7" s="15">
        <v>0.03</v>
      </c>
      <c r="E7" s="14">
        <v>6.5</v>
      </c>
      <c r="F7" s="15">
        <v>0.03</v>
      </c>
      <c r="G7" s="14">
        <v>0</v>
      </c>
      <c r="H7" s="15">
        <v>0</v>
      </c>
      <c r="I7" s="14">
        <v>0</v>
      </c>
      <c r="J7" s="15">
        <v>0</v>
      </c>
      <c r="K7" s="14">
        <v>3617</v>
      </c>
      <c r="L7" s="14">
        <v>3221</v>
      </c>
      <c r="M7" s="14">
        <f t="shared" si="0"/>
        <v>396</v>
      </c>
      <c r="N7" s="18">
        <f t="shared" si="1"/>
        <v>10.948299695880564</v>
      </c>
      <c r="O7" s="18">
        <v>3.2316581853592957E-2</v>
      </c>
      <c r="P7" s="18">
        <v>2.3200156295789781E-2</v>
      </c>
      <c r="Q7" s="36">
        <v>6.1297045482407754E-3</v>
      </c>
      <c r="R7" s="18">
        <f t="shared" si="2"/>
        <v>8.5383519078926374E-3</v>
      </c>
      <c r="S7" s="18">
        <f t="shared" si="3"/>
        <v>3425.6215421628285</v>
      </c>
      <c r="T7" s="18">
        <f t="shared" si="4"/>
        <v>3.2022859395014279E-2</v>
      </c>
      <c r="U7" s="18">
        <f t="shared" si="5"/>
        <v>3425.6215421628285</v>
      </c>
      <c r="V7" s="18">
        <f t="shared" si="6"/>
        <v>0</v>
      </c>
      <c r="W7" s="18">
        <f t="shared" si="7"/>
        <v>0</v>
      </c>
      <c r="X7" s="18">
        <f t="shared" si="8"/>
        <v>3.2022859395014279E-2</v>
      </c>
      <c r="Y7" s="18">
        <f t="shared" si="9"/>
        <v>0</v>
      </c>
      <c r="Z7" s="18">
        <f t="shared" si="10"/>
        <v>0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246332</v>
      </c>
      <c r="C8" s="14">
        <v>34</v>
      </c>
      <c r="D8" s="15">
        <v>0.14000000000000001</v>
      </c>
      <c r="E8" s="14">
        <v>33.5</v>
      </c>
      <c r="F8" s="15">
        <v>0.14000000000000001</v>
      </c>
      <c r="G8" s="14">
        <v>0.5</v>
      </c>
      <c r="H8" s="15">
        <v>0</v>
      </c>
      <c r="I8" s="14">
        <v>0</v>
      </c>
      <c r="J8" s="15">
        <v>0</v>
      </c>
      <c r="K8" s="14">
        <v>4390</v>
      </c>
      <c r="L8" s="14">
        <v>3464</v>
      </c>
      <c r="M8" s="14">
        <f t="shared" si="0"/>
        <v>926</v>
      </c>
      <c r="N8" s="18">
        <f t="shared" si="1"/>
        <v>21.093394077448746</v>
      </c>
      <c r="O8" s="18">
        <v>0.13993996905894229</v>
      </c>
      <c r="P8" s="18">
        <v>0.16290326870395488</v>
      </c>
      <c r="Q8" s="36">
        <v>6.0013717421124831E-2</v>
      </c>
      <c r="R8" s="18">
        <f t="shared" si="2"/>
        <v>5.1554016232090653E-2</v>
      </c>
      <c r="S8" s="18">
        <f t="shared" si="3"/>
        <v>1269.2556745239128</v>
      </c>
      <c r="T8" s="18">
        <f t="shared" si="4"/>
        <v>0.13802510433074061</v>
      </c>
      <c r="U8" s="18">
        <f t="shared" si="5"/>
        <v>1250.5901498985613</v>
      </c>
      <c r="V8" s="18">
        <f t="shared" si="6"/>
        <v>18.665524625351662</v>
      </c>
      <c r="W8" s="18">
        <f t="shared" si="7"/>
        <v>0</v>
      </c>
      <c r="X8" s="18">
        <f t="shared" si="8"/>
        <v>0.1359953233847003</v>
      </c>
      <c r="Y8" s="18">
        <f t="shared" si="9"/>
        <v>2.0297809460403031E-3</v>
      </c>
      <c r="Z8" s="18">
        <f t="shared" si="10"/>
        <v>0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300298</v>
      </c>
      <c r="C9" s="14">
        <v>167</v>
      </c>
      <c r="D9" s="15">
        <v>0.56000000000000005</v>
      </c>
      <c r="E9" s="14">
        <v>163</v>
      </c>
      <c r="F9" s="15">
        <v>0.54</v>
      </c>
      <c r="G9" s="14">
        <v>4</v>
      </c>
      <c r="H9" s="15">
        <v>0.01</v>
      </c>
      <c r="I9" s="14">
        <v>0</v>
      </c>
      <c r="J9" s="15">
        <v>0</v>
      </c>
      <c r="K9" s="14">
        <v>5135</v>
      </c>
      <c r="L9" s="14">
        <v>3684</v>
      </c>
      <c r="M9" s="14">
        <f t="shared" si="0"/>
        <v>1451</v>
      </c>
      <c r="N9" s="18">
        <f t="shared" si="1"/>
        <v>28.257059396299905</v>
      </c>
      <c r="O9" s="18">
        <v>0.51416624481577411</v>
      </c>
      <c r="P9" s="18">
        <v>0.56255541729690262</v>
      </c>
      <c r="Q9" s="36">
        <v>0.22763792179967862</v>
      </c>
      <c r="R9" s="18">
        <f t="shared" si="2"/>
        <v>0.20805725414894521</v>
      </c>
      <c r="S9" s="18">
        <f t="shared" si="3"/>
        <v>945.91955624034142</v>
      </c>
      <c r="T9" s="18">
        <f t="shared" si="4"/>
        <v>0.55611425983523022</v>
      </c>
      <c r="U9" s="18">
        <f t="shared" si="5"/>
        <v>923.26280040224947</v>
      </c>
      <c r="V9" s="18">
        <f t="shared" si="6"/>
        <v>22.656755838092014</v>
      </c>
      <c r="W9" s="18">
        <f t="shared" si="7"/>
        <v>0</v>
      </c>
      <c r="X9" s="18">
        <f t="shared" si="8"/>
        <v>0.54279415780324869</v>
      </c>
      <c r="Y9" s="18">
        <f t="shared" si="9"/>
        <v>1.3320102031981565E-2</v>
      </c>
      <c r="Z9" s="18">
        <f t="shared" si="10"/>
        <v>0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302525.5</v>
      </c>
      <c r="C10" s="14">
        <v>488</v>
      </c>
      <c r="D10" s="15">
        <v>1.61</v>
      </c>
      <c r="E10" s="14">
        <v>468.5</v>
      </c>
      <c r="F10" s="15">
        <v>1.55</v>
      </c>
      <c r="G10" s="14">
        <v>18.5</v>
      </c>
      <c r="H10" s="15">
        <v>0.06</v>
      </c>
      <c r="I10" s="14">
        <v>1</v>
      </c>
      <c r="J10" s="15">
        <v>0</v>
      </c>
      <c r="K10" s="14">
        <v>6289</v>
      </c>
      <c r="L10" s="14">
        <v>3616</v>
      </c>
      <c r="M10" s="14">
        <f t="shared" si="0"/>
        <v>2673</v>
      </c>
      <c r="N10" s="18">
        <f t="shared" si="1"/>
        <v>42.502782636349181</v>
      </c>
      <c r="O10" s="18">
        <v>1.6827912463610792</v>
      </c>
      <c r="P10" s="18">
        <v>1.9435473785650705</v>
      </c>
      <c r="Q10" s="36">
        <v>0.8023492415834258</v>
      </c>
      <c r="R10" s="18">
        <f t="shared" si="2"/>
        <v>0.69470201506375839</v>
      </c>
      <c r="S10" s="18">
        <f t="shared" si="3"/>
        <v>546.31347414681522</v>
      </c>
      <c r="T10" s="18">
        <f t="shared" si="4"/>
        <v>1.6130871612475643</v>
      </c>
      <c r="U10" s="18">
        <f t="shared" si="5"/>
        <v>524.48332507742407</v>
      </c>
      <c r="V10" s="18">
        <f t="shared" si="6"/>
        <v>20.710654245319841</v>
      </c>
      <c r="W10" s="18">
        <f t="shared" si="7"/>
        <v>1.1194948240713427</v>
      </c>
      <c r="X10" s="18">
        <f t="shared" si="8"/>
        <v>1.548629784927221</v>
      </c>
      <c r="Y10" s="18">
        <f t="shared" si="9"/>
        <v>6.1151869842376923E-2</v>
      </c>
      <c r="Z10" s="18">
        <f t="shared" si="10"/>
        <v>3.3055064779663203E-3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260037.5</v>
      </c>
      <c r="C11" s="14">
        <v>1473.5</v>
      </c>
      <c r="D11" s="15">
        <v>5.67</v>
      </c>
      <c r="E11" s="14">
        <v>1408.5</v>
      </c>
      <c r="F11" s="15">
        <v>5.42</v>
      </c>
      <c r="G11" s="14">
        <v>61.5</v>
      </c>
      <c r="H11" s="15">
        <v>0.24</v>
      </c>
      <c r="I11" s="14">
        <v>3.5</v>
      </c>
      <c r="J11" s="15">
        <v>0.01</v>
      </c>
      <c r="K11" s="14">
        <v>5532</v>
      </c>
      <c r="L11" s="14">
        <v>2515</v>
      </c>
      <c r="M11" s="14">
        <f t="shared" si="0"/>
        <v>3017</v>
      </c>
      <c r="N11" s="18">
        <f t="shared" si="1"/>
        <v>54.537237888647873</v>
      </c>
      <c r="O11" s="18">
        <v>4.1010754364089772</v>
      </c>
      <c r="P11" s="18">
        <v>5.195973325095852</v>
      </c>
      <c r="Q11" s="36">
        <v>2.226149341914383</v>
      </c>
      <c r="R11" s="18">
        <f t="shared" si="2"/>
        <v>1.7570541287824393</v>
      </c>
      <c r="S11" s="18">
        <f t="shared" si="3"/>
        <v>591.33812313634155</v>
      </c>
      <c r="T11" s="18">
        <f t="shared" si="4"/>
        <v>5.6664904100370146</v>
      </c>
      <c r="U11" s="18">
        <f t="shared" si="5"/>
        <v>565.25262737532205</v>
      </c>
      <c r="V11" s="18">
        <f t="shared" si="6"/>
        <v>24.680892143118431</v>
      </c>
      <c r="W11" s="18">
        <f t="shared" si="7"/>
        <v>1.4046036179010488</v>
      </c>
      <c r="X11" s="18">
        <f t="shared" si="8"/>
        <v>5.4165264625294434</v>
      </c>
      <c r="Y11" s="18">
        <f t="shared" si="9"/>
        <v>0.23650435033408648</v>
      </c>
      <c r="Z11" s="18">
        <f t="shared" si="10"/>
        <v>1.3459597173484597E-2</v>
      </c>
      <c r="AA11" s="34">
        <f>SUM(D7:D11)+SUM(D14:D18)+SUM(D21:D25)+SUM(D28:D32)+SUM(D35:D39)+SUM(D42:D46)+SUM(D49:D53)</f>
        <v>866.42999999999984</v>
      </c>
      <c r="AB11" s="34">
        <f>SUM(F7:F11)+SUM(F14:F18)+SUM(F21:F25)+SUM(F28:F32)+SUM(F35:F39)+SUM(F42:F46)+SUM(F49:F53)</f>
        <v>741.36000000000013</v>
      </c>
      <c r="AC11" s="34">
        <f>SUM(H7:H11)+SUM(H14:H18)+SUM(H21:H25)+SUM(H28:H32)+SUM(H35:H39)+SUM(H42:H46)+SUM(H49:H53)</f>
        <v>110.72999999999999</v>
      </c>
      <c r="AD11" s="34">
        <f>SUM(J7:J11)+SUM(J14:J18)+SUM(J21:J25)+SUM(J28:J32)+SUM(J35:J39)+SUM(J42:J46)+SUM(J49:J53)</f>
        <v>14.299999999999999</v>
      </c>
      <c r="AE11" s="19">
        <f>SUM(S7:S53)-S13-S20-S27-S34-S41-S48</f>
        <v>9019.6726028460434</v>
      </c>
      <c r="AF11" s="19">
        <f>SUM(U7:U53)-U13-U20-U27-U34-U41-U48</f>
        <v>8746.2583833853514</v>
      </c>
      <c r="AG11" s="19">
        <f t="shared" ref="AG11:AH11" si="11">SUM(V7:V53)-V13-V20-V27-V34-V41-V48</f>
        <v>252.45612845476438</v>
      </c>
      <c r="AH11" s="19">
        <f t="shared" si="11"/>
        <v>20.958091005932374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8"/>
      <c r="O12" s="17"/>
      <c r="P12" s="18"/>
      <c r="Q12" s="35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1213681.5</v>
      </c>
      <c r="C13" s="8">
        <v>76456</v>
      </c>
      <c r="D13" s="9">
        <v>63</v>
      </c>
      <c r="E13" s="8">
        <v>73127.5</v>
      </c>
      <c r="F13" s="9">
        <v>60.25</v>
      </c>
      <c r="G13" s="8">
        <v>3049</v>
      </c>
      <c r="H13" s="9">
        <v>2.5099999999999998</v>
      </c>
      <c r="I13" s="8">
        <v>279.5</v>
      </c>
      <c r="J13" s="9">
        <v>0.23</v>
      </c>
      <c r="K13" s="8">
        <f>SUM(K14:K18)</f>
        <v>23799</v>
      </c>
      <c r="L13" s="8">
        <f>SUM(L14:L18)</f>
        <v>4140</v>
      </c>
      <c r="M13" s="8">
        <f t="shared" si="0"/>
        <v>19659</v>
      </c>
      <c r="N13" s="17">
        <f t="shared" si="1"/>
        <v>82.604311105508629</v>
      </c>
      <c r="O13" s="17">
        <v>42.544062314344181</v>
      </c>
      <c r="P13" s="17">
        <v>42.640966028062806</v>
      </c>
      <c r="Q13" s="35">
        <v>27.531340658877788</v>
      </c>
      <c r="R13" s="17">
        <f t="shared" si="2"/>
        <v>27.468774319462728</v>
      </c>
      <c r="S13" s="17">
        <f t="shared" si="3"/>
        <v>277.62901098759164</v>
      </c>
      <c r="T13" s="17">
        <f t="shared" ref="T13:T18" si="12">N13*R13*S13/10000</f>
        <v>62.995110331664435</v>
      </c>
      <c r="U13" s="17">
        <f t="shared" si="5"/>
        <v>265.54247542370922</v>
      </c>
      <c r="V13" s="17">
        <f t="shared" si="6"/>
        <v>11.071607911755351</v>
      </c>
      <c r="W13" s="17">
        <f t="shared" si="7"/>
        <v>1.0149276521271302</v>
      </c>
      <c r="X13" s="17">
        <f t="shared" ref="X13:X18" si="13">N13*R13*U13/10000</f>
        <v>60.252628057690593</v>
      </c>
      <c r="Y13" s="17">
        <f t="shared" ref="Y13:Y18" si="14">N13*R13*V13/10000</f>
        <v>2.5121912132631175</v>
      </c>
      <c r="Z13" s="17">
        <f t="shared" ref="Z13:Z18" si="15">N13*R13*W13/10000</f>
        <v>0.23029106071073835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251177</v>
      </c>
      <c r="C14" s="14">
        <v>4571</v>
      </c>
      <c r="D14" s="15">
        <v>18.2</v>
      </c>
      <c r="E14" s="14">
        <v>4417.5</v>
      </c>
      <c r="F14" s="15">
        <v>17.59</v>
      </c>
      <c r="G14" s="14">
        <v>148</v>
      </c>
      <c r="H14" s="15">
        <v>0.59</v>
      </c>
      <c r="I14" s="14">
        <v>5.5</v>
      </c>
      <c r="J14" s="15">
        <v>0.02</v>
      </c>
      <c r="K14" s="14">
        <v>4784</v>
      </c>
      <c r="L14" s="14">
        <v>1729</v>
      </c>
      <c r="M14" s="14">
        <f t="shared" si="0"/>
        <v>3055</v>
      </c>
      <c r="N14" s="18">
        <f t="shared" si="1"/>
        <v>63.858695652173914</v>
      </c>
      <c r="O14" s="18">
        <v>13.655890128772871</v>
      </c>
      <c r="P14" s="18">
        <v>15.827099420849422</v>
      </c>
      <c r="Q14" s="36">
        <v>7.3241209624352699</v>
      </c>
      <c r="R14" s="18">
        <f t="shared" si="2"/>
        <v>6.319375931960276</v>
      </c>
      <c r="S14" s="18">
        <f t="shared" si="3"/>
        <v>450.95906035301107</v>
      </c>
      <c r="T14" s="18">
        <f t="shared" si="12"/>
        <v>18.198322298618105</v>
      </c>
      <c r="U14" s="18">
        <f t="shared" si="5"/>
        <v>435.81528092527378</v>
      </c>
      <c r="V14" s="18">
        <f t="shared" si="6"/>
        <v>14.601168438469838</v>
      </c>
      <c r="W14" s="18">
        <f t="shared" si="7"/>
        <v>0.54261098926746021</v>
      </c>
      <c r="X14" s="18">
        <f t="shared" si="13"/>
        <v>17.587199464919163</v>
      </c>
      <c r="Y14" s="18">
        <f t="shared" si="14"/>
        <v>0.58922592434816878</v>
      </c>
      <c r="Z14" s="18">
        <f t="shared" si="15"/>
        <v>2.1896909350776546E-2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247522.5</v>
      </c>
      <c r="C15" s="14">
        <v>9262</v>
      </c>
      <c r="D15" s="15">
        <v>37.42</v>
      </c>
      <c r="E15" s="14">
        <v>8951.5</v>
      </c>
      <c r="F15" s="15">
        <v>36.159999999999997</v>
      </c>
      <c r="G15" s="14">
        <v>295</v>
      </c>
      <c r="H15" s="15">
        <v>1.19</v>
      </c>
      <c r="I15" s="14">
        <v>15.5</v>
      </c>
      <c r="J15" s="15">
        <v>0.06</v>
      </c>
      <c r="K15" s="14">
        <v>5056</v>
      </c>
      <c r="L15" s="14">
        <v>1299</v>
      </c>
      <c r="M15" s="14">
        <f t="shared" si="0"/>
        <v>3757</v>
      </c>
      <c r="N15" s="18">
        <f t="shared" si="1"/>
        <v>74.307753164556971</v>
      </c>
      <c r="O15" s="18">
        <v>25.58320148188168</v>
      </c>
      <c r="P15" s="18">
        <v>28.876706309976736</v>
      </c>
      <c r="Q15" s="36">
        <v>15.08677121925402</v>
      </c>
      <c r="R15" s="18">
        <f t="shared" si="2"/>
        <v>13.366064109599634</v>
      </c>
      <c r="S15" s="18">
        <f t="shared" si="3"/>
        <v>376.74927410186967</v>
      </c>
      <c r="T15" s="18">
        <f t="shared" si="12"/>
        <v>37.418820511266652</v>
      </c>
      <c r="U15" s="18">
        <f t="shared" si="5"/>
        <v>364.11910247493915</v>
      </c>
      <c r="V15" s="18">
        <f t="shared" si="6"/>
        <v>11.999679967615153</v>
      </c>
      <c r="W15" s="18">
        <f t="shared" si="7"/>
        <v>0.63049165931537243</v>
      </c>
      <c r="X15" s="18">
        <f t="shared" si="13"/>
        <v>36.16438909594077</v>
      </c>
      <c r="Y15" s="18">
        <f t="shared" si="14"/>
        <v>1.1918108454786938</v>
      </c>
      <c r="Z15" s="18">
        <f t="shared" si="15"/>
        <v>6.26205698471856E-2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230919</v>
      </c>
      <c r="C16" s="14">
        <v>13562</v>
      </c>
      <c r="D16" s="15">
        <v>58.73</v>
      </c>
      <c r="E16" s="14">
        <v>13001.5</v>
      </c>
      <c r="F16" s="15">
        <v>56.3</v>
      </c>
      <c r="G16" s="14">
        <v>521.5</v>
      </c>
      <c r="H16" s="15">
        <v>2.2599999999999998</v>
      </c>
      <c r="I16" s="14">
        <v>39</v>
      </c>
      <c r="J16" s="15">
        <v>0.17</v>
      </c>
      <c r="K16" s="14">
        <v>4700</v>
      </c>
      <c r="L16" s="14">
        <v>720</v>
      </c>
      <c r="M16" s="14">
        <f t="shared" si="0"/>
        <v>3980</v>
      </c>
      <c r="N16" s="18">
        <f t="shared" si="1"/>
        <v>84.680851063829792</v>
      </c>
      <c r="O16" s="18">
        <v>41.256559851528088</v>
      </c>
      <c r="P16" s="18">
        <v>42.177008371627025</v>
      </c>
      <c r="Q16" s="36">
        <v>24.302054534612676</v>
      </c>
      <c r="R16" s="18">
        <f t="shared" si="2"/>
        <v>23.771699466878768</v>
      </c>
      <c r="S16" s="18">
        <f t="shared" si="3"/>
        <v>291.75521440579439</v>
      </c>
      <c r="T16" s="18">
        <f t="shared" si="12"/>
        <v>58.730550539366611</v>
      </c>
      <c r="U16" s="18">
        <f t="shared" si="5"/>
        <v>279.69734700611531</v>
      </c>
      <c r="V16" s="18">
        <f t="shared" si="6"/>
        <v>11.218872165803109</v>
      </c>
      <c r="W16" s="18">
        <f t="shared" si="7"/>
        <v>0.83899523387597574</v>
      </c>
      <c r="X16" s="18">
        <f t="shared" si="13"/>
        <v>56.303292496503097</v>
      </c>
      <c r="Y16" s="18">
        <f t="shared" si="14"/>
        <v>2.2583676527267138</v>
      </c>
      <c r="Z16" s="18">
        <f t="shared" si="15"/>
        <v>0.16889039013680124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234215.5</v>
      </c>
      <c r="C17" s="14">
        <v>20809</v>
      </c>
      <c r="D17" s="15">
        <v>88.85</v>
      </c>
      <c r="E17" s="14">
        <v>19885.5</v>
      </c>
      <c r="F17" s="15">
        <v>84.9</v>
      </c>
      <c r="G17" s="14">
        <v>843</v>
      </c>
      <c r="H17" s="15">
        <v>3.6</v>
      </c>
      <c r="I17" s="14">
        <v>80.5</v>
      </c>
      <c r="J17" s="15">
        <v>0.34</v>
      </c>
      <c r="K17" s="14">
        <v>4392</v>
      </c>
      <c r="L17" s="14">
        <v>294</v>
      </c>
      <c r="M17" s="14">
        <f t="shared" si="0"/>
        <v>4098</v>
      </c>
      <c r="N17" s="18">
        <f t="shared" si="1"/>
        <v>93.30601092896174</v>
      </c>
      <c r="O17" s="18">
        <v>57.390742010819388</v>
      </c>
      <c r="P17" s="18">
        <v>54.677328912402182</v>
      </c>
      <c r="Q17" s="36">
        <v>36.79429531725485</v>
      </c>
      <c r="R17" s="18">
        <f t="shared" si="2"/>
        <v>38.620246307304484</v>
      </c>
      <c r="S17" s="18">
        <f t="shared" si="3"/>
        <v>246.55335450915831</v>
      </c>
      <c r="T17" s="18">
        <f t="shared" si="12"/>
        <v>88.845529010676074</v>
      </c>
      <c r="U17" s="18">
        <f t="shared" si="5"/>
        <v>235.61135715756967</v>
      </c>
      <c r="V17" s="18">
        <f t="shared" si="6"/>
        <v>9.9882011558085679</v>
      </c>
      <c r="W17" s="18">
        <f t="shared" si="7"/>
        <v>0.95379619578005892</v>
      </c>
      <c r="X17" s="18">
        <f t="shared" si="13"/>
        <v>84.902579035119359</v>
      </c>
      <c r="Y17" s="18">
        <f t="shared" si="14"/>
        <v>3.5992494091979403</v>
      </c>
      <c r="Z17" s="18">
        <f t="shared" si="15"/>
        <v>0.3437005663587594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249847.5</v>
      </c>
      <c r="C18" s="14">
        <v>28252</v>
      </c>
      <c r="D18" s="15">
        <v>113.08</v>
      </c>
      <c r="E18" s="14">
        <v>26871.5</v>
      </c>
      <c r="F18" s="15">
        <v>107.55</v>
      </c>
      <c r="G18" s="14">
        <v>1241.5</v>
      </c>
      <c r="H18" s="15">
        <v>4.97</v>
      </c>
      <c r="I18" s="14">
        <v>139</v>
      </c>
      <c r="J18" s="15">
        <v>0.56000000000000005</v>
      </c>
      <c r="K18" s="14">
        <v>4867</v>
      </c>
      <c r="L18" s="14">
        <v>98</v>
      </c>
      <c r="M18" s="14">
        <f t="shared" si="0"/>
        <v>4769</v>
      </c>
      <c r="N18" s="18">
        <f t="shared" si="1"/>
        <v>97.986439284980477</v>
      </c>
      <c r="O18" s="18">
        <v>71.318867874479423</v>
      </c>
      <c r="P18" s="18">
        <v>66.314434858261436</v>
      </c>
      <c r="Q18" s="36">
        <v>50.18480169860284</v>
      </c>
      <c r="R18" s="18">
        <f t="shared" si="2"/>
        <v>53.972008497086968</v>
      </c>
      <c r="S18" s="18">
        <f t="shared" si="3"/>
        <v>213.81572059088745</v>
      </c>
      <c r="T18" s="18">
        <f t="shared" si="12"/>
        <v>113.07697695594311</v>
      </c>
      <c r="U18" s="18">
        <f t="shared" si="5"/>
        <v>203.36787257036787</v>
      </c>
      <c r="V18" s="18">
        <f t="shared" si="6"/>
        <v>9.3958734643064847</v>
      </c>
      <c r="W18" s="18">
        <f t="shared" si="7"/>
        <v>1.0519745562131304</v>
      </c>
      <c r="X18" s="18">
        <f t="shared" si="13"/>
        <v>107.55160647995277</v>
      </c>
      <c r="Y18" s="18">
        <f t="shared" si="14"/>
        <v>4.969031108976476</v>
      </c>
      <c r="Z18" s="18">
        <f t="shared" si="15"/>
        <v>0.55633936701387843</v>
      </c>
      <c r="AA18" s="1"/>
      <c r="AB18" s="1"/>
      <c r="AC18" s="1"/>
      <c r="AD18" s="1"/>
      <c r="AE18" s="19">
        <f>SUM(S16:S53)-S20-S27-S34-S41-S48</f>
        <v>1413.5158981809273</v>
      </c>
      <c r="AF18" s="19">
        <f>SUM(U16:U53)-U20-U27-U34-U41-U48</f>
        <v>1257.1135550687527</v>
      </c>
      <c r="AG18" s="19">
        <f>SUM(V16:V53)-V20-V27-V34-V41-V48</f>
        <v>139.14145319679739</v>
      </c>
      <c r="AH18" s="19">
        <f>SUM(W16:W53)-W20-W27-W34-W41-W48</f>
        <v>17.260889915377149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8"/>
      <c r="O19" s="17"/>
      <c r="P19" s="18"/>
      <c r="Q19" s="35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1443123.5</v>
      </c>
      <c r="C20" s="8">
        <v>116363</v>
      </c>
      <c r="D20" s="9">
        <v>80.63</v>
      </c>
      <c r="E20" s="8">
        <v>102478.5</v>
      </c>
      <c r="F20" s="9">
        <v>71.010000000000005</v>
      </c>
      <c r="G20" s="8">
        <v>12415</v>
      </c>
      <c r="H20" s="9">
        <v>8.6</v>
      </c>
      <c r="I20" s="8">
        <v>1469.5</v>
      </c>
      <c r="J20" s="9">
        <v>1.02</v>
      </c>
      <c r="K20" s="8">
        <f>SUM(K21:K25)</f>
        <v>27627</v>
      </c>
      <c r="L20" s="8">
        <f>SUM(L21:L25)</f>
        <v>190</v>
      </c>
      <c r="M20" s="8">
        <f t="shared" si="0"/>
        <v>27437</v>
      </c>
      <c r="N20" s="17">
        <f t="shared" si="1"/>
        <v>99.312266985195635</v>
      </c>
      <c r="O20" s="17">
        <v>91.332361531525237</v>
      </c>
      <c r="P20" s="17">
        <v>87.286163329276505</v>
      </c>
      <c r="Q20" s="35">
        <v>79.64174113401063</v>
      </c>
      <c r="R20" s="17">
        <f t="shared" si="2"/>
        <v>83.33357793275681</v>
      </c>
      <c r="S20" s="17">
        <f t="shared" si="3"/>
        <v>97.429054132308153</v>
      </c>
      <c r="T20" s="17">
        <f t="shared" ref="T20:T25" si="16">N20*R20*S20/10000</f>
        <v>80.632738639485808</v>
      </c>
      <c r="U20" s="17">
        <f t="shared" si="5"/>
        <v>85.803763429077463</v>
      </c>
      <c r="V20" s="17">
        <f t="shared" si="6"/>
        <v>10.394899642090747</v>
      </c>
      <c r="W20" s="17">
        <f t="shared" si="7"/>
        <v>1.23039106113994</v>
      </c>
      <c r="X20" s="17">
        <f t="shared" ref="X20:X25" si="17">N20*R20*U20/10000</f>
        <v>71.01159394882005</v>
      </c>
      <c r="Y20" s="17">
        <f t="shared" ref="Y20:Y25" si="18">N20*R20*V20/10000</f>
        <v>8.6028673221661194</v>
      </c>
      <c r="Z20" s="17">
        <f t="shared" ref="Z20:Z25" si="19">N20*R20*W20/10000</f>
        <v>1.0182773684996467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262120.5</v>
      </c>
      <c r="C21" s="14">
        <v>30179</v>
      </c>
      <c r="D21" s="15">
        <v>115.13</v>
      </c>
      <c r="E21" s="14">
        <v>28271.5</v>
      </c>
      <c r="F21" s="15">
        <v>107.86</v>
      </c>
      <c r="G21" s="14">
        <v>1709</v>
      </c>
      <c r="H21" s="15">
        <v>6.52</v>
      </c>
      <c r="I21" s="14">
        <v>198.5</v>
      </c>
      <c r="J21" s="15">
        <v>0.76</v>
      </c>
      <c r="K21" s="14">
        <v>5000</v>
      </c>
      <c r="L21" s="14">
        <v>73</v>
      </c>
      <c r="M21" s="14">
        <f t="shared" si="0"/>
        <v>4927</v>
      </c>
      <c r="N21" s="18">
        <f t="shared" si="1"/>
        <v>98.54</v>
      </c>
      <c r="O21" s="18">
        <v>81.524740680321756</v>
      </c>
      <c r="P21" s="18">
        <v>75.918371047287494</v>
      </c>
      <c r="Q21" s="36">
        <v>62.178952747223192</v>
      </c>
      <c r="R21" s="18">
        <f t="shared" si="2"/>
        <v>66.770702908442701</v>
      </c>
      <c r="S21" s="18">
        <f t="shared" si="3"/>
        <v>174.98682498521828</v>
      </c>
      <c r="T21" s="18">
        <f t="shared" si="16"/>
        <v>115.13407001741565</v>
      </c>
      <c r="U21" s="18">
        <f t="shared" si="5"/>
        <v>163.92657220483113</v>
      </c>
      <c r="V21" s="18">
        <f t="shared" si="6"/>
        <v>9.9092906955080711</v>
      </c>
      <c r="W21" s="18">
        <f t="shared" si="7"/>
        <v>1.1509620848790825</v>
      </c>
      <c r="X21" s="18">
        <f t="shared" si="17"/>
        <v>107.85688261696436</v>
      </c>
      <c r="Y21" s="18">
        <f t="shared" si="18"/>
        <v>6.5199021060924283</v>
      </c>
      <c r="Z21" s="18">
        <f t="shared" si="19"/>
        <v>0.75728529435889225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278989</v>
      </c>
      <c r="C22" s="14">
        <v>28646</v>
      </c>
      <c r="D22" s="15">
        <v>102.68</v>
      </c>
      <c r="E22" s="14">
        <v>26209</v>
      </c>
      <c r="F22" s="15">
        <v>93.94</v>
      </c>
      <c r="G22" s="14">
        <v>2175.5</v>
      </c>
      <c r="H22" s="15">
        <v>7.8</v>
      </c>
      <c r="I22" s="14">
        <v>261.5</v>
      </c>
      <c r="J22" s="15">
        <v>0.94</v>
      </c>
      <c r="K22" s="14">
        <v>5191</v>
      </c>
      <c r="L22" s="14">
        <v>32</v>
      </c>
      <c r="M22" s="14">
        <f t="shared" si="0"/>
        <v>5159</v>
      </c>
      <c r="N22" s="18">
        <f t="shared" si="1"/>
        <v>99.383548449239072</v>
      </c>
      <c r="O22" s="18">
        <v>88.553346895757244</v>
      </c>
      <c r="P22" s="18">
        <v>83.657536750306789</v>
      </c>
      <c r="Q22" s="36">
        <v>74.024484503951925</v>
      </c>
      <c r="R22" s="18">
        <f t="shared" si="2"/>
        <v>78.35654873060821</v>
      </c>
      <c r="S22" s="18">
        <f t="shared" si="3"/>
        <v>131.85211769262756</v>
      </c>
      <c r="T22" s="18">
        <f t="shared" si="16"/>
        <v>102.67788335740838</v>
      </c>
      <c r="U22" s="18">
        <f t="shared" si="5"/>
        <v>120.63506781421752</v>
      </c>
      <c r="V22" s="18">
        <f t="shared" si="6"/>
        <v>10.013414858629869</v>
      </c>
      <c r="W22" s="18">
        <f t="shared" si="7"/>
        <v>1.2036350197801473</v>
      </c>
      <c r="X22" s="18">
        <f t="shared" si="17"/>
        <v>93.942771937244842</v>
      </c>
      <c r="Y22" s="18">
        <f t="shared" si="18"/>
        <v>7.7977984795099449</v>
      </c>
      <c r="Z22" s="18">
        <f t="shared" si="19"/>
        <v>0.93731294065357418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290715.5</v>
      </c>
      <c r="C23" s="14">
        <v>24451</v>
      </c>
      <c r="D23" s="15">
        <v>84.11</v>
      </c>
      <c r="E23" s="14">
        <v>21630.5</v>
      </c>
      <c r="F23" s="15">
        <v>74.400000000000006</v>
      </c>
      <c r="G23" s="14">
        <v>2510.5</v>
      </c>
      <c r="H23" s="15">
        <v>8.64</v>
      </c>
      <c r="I23" s="14">
        <v>310</v>
      </c>
      <c r="J23" s="15">
        <v>1.07</v>
      </c>
      <c r="K23" s="14">
        <v>5626</v>
      </c>
      <c r="L23" s="14">
        <v>40</v>
      </c>
      <c r="M23" s="14">
        <f t="shared" si="0"/>
        <v>5586</v>
      </c>
      <c r="N23" s="18">
        <f t="shared" si="1"/>
        <v>99.289015286171349</v>
      </c>
      <c r="O23" s="18">
        <v>92.625198837145518</v>
      </c>
      <c r="P23" s="18">
        <v>88.690794608483657</v>
      </c>
      <c r="Q23" s="36">
        <v>81.548204778845914</v>
      </c>
      <c r="R23" s="18">
        <f t="shared" si="2"/>
        <v>85.165757233280502</v>
      </c>
      <c r="S23" s="18">
        <f t="shared" si="3"/>
        <v>99.46315300670625</v>
      </c>
      <c r="T23" s="18">
        <f t="shared" si="16"/>
        <v>84.106282602750795</v>
      </c>
      <c r="U23" s="18">
        <f t="shared" si="5"/>
        <v>87.989764472273507</v>
      </c>
      <c r="V23" s="18">
        <f t="shared" si="6"/>
        <v>10.212353098987201</v>
      </c>
      <c r="W23" s="18">
        <f t="shared" si="7"/>
        <v>1.2610354354455415</v>
      </c>
      <c r="X23" s="18">
        <f t="shared" si="17"/>
        <v>74.40435752479658</v>
      </c>
      <c r="Y23" s="18">
        <f t="shared" si="18"/>
        <v>8.6355904655926494</v>
      </c>
      <c r="Z23" s="18">
        <f t="shared" si="19"/>
        <v>1.0663346123615698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298659</v>
      </c>
      <c r="C24" s="14">
        <v>18964</v>
      </c>
      <c r="D24" s="15">
        <v>63.5</v>
      </c>
      <c r="E24" s="14">
        <v>15721.5</v>
      </c>
      <c r="F24" s="15">
        <v>52.64</v>
      </c>
      <c r="G24" s="14">
        <v>2898.5</v>
      </c>
      <c r="H24" s="15">
        <v>9.7100000000000009</v>
      </c>
      <c r="I24" s="14">
        <v>344</v>
      </c>
      <c r="J24" s="15">
        <v>1.1499999999999999</v>
      </c>
      <c r="K24" s="14">
        <v>5886</v>
      </c>
      <c r="L24" s="14">
        <v>27</v>
      </c>
      <c r="M24" s="14">
        <f t="shared" si="0"/>
        <v>5859</v>
      </c>
      <c r="N24" s="18">
        <f t="shared" si="1"/>
        <v>99.541284403669721</v>
      </c>
      <c r="O24" s="18">
        <v>95.242074391949998</v>
      </c>
      <c r="P24" s="18">
        <v>92.611323998792798</v>
      </c>
      <c r="Q24" s="36">
        <v>87.839483297157074</v>
      </c>
      <c r="R24" s="18">
        <f t="shared" si="2"/>
        <v>90.334683076632572</v>
      </c>
      <c r="S24" s="18">
        <f t="shared" si="3"/>
        <v>70.614936763978463</v>
      </c>
      <c r="T24" s="18">
        <f t="shared" si="16"/>
        <v>63.497165663850751</v>
      </c>
      <c r="U24" s="18">
        <f t="shared" si="5"/>
        <v>58.541063506374563</v>
      </c>
      <c r="V24" s="18">
        <f t="shared" si="6"/>
        <v>10.792944221176521</v>
      </c>
      <c r="W24" s="18">
        <f t="shared" si="7"/>
        <v>1.2809290364273671</v>
      </c>
      <c r="X24" s="18">
        <f t="shared" si="17"/>
        <v>52.64030215061323</v>
      </c>
      <c r="Y24" s="18">
        <f t="shared" si="18"/>
        <v>9.7050482322648897</v>
      </c>
      <c r="Z24" s="18">
        <f t="shared" si="19"/>
        <v>1.1518152809726141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312639.5</v>
      </c>
      <c r="C25" s="14">
        <v>14123</v>
      </c>
      <c r="D25" s="15">
        <v>45.17</v>
      </c>
      <c r="E25" s="14">
        <v>10646</v>
      </c>
      <c r="F25" s="15">
        <v>34.049999999999997</v>
      </c>
      <c r="G25" s="14">
        <v>3121.5</v>
      </c>
      <c r="H25" s="15">
        <v>9.98</v>
      </c>
      <c r="I25" s="14">
        <v>355.5</v>
      </c>
      <c r="J25" s="15">
        <v>1.1399999999999999</v>
      </c>
      <c r="K25" s="14">
        <v>5924</v>
      </c>
      <c r="L25" s="14">
        <v>18</v>
      </c>
      <c r="M25" s="14">
        <f t="shared" si="0"/>
        <v>5906</v>
      </c>
      <c r="N25" s="18">
        <f t="shared" si="1"/>
        <v>99.696151249155974</v>
      </c>
      <c r="O25" s="18">
        <v>96.781300774052468</v>
      </c>
      <c r="P25" s="18">
        <v>94.866100587851079</v>
      </c>
      <c r="Q25" s="36">
        <v>91.442006269592483</v>
      </c>
      <c r="R25" s="18">
        <f t="shared" si="2"/>
        <v>93.288079275112224</v>
      </c>
      <c r="S25" s="18">
        <f t="shared" si="3"/>
        <v>48.571170269736051</v>
      </c>
      <c r="T25" s="18">
        <f t="shared" si="16"/>
        <v>45.17343457880402</v>
      </c>
      <c r="U25" s="18">
        <f t="shared" si="5"/>
        <v>36.613232223437656</v>
      </c>
      <c r="V25" s="18">
        <f t="shared" si="6"/>
        <v>10.735318841392132</v>
      </c>
      <c r="W25" s="18">
        <f t="shared" si="7"/>
        <v>1.2226192049062641</v>
      </c>
      <c r="X25" s="18">
        <f t="shared" si="17"/>
        <v>34.051999187562664</v>
      </c>
      <c r="Y25" s="18">
        <f t="shared" si="18"/>
        <v>9.9843429892895799</v>
      </c>
      <c r="Z25" s="18">
        <f t="shared" si="19"/>
        <v>1.1370924019517687</v>
      </c>
      <c r="AA25" s="1"/>
      <c r="AB25" s="1"/>
      <c r="AC25" s="1"/>
      <c r="AD25" s="1"/>
      <c r="AE25" s="19">
        <f>SUM(S15:S53)-S20-S27-S34-S41-S48</f>
        <v>1790.265172282797</v>
      </c>
      <c r="AF25" s="19">
        <f>SUM(U15:U53)-U20-U27-U34-U41-U48</f>
        <v>1621.2326575436921</v>
      </c>
      <c r="AG25" s="19">
        <f>SUM(V15:V53)-V20-V27-V34-V41-V48</f>
        <v>151.14113316441251</v>
      </c>
      <c r="AH25" s="19">
        <f>SUM(W15:W53)-W20-W27-W34-W41-W48</f>
        <v>17.89138157469252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8"/>
      <c r="O26" s="17"/>
      <c r="P26" s="18"/>
      <c r="Q26" s="35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1395578</v>
      </c>
      <c r="C27" s="8">
        <v>29142.5</v>
      </c>
      <c r="D27" s="9">
        <v>20.88</v>
      </c>
      <c r="E27" s="8">
        <v>15966</v>
      </c>
      <c r="F27" s="9">
        <v>11.44</v>
      </c>
      <c r="G27" s="8">
        <v>11793</v>
      </c>
      <c r="H27" s="9">
        <v>8.4499999999999993</v>
      </c>
      <c r="I27" s="8">
        <v>1383.5</v>
      </c>
      <c r="J27" s="9">
        <v>0.99</v>
      </c>
      <c r="K27" s="8">
        <f>SUM(K28:K32)</f>
        <v>28595</v>
      </c>
      <c r="L27" s="8">
        <f>SUM(L28:L32)</f>
        <v>50</v>
      </c>
      <c r="M27" s="8">
        <f t="shared" si="0"/>
        <v>28545</v>
      </c>
      <c r="N27" s="17">
        <f t="shared" si="1"/>
        <v>99.825144255988803</v>
      </c>
      <c r="O27" s="17">
        <v>98.651484468506084</v>
      </c>
      <c r="P27" s="17">
        <v>97.874094928880211</v>
      </c>
      <c r="Q27" s="35">
        <v>96.114271569953786</v>
      </c>
      <c r="R27" s="17">
        <f t="shared" si="2"/>
        <v>96.877683271298622</v>
      </c>
      <c r="S27" s="17">
        <f t="shared" si="3"/>
        <v>21.59280185721342</v>
      </c>
      <c r="T27" s="17">
        <f t="shared" ref="T27:T32" si="20">N27*R27*S27/10000</f>
        <v>20.882028808135406</v>
      </c>
      <c r="U27" s="17">
        <f t="shared" si="5"/>
        <v>11.82982497906046</v>
      </c>
      <c r="V27" s="17">
        <f t="shared" si="6"/>
        <v>8.7378883864499581</v>
      </c>
      <c r="W27" s="17">
        <f t="shared" si="7"/>
        <v>1.025088491703003</v>
      </c>
      <c r="X27" s="17">
        <f t="shared" ref="X27:X32" si="21">N27*R27*U27/10000</f>
        <v>11.440421101507759</v>
      </c>
      <c r="Y27" s="17">
        <f t="shared" ref="Y27:Y32" si="22">N27*R27*V27/10000</f>
        <v>8.4502621852737718</v>
      </c>
      <c r="Z27" s="17">
        <f t="shared" ref="Z27:Z32" si="23">N27*R27*W27/10000</f>
        <v>0.99134552135387599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307741.5</v>
      </c>
      <c r="C28" s="14">
        <v>10179</v>
      </c>
      <c r="D28" s="15">
        <v>33.08</v>
      </c>
      <c r="E28" s="14">
        <v>6681</v>
      </c>
      <c r="F28" s="15">
        <v>21.71</v>
      </c>
      <c r="G28" s="14">
        <v>3169</v>
      </c>
      <c r="H28" s="15">
        <v>10.3</v>
      </c>
      <c r="I28" s="14">
        <v>329</v>
      </c>
      <c r="J28" s="15">
        <v>1.07</v>
      </c>
      <c r="K28" s="14">
        <v>6304</v>
      </c>
      <c r="L28" s="14">
        <v>13</v>
      </c>
      <c r="M28" s="14">
        <f t="shared" si="0"/>
        <v>6291</v>
      </c>
      <c r="N28" s="18">
        <f t="shared" si="1"/>
        <v>99.793781725888323</v>
      </c>
      <c r="O28" s="18">
        <v>97.779810088711159</v>
      </c>
      <c r="P28" s="18">
        <v>96.340022689042755</v>
      </c>
      <c r="Q28" s="36">
        <v>93.546786389413995</v>
      </c>
      <c r="R28" s="18">
        <f t="shared" si="2"/>
        <v>94.944829285435333</v>
      </c>
      <c r="S28" s="18">
        <f t="shared" si="3"/>
        <v>34.909549904429703</v>
      </c>
      <c r="T28" s="18">
        <f t="shared" si="20"/>
        <v>33.076461900653641</v>
      </c>
      <c r="U28" s="18">
        <f t="shared" si="5"/>
        <v>22.912928864475372</v>
      </c>
      <c r="V28" s="18">
        <f t="shared" si="6"/>
        <v>10.868293903835124</v>
      </c>
      <c r="W28" s="18">
        <f t="shared" si="7"/>
        <v>1.1283271361192033</v>
      </c>
      <c r="X28" s="18">
        <f t="shared" si="21"/>
        <v>21.709779149058544</v>
      </c>
      <c r="Y28" s="18">
        <f t="shared" si="22"/>
        <v>10.297603670613162</v>
      </c>
      <c r="Z28" s="18">
        <f t="shared" si="23"/>
        <v>1.0690790809819279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302468.5</v>
      </c>
      <c r="C29" s="14">
        <v>7687.5</v>
      </c>
      <c r="D29" s="15">
        <v>25.42</v>
      </c>
      <c r="E29" s="14">
        <v>4143.5</v>
      </c>
      <c r="F29" s="15">
        <v>13.7</v>
      </c>
      <c r="G29" s="14">
        <v>3226.5</v>
      </c>
      <c r="H29" s="15">
        <v>10.67</v>
      </c>
      <c r="I29" s="14">
        <v>317.5</v>
      </c>
      <c r="J29" s="15">
        <v>1.05</v>
      </c>
      <c r="K29" s="14">
        <v>5895</v>
      </c>
      <c r="L29" s="14">
        <v>14</v>
      </c>
      <c r="M29" s="14">
        <f t="shared" si="0"/>
        <v>5881</v>
      </c>
      <c r="N29" s="18">
        <f t="shared" si="1"/>
        <v>99.762510602205253</v>
      </c>
      <c r="O29" s="18">
        <v>98.417886290520968</v>
      </c>
      <c r="P29" s="18">
        <v>97.336239935304675</v>
      </c>
      <c r="Q29" s="36">
        <v>95.17729866554167</v>
      </c>
      <c r="R29" s="18">
        <f t="shared" si="2"/>
        <v>96.23495384381178</v>
      </c>
      <c r="S29" s="18">
        <f t="shared" si="3"/>
        <v>26.473097788284839</v>
      </c>
      <c r="T29" s="18">
        <f t="shared" si="20"/>
        <v>25.415869751726216</v>
      </c>
      <c r="U29" s="18">
        <f t="shared" si="5"/>
        <v>14.268784479448225</v>
      </c>
      <c r="V29" s="18">
        <f t="shared" si="6"/>
        <v>11.110952847336721</v>
      </c>
      <c r="W29" s="18">
        <f t="shared" si="7"/>
        <v>1.0933604614998942</v>
      </c>
      <c r="X29" s="18">
        <f t="shared" si="21"/>
        <v>13.698947163093017</v>
      </c>
      <c r="Y29" s="18">
        <f t="shared" si="22"/>
        <v>10.667226504578165</v>
      </c>
      <c r="Z29" s="18">
        <f t="shared" si="23"/>
        <v>1.049696084055034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269654</v>
      </c>
      <c r="C30" s="14">
        <v>5317.5</v>
      </c>
      <c r="D30" s="15">
        <v>19.72</v>
      </c>
      <c r="E30" s="14">
        <v>2550.5</v>
      </c>
      <c r="F30" s="15">
        <v>9.4600000000000009</v>
      </c>
      <c r="G30" s="14">
        <v>2478</v>
      </c>
      <c r="H30" s="15">
        <v>9.19</v>
      </c>
      <c r="I30" s="14">
        <v>289</v>
      </c>
      <c r="J30" s="15">
        <v>1.07</v>
      </c>
      <c r="K30" s="14">
        <v>6242</v>
      </c>
      <c r="L30" s="14">
        <v>10</v>
      </c>
      <c r="M30" s="14">
        <f t="shared" si="0"/>
        <v>6232</v>
      </c>
      <c r="N30" s="18">
        <f t="shared" si="1"/>
        <v>99.839794937520026</v>
      </c>
      <c r="O30" s="18">
        <v>98.785025504170022</v>
      </c>
      <c r="P30" s="18">
        <v>98.003755577840749</v>
      </c>
      <c r="Q30" s="36">
        <v>96.327713053083514</v>
      </c>
      <c r="R30" s="18">
        <f t="shared" si="2"/>
        <v>97.095621842259206</v>
      </c>
      <c r="S30" s="18">
        <f t="shared" si="3"/>
        <v>20.342171144155657</v>
      </c>
      <c r="T30" s="18">
        <f t="shared" si="20"/>
        <v>19.719714893901074</v>
      </c>
      <c r="U30" s="18">
        <f t="shared" si="5"/>
        <v>9.7569736724342278</v>
      </c>
      <c r="V30" s="18">
        <f t="shared" si="6"/>
        <v>9.4796239013103367</v>
      </c>
      <c r="W30" s="18">
        <f t="shared" si="7"/>
        <v>1.1055735704110927</v>
      </c>
      <c r="X30" s="18">
        <f t="shared" si="21"/>
        <v>9.4584170826318186</v>
      </c>
      <c r="Y30" s="18">
        <f t="shared" si="22"/>
        <v>9.1895540210788642</v>
      </c>
      <c r="Z30" s="18">
        <f t="shared" si="23"/>
        <v>1.0717437901903923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245939.5</v>
      </c>
      <c r="C31" s="14">
        <v>3326.5</v>
      </c>
      <c r="D31" s="15">
        <v>13.53</v>
      </c>
      <c r="E31" s="14">
        <v>1468</v>
      </c>
      <c r="F31" s="15">
        <v>5.97</v>
      </c>
      <c r="G31" s="14">
        <v>1619</v>
      </c>
      <c r="H31" s="15">
        <v>6.58</v>
      </c>
      <c r="I31" s="14">
        <v>239.5</v>
      </c>
      <c r="J31" s="15">
        <v>0.97</v>
      </c>
      <c r="K31" s="14">
        <v>4840</v>
      </c>
      <c r="L31" s="14">
        <v>9</v>
      </c>
      <c r="M31" s="14">
        <f t="shared" si="0"/>
        <v>4831</v>
      </c>
      <c r="N31" s="18">
        <f t="shared" si="1"/>
        <v>99.814049586776861</v>
      </c>
      <c r="O31" s="18">
        <v>99.099244598043725</v>
      </c>
      <c r="P31" s="18">
        <v>98.508736207264334</v>
      </c>
      <c r="Q31" s="36">
        <v>97.286362336016992</v>
      </c>
      <c r="R31" s="18">
        <f t="shared" si="2"/>
        <v>97.869543234277117</v>
      </c>
      <c r="S31" s="18">
        <f t="shared" si="3"/>
        <v>13.845862191216721</v>
      </c>
      <c r="T31" s="18">
        <f t="shared" si="20"/>
        <v>13.525684162161831</v>
      </c>
      <c r="U31" s="18">
        <f t="shared" si="5"/>
        <v>6.1102437086145045</v>
      </c>
      <c r="V31" s="18">
        <f t="shared" si="6"/>
        <v>6.7387497031654506</v>
      </c>
      <c r="W31" s="18">
        <f t="shared" si="7"/>
        <v>0.99686877943676677</v>
      </c>
      <c r="X31" s="18">
        <f t="shared" si="21"/>
        <v>5.9689476476938435</v>
      </c>
      <c r="Y31" s="18">
        <f t="shared" si="22"/>
        <v>6.5829197831173918</v>
      </c>
      <c r="Z31" s="18">
        <f t="shared" si="23"/>
        <v>0.97381673135059632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269774.5</v>
      </c>
      <c r="C32" s="14">
        <v>2632</v>
      </c>
      <c r="D32" s="15">
        <v>9.76</v>
      </c>
      <c r="E32" s="14">
        <v>1123</v>
      </c>
      <c r="F32" s="15">
        <v>4.16</v>
      </c>
      <c r="G32" s="14">
        <v>1300.5</v>
      </c>
      <c r="H32" s="15">
        <v>4.82</v>
      </c>
      <c r="I32" s="14">
        <v>208.5</v>
      </c>
      <c r="J32" s="15">
        <v>0.77</v>
      </c>
      <c r="K32" s="14">
        <v>5314</v>
      </c>
      <c r="L32" s="14">
        <v>4</v>
      </c>
      <c r="M32" s="14">
        <f t="shared" si="0"/>
        <v>5310</v>
      </c>
      <c r="N32" s="18">
        <f t="shared" si="1"/>
        <v>99.924727135867514</v>
      </c>
      <c r="O32" s="18">
        <v>99.298454857395342</v>
      </c>
      <c r="P32" s="18">
        <v>98.834683483201005</v>
      </c>
      <c r="Q32" s="36">
        <v>97.775868270652651</v>
      </c>
      <c r="R32" s="18">
        <f t="shared" si="2"/>
        <v>98.234671265642092</v>
      </c>
      <c r="S32" s="18">
        <f t="shared" si="3"/>
        <v>9.9391036916890734</v>
      </c>
      <c r="T32" s="18">
        <f t="shared" si="20"/>
        <v>9.7562964624158326</v>
      </c>
      <c r="U32" s="18">
        <f t="shared" si="5"/>
        <v>4.2407345918566994</v>
      </c>
      <c r="V32" s="18">
        <f t="shared" si="6"/>
        <v>4.9110198902133897</v>
      </c>
      <c r="W32" s="18">
        <f t="shared" si="7"/>
        <v>0.78734920961898636</v>
      </c>
      <c r="X32" s="18">
        <f t="shared" si="21"/>
        <v>4.162735914624994</v>
      </c>
      <c r="Y32" s="18">
        <f t="shared" si="22"/>
        <v>4.8206928379072149</v>
      </c>
      <c r="Z32" s="18">
        <f t="shared" si="23"/>
        <v>0.77286770988362519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8"/>
      <c r="O33" s="17"/>
      <c r="P33" s="18"/>
      <c r="Q33" s="35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1276997.5</v>
      </c>
      <c r="C34" s="8">
        <v>6017</v>
      </c>
      <c r="D34" s="9">
        <v>4.71</v>
      </c>
      <c r="E34" s="8">
        <v>2592.5</v>
      </c>
      <c r="F34" s="9">
        <v>2.0299999999999998</v>
      </c>
      <c r="G34" s="8">
        <v>2869.5</v>
      </c>
      <c r="H34" s="9">
        <v>2.25</v>
      </c>
      <c r="I34" s="8">
        <v>555</v>
      </c>
      <c r="J34" s="9">
        <v>0.43</v>
      </c>
      <c r="K34" s="8">
        <f>SUM(K35:K39)</f>
        <v>27493</v>
      </c>
      <c r="L34" s="8">
        <f>SUM(L35:L39)</f>
        <v>16</v>
      </c>
      <c r="M34" s="8">
        <f t="shared" si="0"/>
        <v>27477</v>
      </c>
      <c r="N34" s="17">
        <f t="shared" si="1"/>
        <v>99.941803368130067</v>
      </c>
      <c r="O34" s="17">
        <v>99.49386966143544</v>
      </c>
      <c r="P34" s="17">
        <v>99.345383930893149</v>
      </c>
      <c r="Q34" s="35">
        <v>98.670333361323372</v>
      </c>
      <c r="R34" s="17">
        <f t="shared" si="2"/>
        <v>98.817810133290948</v>
      </c>
      <c r="S34" s="17">
        <f t="shared" si="3"/>
        <v>4.770979575721662</v>
      </c>
      <c r="T34" s="17">
        <f t="shared" ref="T34:T39" si="24">N34*R34*S34/10000</f>
        <v>4.7118338133003403</v>
      </c>
      <c r="U34" s="17">
        <f t="shared" si="5"/>
        <v>2.0556364550537487</v>
      </c>
      <c r="V34" s="17">
        <f t="shared" si="6"/>
        <v>2.2752743713700028</v>
      </c>
      <c r="W34" s="17">
        <f t="shared" si="7"/>
        <v>0.44006874929790962</v>
      </c>
      <c r="X34" s="17">
        <f t="shared" ref="X34:X39" si="25">N34*R34*U34/10000</f>
        <v>2.0301527606749428</v>
      </c>
      <c r="Y34" s="17">
        <f t="shared" ref="Y34:Y39" si="26">N34*R34*V34/10000</f>
        <v>2.2470678290286394</v>
      </c>
      <c r="Z34" s="17">
        <f t="shared" ref="Z34:Z39" si="27">N34*R34*W34/10000</f>
        <v>0.4346132235967573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283030.5</v>
      </c>
      <c r="C35" s="14">
        <v>2044.5</v>
      </c>
      <c r="D35" s="15">
        <v>7.22</v>
      </c>
      <c r="E35" s="14">
        <v>883</v>
      </c>
      <c r="F35" s="15">
        <v>3.12</v>
      </c>
      <c r="G35" s="14">
        <v>982</v>
      </c>
      <c r="H35" s="15">
        <v>3.47</v>
      </c>
      <c r="I35" s="14">
        <v>179.5</v>
      </c>
      <c r="J35" s="15">
        <v>0.63</v>
      </c>
      <c r="K35" s="14">
        <v>5785</v>
      </c>
      <c r="L35" s="14">
        <v>6</v>
      </c>
      <c r="M35" s="14">
        <f t="shared" si="0"/>
        <v>5779</v>
      </c>
      <c r="N35" s="18">
        <f t="shared" si="1"/>
        <v>99.896283491789106</v>
      </c>
      <c r="O35" s="18">
        <v>99.387058698777423</v>
      </c>
      <c r="P35" s="18">
        <v>99.064875326059521</v>
      </c>
      <c r="Q35" s="36">
        <v>98.144488981727179</v>
      </c>
      <c r="R35" s="18">
        <f t="shared" si="2"/>
        <v>98.463679031376287</v>
      </c>
      <c r="S35" s="18">
        <f t="shared" si="3"/>
        <v>7.3439292828988094</v>
      </c>
      <c r="T35" s="18">
        <f t="shared" si="24"/>
        <v>7.2236031099121831</v>
      </c>
      <c r="U35" s="18">
        <f t="shared" si="5"/>
        <v>3.1717728328685002</v>
      </c>
      <c r="V35" s="18">
        <f t="shared" si="6"/>
        <v>3.5273849624879583</v>
      </c>
      <c r="W35" s="18">
        <f t="shared" si="7"/>
        <v>0.64477148754235081</v>
      </c>
      <c r="X35" s="18">
        <f t="shared" si="25"/>
        <v>3.1198051093433392</v>
      </c>
      <c r="Y35" s="18">
        <f t="shared" si="26"/>
        <v>3.4695907331542011</v>
      </c>
      <c r="Z35" s="18">
        <f t="shared" si="27"/>
        <v>0.63420726741464262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322008</v>
      </c>
      <c r="C36" s="14">
        <v>1683.5</v>
      </c>
      <c r="D36" s="15">
        <v>5.23</v>
      </c>
      <c r="E36" s="14">
        <v>719.5</v>
      </c>
      <c r="F36" s="15">
        <v>2.23</v>
      </c>
      <c r="G36" s="14">
        <v>806.5</v>
      </c>
      <c r="H36" s="15">
        <v>2.5</v>
      </c>
      <c r="I36" s="14">
        <v>157.5</v>
      </c>
      <c r="J36" s="15">
        <v>0.49</v>
      </c>
      <c r="K36" s="14">
        <v>5998</v>
      </c>
      <c r="L36" s="14">
        <v>3</v>
      </c>
      <c r="M36" s="14">
        <f t="shared" si="0"/>
        <v>5995</v>
      </c>
      <c r="N36" s="18">
        <f t="shared" si="1"/>
        <v>99.949983327775925</v>
      </c>
      <c r="O36" s="18">
        <v>99.469322054517022</v>
      </c>
      <c r="P36" s="18">
        <v>99.232080879418561</v>
      </c>
      <c r="Q36" s="36">
        <v>98.415272503335729</v>
      </c>
      <c r="R36" s="18">
        <f t="shared" si="2"/>
        <v>98.650560876706606</v>
      </c>
      <c r="S36" s="18">
        <f t="shared" si="3"/>
        <v>5.302298514393172</v>
      </c>
      <c r="T36" s="18">
        <f t="shared" si="24"/>
        <v>5.2281309781123451</v>
      </c>
      <c r="U36" s="18">
        <f t="shared" si="5"/>
        <v>2.2661145120914092</v>
      </c>
      <c r="V36" s="18">
        <f t="shared" si="6"/>
        <v>2.540126968730676</v>
      </c>
      <c r="W36" s="18">
        <f t="shared" si="7"/>
        <v>0.49605703357108677</v>
      </c>
      <c r="X36" s="18">
        <f t="shared" si="25"/>
        <v>2.2344165362351247</v>
      </c>
      <c r="Y36" s="18">
        <f t="shared" si="26"/>
        <v>2.504596159101637</v>
      </c>
      <c r="Z36" s="18">
        <f t="shared" si="27"/>
        <v>0.48911828277558322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299549</v>
      </c>
      <c r="C37" s="14">
        <v>1234</v>
      </c>
      <c r="D37" s="15">
        <v>4.12</v>
      </c>
      <c r="E37" s="14">
        <v>527.5</v>
      </c>
      <c r="F37" s="15">
        <v>1.76</v>
      </c>
      <c r="G37" s="14">
        <v>590</v>
      </c>
      <c r="H37" s="15">
        <v>1.97</v>
      </c>
      <c r="I37" s="14">
        <v>116.5</v>
      </c>
      <c r="J37" s="15">
        <v>0.39</v>
      </c>
      <c r="K37" s="14">
        <v>7247</v>
      </c>
      <c r="L37" s="14">
        <v>6</v>
      </c>
      <c r="M37" s="14">
        <f t="shared" si="0"/>
        <v>7241</v>
      </c>
      <c r="N37" s="18">
        <f t="shared" si="1"/>
        <v>99.917207120187669</v>
      </c>
      <c r="O37" s="18">
        <v>99.525825455228173</v>
      </c>
      <c r="P37" s="18">
        <v>99.392524647790623</v>
      </c>
      <c r="Q37" s="36">
        <v>98.807482759934473</v>
      </c>
      <c r="R37" s="18">
        <f t="shared" si="2"/>
        <v>98.939998935365622</v>
      </c>
      <c r="S37" s="18">
        <f t="shared" si="3"/>
        <v>4.1671112791827136</v>
      </c>
      <c r="T37" s="18">
        <f t="shared" si="24"/>
        <v>4.1195263546197785</v>
      </c>
      <c r="U37" s="18">
        <f t="shared" si="5"/>
        <v>1.7813218798775377</v>
      </c>
      <c r="V37" s="18">
        <f t="shared" si="6"/>
        <v>1.9923789746497578</v>
      </c>
      <c r="W37" s="18">
        <f t="shared" si="7"/>
        <v>0.39341042465541826</v>
      </c>
      <c r="X37" s="18">
        <f t="shared" si="25"/>
        <v>1.7609806742803351</v>
      </c>
      <c r="Y37" s="18">
        <f t="shared" si="26"/>
        <v>1.9696276736026495</v>
      </c>
      <c r="Z37" s="18">
        <f t="shared" si="27"/>
        <v>0.38891800673679433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198205</v>
      </c>
      <c r="C38" s="14">
        <v>637</v>
      </c>
      <c r="D38" s="15">
        <v>3.21</v>
      </c>
      <c r="E38" s="14">
        <v>279.5</v>
      </c>
      <c r="F38" s="15">
        <v>1.41</v>
      </c>
      <c r="G38" s="14">
        <v>296.5</v>
      </c>
      <c r="H38" s="15">
        <v>1.5</v>
      </c>
      <c r="I38" s="14">
        <v>61</v>
      </c>
      <c r="J38" s="15">
        <v>0.31</v>
      </c>
      <c r="K38" s="14">
        <v>5340</v>
      </c>
      <c r="L38" s="14">
        <v>1</v>
      </c>
      <c r="M38" s="14">
        <f t="shared" si="0"/>
        <v>5339</v>
      </c>
      <c r="N38" s="18">
        <f t="shared" si="1"/>
        <v>99.981273408239701</v>
      </c>
      <c r="O38" s="18">
        <v>99.561806452138015</v>
      </c>
      <c r="P38" s="18">
        <v>99.512085731565605</v>
      </c>
      <c r="Q38" s="36">
        <v>99.063883617963313</v>
      </c>
      <c r="R38" s="18">
        <f t="shared" si="2"/>
        <v>99.113380396570406</v>
      </c>
      <c r="S38" s="18">
        <f t="shared" si="3"/>
        <v>3.2432010648011267</v>
      </c>
      <c r="T38" s="18">
        <f t="shared" si="24"/>
        <v>3.2138442521631645</v>
      </c>
      <c r="U38" s="18">
        <f t="shared" si="5"/>
        <v>1.4230372019025352</v>
      </c>
      <c r="V38" s="18">
        <f t="shared" si="6"/>
        <v>1.5095904485298808</v>
      </c>
      <c r="W38" s="18">
        <f t="shared" si="7"/>
        <v>0.31057341436871072</v>
      </c>
      <c r="X38" s="18">
        <f t="shared" si="25"/>
        <v>1.4101561514593477</v>
      </c>
      <c r="Y38" s="18">
        <f t="shared" si="26"/>
        <v>1.4959259352690397</v>
      </c>
      <c r="Z38" s="18">
        <f t="shared" si="27"/>
        <v>0.30776216543477714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174205</v>
      </c>
      <c r="C39" s="14">
        <v>418</v>
      </c>
      <c r="D39" s="15">
        <v>2.4</v>
      </c>
      <c r="E39" s="14">
        <v>183</v>
      </c>
      <c r="F39" s="15">
        <v>1.05</v>
      </c>
      <c r="G39" s="14">
        <v>194.5</v>
      </c>
      <c r="H39" s="15">
        <v>1.1200000000000001</v>
      </c>
      <c r="I39" s="14">
        <v>40.5</v>
      </c>
      <c r="J39" s="15">
        <v>0.23</v>
      </c>
      <c r="K39" s="14">
        <v>3123</v>
      </c>
      <c r="L39" s="14">
        <v>0</v>
      </c>
      <c r="M39" s="14">
        <f t="shared" si="0"/>
        <v>3123</v>
      </c>
      <c r="N39" s="18">
        <f t="shared" si="1"/>
        <v>100</v>
      </c>
      <c r="O39" s="18">
        <v>99.570999492382995</v>
      </c>
      <c r="P39" s="18">
        <v>99.560685258482636</v>
      </c>
      <c r="Q39" s="36">
        <v>99.067867379872254</v>
      </c>
      <c r="R39" s="18">
        <f t="shared" si="2"/>
        <v>99.078130559093182</v>
      </c>
      <c r="S39" s="18">
        <f t="shared" si="3"/>
        <v>2.4217976994825334</v>
      </c>
      <c r="T39" s="18">
        <f t="shared" si="24"/>
        <v>2.3994718865704199</v>
      </c>
      <c r="U39" s="18">
        <f t="shared" si="5"/>
        <v>1.0602607153236929</v>
      </c>
      <c r="V39" s="18">
        <f t="shared" si="6"/>
        <v>1.126889120931466</v>
      </c>
      <c r="W39" s="18">
        <f t="shared" si="7"/>
        <v>0.23464786322737466</v>
      </c>
      <c r="X39" s="18">
        <f t="shared" si="25"/>
        <v>1.0504864957951838</v>
      </c>
      <c r="Y39" s="18">
        <f t="shared" si="26"/>
        <v>1.1165006744926953</v>
      </c>
      <c r="Z39" s="18">
        <f t="shared" si="27"/>
        <v>0.23248471628254069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8"/>
      <c r="O40" s="17"/>
      <c r="P40" s="18"/>
      <c r="Q40" s="35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1064443.5</v>
      </c>
      <c r="C41" s="8">
        <v>1154</v>
      </c>
      <c r="D41" s="9">
        <v>1.08</v>
      </c>
      <c r="E41" s="8">
        <v>550.5</v>
      </c>
      <c r="F41" s="9">
        <v>0.52</v>
      </c>
      <c r="G41" s="8">
        <v>464.5</v>
      </c>
      <c r="H41" s="9">
        <v>0.44</v>
      </c>
      <c r="I41" s="8">
        <v>139</v>
      </c>
      <c r="J41" s="9">
        <v>0.13</v>
      </c>
      <c r="K41" s="8">
        <f>SUM(K42:K46)</f>
        <v>21097</v>
      </c>
      <c r="L41" s="8">
        <f>SUM(L42:L46)</f>
        <v>5</v>
      </c>
      <c r="M41" s="8">
        <f t="shared" si="0"/>
        <v>21092</v>
      </c>
      <c r="N41" s="17">
        <f t="shared" si="1"/>
        <v>99.976299947859886</v>
      </c>
      <c r="O41" s="17">
        <v>99.711713614955968</v>
      </c>
      <c r="P41" s="17">
        <v>99.650423072884848</v>
      </c>
      <c r="Q41" s="35">
        <v>99.307235996072947</v>
      </c>
      <c r="R41" s="17">
        <f t="shared" si="2"/>
        <v>99.368315459040531</v>
      </c>
      <c r="S41" s="17">
        <f t="shared" si="3"/>
        <v>1.0912850539581593</v>
      </c>
      <c r="T41" s="17">
        <f t="shared" ref="T41:T46" si="28">N41*R41*S41/10000</f>
        <v>1.0841345736058325</v>
      </c>
      <c r="U41" s="17">
        <f t="shared" si="5"/>
        <v>0.52058268821834208</v>
      </c>
      <c r="V41" s="17">
        <f t="shared" si="6"/>
        <v>0.43925641903255203</v>
      </c>
      <c r="W41" s="17">
        <f t="shared" si="7"/>
        <v>0.13144594670726531</v>
      </c>
      <c r="X41" s="17">
        <f t="shared" ref="X41:X46" si="29">N41*R41*U41/10000</f>
        <v>0.51717164884749633</v>
      </c>
      <c r="Y41" s="17">
        <f t="shared" ref="Y41:Y46" si="30">N41*R41*V41/10000</f>
        <v>0.43637825774688843</v>
      </c>
      <c r="Z41" s="17">
        <f t="shared" ref="Z41:Z46" si="31">N41*R41*W41/10000</f>
        <v>0.13058466701144777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187273</v>
      </c>
      <c r="C42" s="14">
        <v>334.5</v>
      </c>
      <c r="D42" s="15">
        <v>1.79</v>
      </c>
      <c r="E42" s="14">
        <v>148</v>
      </c>
      <c r="F42" s="15">
        <v>0.79</v>
      </c>
      <c r="G42" s="14">
        <v>152.5</v>
      </c>
      <c r="H42" s="15">
        <v>0.81</v>
      </c>
      <c r="I42" s="14">
        <v>34</v>
      </c>
      <c r="J42" s="15">
        <v>0.18</v>
      </c>
      <c r="K42" s="14">
        <v>3833</v>
      </c>
      <c r="L42" s="14">
        <v>1</v>
      </c>
      <c r="M42" s="14">
        <f t="shared" si="0"/>
        <v>3832</v>
      </c>
      <c r="N42" s="18">
        <f t="shared" si="1"/>
        <v>99.973910774849983</v>
      </c>
      <c r="O42" s="18">
        <v>99.612201783463277</v>
      </c>
      <c r="P42" s="18">
        <v>99.601683764296808</v>
      </c>
      <c r="Q42" s="36">
        <v>99.254482743846268</v>
      </c>
      <c r="R42" s="18">
        <f t="shared" si="2"/>
        <v>99.264964098301377</v>
      </c>
      <c r="S42" s="18">
        <f t="shared" si="3"/>
        <v>1.799858168604024</v>
      </c>
      <c r="T42" s="18">
        <f t="shared" si="28"/>
        <v>1.7861624473362419</v>
      </c>
      <c r="U42" s="18">
        <f t="shared" si="5"/>
        <v>0.79634980255125731</v>
      </c>
      <c r="V42" s="18">
        <f t="shared" si="6"/>
        <v>0.82056314114234286</v>
      </c>
      <c r="W42" s="18">
        <f t="shared" si="7"/>
        <v>0.18294522491042395</v>
      </c>
      <c r="X42" s="18">
        <f t="shared" si="29"/>
        <v>0.79029011122799353</v>
      </c>
      <c r="Y42" s="18">
        <f t="shared" si="30"/>
        <v>0.81431920244776346</v>
      </c>
      <c r="Z42" s="18">
        <f t="shared" si="31"/>
        <v>0.18155313366048495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199780</v>
      </c>
      <c r="C43" s="14">
        <v>256.5</v>
      </c>
      <c r="D43" s="15">
        <v>1.28</v>
      </c>
      <c r="E43" s="14">
        <v>125.5</v>
      </c>
      <c r="F43" s="15">
        <v>0.63</v>
      </c>
      <c r="G43" s="14">
        <v>100.5</v>
      </c>
      <c r="H43" s="15">
        <v>0.5</v>
      </c>
      <c r="I43" s="14">
        <v>30.5</v>
      </c>
      <c r="J43" s="15">
        <v>0.15</v>
      </c>
      <c r="K43" s="14">
        <v>3611</v>
      </c>
      <c r="L43" s="14">
        <v>0</v>
      </c>
      <c r="M43" s="14">
        <f t="shared" si="0"/>
        <v>3611</v>
      </c>
      <c r="N43" s="18">
        <f t="shared" si="1"/>
        <v>100</v>
      </c>
      <c r="O43" s="18">
        <v>99.680173545174668</v>
      </c>
      <c r="P43" s="18">
        <v>99.649874646478366</v>
      </c>
      <c r="Q43" s="36">
        <v>99.295477556530543</v>
      </c>
      <c r="R43" s="18">
        <f t="shared" si="2"/>
        <v>99.325668699531562</v>
      </c>
      <c r="S43" s="18">
        <f t="shared" si="3"/>
        <v>1.2926289048381132</v>
      </c>
      <c r="T43" s="18">
        <f t="shared" si="28"/>
        <v>1.2839123035338875</v>
      </c>
      <c r="U43" s="18">
        <f t="shared" si="5"/>
        <v>0.63245585792274162</v>
      </c>
      <c r="V43" s="18">
        <f t="shared" si="6"/>
        <v>0.50646863522896834</v>
      </c>
      <c r="W43" s="18">
        <f t="shared" si="7"/>
        <v>0.15370441168640331</v>
      </c>
      <c r="X43" s="18">
        <f t="shared" si="29"/>
        <v>0.62819101011112233</v>
      </c>
      <c r="Y43" s="18">
        <f t="shared" si="30"/>
        <v>0.50305335869456413</v>
      </c>
      <c r="Z43" s="18">
        <f t="shared" si="31"/>
        <v>0.15266793472820103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231033.5</v>
      </c>
      <c r="C44" s="14">
        <v>247</v>
      </c>
      <c r="D44" s="15">
        <v>1.07</v>
      </c>
      <c r="E44" s="14">
        <v>119.5</v>
      </c>
      <c r="F44" s="15">
        <v>0.52</v>
      </c>
      <c r="G44" s="14">
        <v>96</v>
      </c>
      <c r="H44" s="15">
        <v>0.42</v>
      </c>
      <c r="I44" s="14">
        <v>31.5</v>
      </c>
      <c r="J44" s="15">
        <v>0.14000000000000001</v>
      </c>
      <c r="K44" s="14">
        <v>4516</v>
      </c>
      <c r="L44" s="14">
        <v>1</v>
      </c>
      <c r="M44" s="14">
        <f t="shared" si="0"/>
        <v>4515</v>
      </c>
      <c r="N44" s="18">
        <f t="shared" si="1"/>
        <v>99.977856510186001</v>
      </c>
      <c r="O44" s="18">
        <v>99.710201144930707</v>
      </c>
      <c r="P44" s="18">
        <v>99.661903782352539</v>
      </c>
      <c r="Q44" s="36">
        <v>99.320023651351249</v>
      </c>
      <c r="R44" s="18">
        <f t="shared" si="2"/>
        <v>99.368155334687714</v>
      </c>
      <c r="S44" s="18">
        <f t="shared" si="3"/>
        <v>1.0761453829897329</v>
      </c>
      <c r="T44" s="18">
        <f t="shared" si="28"/>
        <v>1.0691090253145106</v>
      </c>
      <c r="U44" s="18">
        <f t="shared" si="5"/>
        <v>0.52064523589989098</v>
      </c>
      <c r="V44" s="18">
        <f t="shared" si="6"/>
        <v>0.41825893427941041</v>
      </c>
      <c r="W44" s="18">
        <f t="shared" si="7"/>
        <v>0.13724121281043153</v>
      </c>
      <c r="X44" s="18">
        <f t="shared" si="29"/>
        <v>0.51724100617442914</v>
      </c>
      <c r="Y44" s="18">
        <f t="shared" si="30"/>
        <v>0.41552415558782607</v>
      </c>
      <c r="Z44" s="18">
        <f t="shared" si="31"/>
        <v>0.13634386355225539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227357.5</v>
      </c>
      <c r="C45" s="14">
        <v>182</v>
      </c>
      <c r="D45" s="15">
        <v>0.8</v>
      </c>
      <c r="E45" s="14">
        <v>87.5</v>
      </c>
      <c r="F45" s="15">
        <v>0.38</v>
      </c>
      <c r="G45" s="14">
        <v>71.5</v>
      </c>
      <c r="H45" s="15">
        <v>0.31</v>
      </c>
      <c r="I45" s="14">
        <v>23</v>
      </c>
      <c r="J45" s="15">
        <v>0.1</v>
      </c>
      <c r="K45" s="14">
        <v>4821</v>
      </c>
      <c r="L45" s="14">
        <v>2</v>
      </c>
      <c r="M45" s="14">
        <f t="shared" si="0"/>
        <v>4819</v>
      </c>
      <c r="N45" s="18">
        <f t="shared" si="1"/>
        <v>99.958514830947934</v>
      </c>
      <c r="O45" s="18">
        <v>99.757492717540842</v>
      </c>
      <c r="P45" s="18">
        <v>99.682750892919671</v>
      </c>
      <c r="Q45" s="36">
        <v>99.337975676735979</v>
      </c>
      <c r="R45" s="18">
        <f t="shared" si="2"/>
        <v>99.412458989944597</v>
      </c>
      <c r="S45" s="18">
        <f t="shared" si="3"/>
        <v>0.80556667473984456</v>
      </c>
      <c r="T45" s="18">
        <f t="shared" si="28"/>
        <v>0.80050141297296118</v>
      </c>
      <c r="U45" s="18">
        <f t="shared" si="5"/>
        <v>0.38729167054800212</v>
      </c>
      <c r="V45" s="18">
        <f t="shared" si="6"/>
        <v>0.31647262221922462</v>
      </c>
      <c r="W45" s="18">
        <f t="shared" si="7"/>
        <v>0.10180238197261772</v>
      </c>
      <c r="X45" s="18">
        <f t="shared" si="29"/>
        <v>0.38485644854469281</v>
      </c>
      <c r="Y45" s="18">
        <f t="shared" si="30"/>
        <v>0.31448269795366329</v>
      </c>
      <c r="Z45" s="18">
        <f t="shared" si="31"/>
        <v>0.10116226647460498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218999.5</v>
      </c>
      <c r="C46" s="14">
        <v>134</v>
      </c>
      <c r="D46" s="15">
        <v>0.61</v>
      </c>
      <c r="E46" s="14">
        <v>70</v>
      </c>
      <c r="F46" s="15">
        <v>0.32</v>
      </c>
      <c r="G46" s="14">
        <v>44</v>
      </c>
      <c r="H46" s="15">
        <v>0.2</v>
      </c>
      <c r="I46" s="14">
        <v>20</v>
      </c>
      <c r="J46" s="15">
        <v>0.09</v>
      </c>
      <c r="K46" s="14">
        <v>4316</v>
      </c>
      <c r="L46" s="14">
        <v>1</v>
      </c>
      <c r="M46" s="14">
        <f t="shared" si="0"/>
        <v>4315</v>
      </c>
      <c r="N46" s="18">
        <f t="shared" si="1"/>
        <v>99.976830398517151</v>
      </c>
      <c r="O46" s="18">
        <v>99.768884081485481</v>
      </c>
      <c r="P46" s="18">
        <v>99.668812562795367</v>
      </c>
      <c r="Q46" s="36">
        <v>99.349170191994801</v>
      </c>
      <c r="R46" s="18">
        <f t="shared" si="2"/>
        <v>99.448920776817431</v>
      </c>
      <c r="S46" s="18">
        <f t="shared" si="3"/>
        <v>0.61540672319624334</v>
      </c>
      <c r="T46" s="18">
        <f t="shared" si="28"/>
        <v>0.61187354309028097</v>
      </c>
      <c r="U46" s="18">
        <f t="shared" si="5"/>
        <v>0.32148112405773904</v>
      </c>
      <c r="V46" s="18">
        <f t="shared" si="6"/>
        <v>0.20207384940772172</v>
      </c>
      <c r="W46" s="18">
        <f t="shared" si="7"/>
        <v>9.1851749730782598E-2</v>
      </c>
      <c r="X46" s="18">
        <f t="shared" si="29"/>
        <v>0.31963543295760943</v>
      </c>
      <c r="Y46" s="18">
        <f t="shared" si="30"/>
        <v>0.20091370071621167</v>
      </c>
      <c r="Z46" s="18">
        <f t="shared" si="31"/>
        <v>9.1324409416459848E-2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8"/>
      <c r="O47" s="17"/>
      <c r="P47" s="18"/>
      <c r="Q47" s="35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976001.5</v>
      </c>
      <c r="C48" s="8">
        <v>459</v>
      </c>
      <c r="D48" s="9">
        <v>0.47</v>
      </c>
      <c r="E48" s="8">
        <v>215</v>
      </c>
      <c r="F48" s="9">
        <v>0.22</v>
      </c>
      <c r="G48" s="8">
        <v>159</v>
      </c>
      <c r="H48" s="9">
        <v>0.16</v>
      </c>
      <c r="I48" s="8">
        <v>85</v>
      </c>
      <c r="J48" s="9">
        <v>0.09</v>
      </c>
      <c r="K48" s="8">
        <f>SUM(K49:K53)</f>
        <v>19713</v>
      </c>
      <c r="L48" s="8">
        <f>SUM(L49:L53)</f>
        <v>3</v>
      </c>
      <c r="M48" s="8">
        <f t="shared" si="0"/>
        <v>19710</v>
      </c>
      <c r="N48" s="17">
        <f t="shared" si="1"/>
        <v>99.984781616192365</v>
      </c>
      <c r="O48" s="17">
        <v>99.794337348605382</v>
      </c>
      <c r="P48" s="17">
        <v>99.750052473238654</v>
      </c>
      <c r="Q48" s="35">
        <v>99.486513707522391</v>
      </c>
      <c r="R48" s="17">
        <f t="shared" si="2"/>
        <v>99.530681582635935</v>
      </c>
      <c r="S48" s="17">
        <f t="shared" si="3"/>
        <v>0.47257562777380036</v>
      </c>
      <c r="T48" s="17">
        <f t="shared" ref="T48:T53" si="32">N48*R48*S48/10000</f>
        <v>0.47028616247003718</v>
      </c>
      <c r="U48" s="17">
        <f t="shared" si="5"/>
        <v>0.22135895418598492</v>
      </c>
      <c r="V48" s="17">
        <f t="shared" si="6"/>
        <v>0.16370266844451908</v>
      </c>
      <c r="W48" s="17">
        <f t="shared" si="7"/>
        <v>8.7514005143296353E-2</v>
      </c>
      <c r="X48" s="17">
        <f t="shared" ref="X48:X53" si="33">N48*R48*U48/10000</f>
        <v>0.22028654669075817</v>
      </c>
      <c r="Y48" s="17">
        <f t="shared" ref="Y48:Y53" si="34">N48*R48*V48/10000</f>
        <v>0.16290958569223513</v>
      </c>
      <c r="Z48" s="17">
        <f t="shared" ref="Z48:Z53" si="35">N48*R48*W48/10000</f>
        <v>8.7090030087043926E-2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223308.5</v>
      </c>
      <c r="C49" s="14">
        <v>126.5</v>
      </c>
      <c r="D49" s="15">
        <v>0.56999999999999995</v>
      </c>
      <c r="E49" s="14">
        <v>63.5</v>
      </c>
      <c r="F49" s="15">
        <v>0.28000000000000003</v>
      </c>
      <c r="G49" s="14">
        <v>41</v>
      </c>
      <c r="H49" s="15">
        <v>0.18</v>
      </c>
      <c r="I49" s="14">
        <v>22</v>
      </c>
      <c r="J49" s="15">
        <v>0.1</v>
      </c>
      <c r="K49" s="14">
        <v>4447</v>
      </c>
      <c r="L49" s="14">
        <v>3</v>
      </c>
      <c r="M49" s="14">
        <f t="shared" si="0"/>
        <v>4444</v>
      </c>
      <c r="N49" s="18">
        <f t="shared" si="1"/>
        <v>99.932538790195636</v>
      </c>
      <c r="O49" s="18">
        <v>99.775628810436885</v>
      </c>
      <c r="P49" s="18">
        <v>99.686762752522753</v>
      </c>
      <c r="Q49" s="36">
        <v>99.378940434741693</v>
      </c>
      <c r="R49" s="18">
        <f t="shared" si="2"/>
        <v>99.46753208354508</v>
      </c>
      <c r="S49" s="18">
        <f t="shared" si="3"/>
        <v>0.5698978357222394</v>
      </c>
      <c r="T49" s="18">
        <f t="shared" si="32"/>
        <v>0.56648089974183691</v>
      </c>
      <c r="U49" s="18">
        <f t="shared" si="5"/>
        <v>0.28607519816887117</v>
      </c>
      <c r="V49" s="18">
        <f t="shared" si="6"/>
        <v>0.18470997047123966</v>
      </c>
      <c r="W49" s="18">
        <f t="shared" si="7"/>
        <v>9.9112667082128583E-2</v>
      </c>
      <c r="X49" s="18">
        <f t="shared" si="33"/>
        <v>0.28435997734076396</v>
      </c>
      <c r="Y49" s="18">
        <f t="shared" si="34"/>
        <v>0.18360250505466652</v>
      </c>
      <c r="Z49" s="18">
        <f t="shared" si="35"/>
        <v>9.8518417346406414E-2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210097.5</v>
      </c>
      <c r="C50" s="14">
        <v>107</v>
      </c>
      <c r="D50" s="15">
        <v>0.51</v>
      </c>
      <c r="E50" s="14">
        <v>52</v>
      </c>
      <c r="F50" s="15">
        <v>0.25</v>
      </c>
      <c r="G50" s="14">
        <v>38.5</v>
      </c>
      <c r="H50" s="15">
        <v>0.18</v>
      </c>
      <c r="I50" s="14">
        <v>16.5</v>
      </c>
      <c r="J50" s="15">
        <v>0.08</v>
      </c>
      <c r="K50" s="14">
        <v>4483</v>
      </c>
      <c r="L50" s="14">
        <v>0</v>
      </c>
      <c r="M50" s="14">
        <f t="shared" si="0"/>
        <v>4483</v>
      </c>
      <c r="N50" s="18">
        <f t="shared" si="1"/>
        <v>100</v>
      </c>
      <c r="O50" s="18">
        <v>99.775481598174082</v>
      </c>
      <c r="P50" s="18">
        <v>99.763819316284383</v>
      </c>
      <c r="Q50" s="36">
        <v>99.540677848145307</v>
      </c>
      <c r="R50" s="18">
        <f t="shared" si="2"/>
        <v>99.552314045040248</v>
      </c>
      <c r="S50" s="18">
        <f t="shared" si="3"/>
        <v>0.51157761581528793</v>
      </c>
      <c r="T50" s="18">
        <f t="shared" si="32"/>
        <v>0.50928735468056507</v>
      </c>
      <c r="U50" s="18">
        <f t="shared" si="5"/>
        <v>0.24861715908780352</v>
      </c>
      <c r="V50" s="18">
        <f t="shared" si="6"/>
        <v>0.18407231970923912</v>
      </c>
      <c r="W50" s="18">
        <f t="shared" si="7"/>
        <v>7.8888137018245347E-2</v>
      </c>
      <c r="X50" s="18">
        <f t="shared" si="33"/>
        <v>0.2475041349849475</v>
      </c>
      <c r="Y50" s="18">
        <f t="shared" si="34"/>
        <v>0.18324825378693227</v>
      </c>
      <c r="Z50" s="18">
        <f t="shared" si="35"/>
        <v>7.8534965908685264E-2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195352</v>
      </c>
      <c r="C51" s="14">
        <v>88.5</v>
      </c>
      <c r="D51" s="15">
        <v>0.45</v>
      </c>
      <c r="E51" s="14">
        <v>42.5</v>
      </c>
      <c r="F51" s="15">
        <v>0.22</v>
      </c>
      <c r="G51" s="14">
        <v>32.5</v>
      </c>
      <c r="H51" s="15">
        <v>0.17</v>
      </c>
      <c r="I51" s="14">
        <v>13.5</v>
      </c>
      <c r="J51" s="15">
        <v>7.0000000000000007E-2</v>
      </c>
      <c r="K51" s="14">
        <v>3763</v>
      </c>
      <c r="L51" s="14">
        <v>0</v>
      </c>
      <c r="M51" s="14">
        <f t="shared" si="0"/>
        <v>3763</v>
      </c>
      <c r="N51" s="18">
        <f t="shared" si="1"/>
        <v>100</v>
      </c>
      <c r="O51" s="18">
        <v>99.802183038216157</v>
      </c>
      <c r="P51" s="18">
        <v>99.742047154116321</v>
      </c>
      <c r="Q51" s="36">
        <v>99.480146001548491</v>
      </c>
      <c r="R51" s="18">
        <f t="shared" si="2"/>
        <v>99.540123981757176</v>
      </c>
      <c r="S51" s="18">
        <f t="shared" si="3"/>
        <v>0.45512137359156662</v>
      </c>
      <c r="T51" s="18">
        <f t="shared" si="32"/>
        <v>0.45302837954052166</v>
      </c>
      <c r="U51" s="18">
        <f t="shared" si="5"/>
        <v>0.2185611116117693</v>
      </c>
      <c r="V51" s="18">
        <f t="shared" si="6"/>
        <v>0.16713496770311767</v>
      </c>
      <c r="W51" s="18">
        <f t="shared" si="7"/>
        <v>6.9425294276679664E-2</v>
      </c>
      <c r="X51" s="18">
        <f t="shared" si="33"/>
        <v>0.21755600147426185</v>
      </c>
      <c r="Y51" s="18">
        <f t="shared" si="34"/>
        <v>0.16636635406855313</v>
      </c>
      <c r="Z51" s="18">
        <f t="shared" si="35"/>
        <v>6.9106023997706698E-2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181186</v>
      </c>
      <c r="C52" s="14">
        <v>78.5</v>
      </c>
      <c r="D52" s="15">
        <v>0.43</v>
      </c>
      <c r="E52" s="14">
        <v>34</v>
      </c>
      <c r="F52" s="15">
        <v>0.19</v>
      </c>
      <c r="G52" s="14">
        <v>27.5</v>
      </c>
      <c r="H52" s="15">
        <v>0.15</v>
      </c>
      <c r="I52" s="14">
        <v>17</v>
      </c>
      <c r="J52" s="15">
        <v>0.09</v>
      </c>
      <c r="K52" s="14">
        <v>3851</v>
      </c>
      <c r="L52" s="14">
        <v>0</v>
      </c>
      <c r="M52" s="14">
        <f t="shared" si="0"/>
        <v>3851</v>
      </c>
      <c r="N52" s="18">
        <f t="shared" si="1"/>
        <v>100</v>
      </c>
      <c r="O52" s="18">
        <v>99.809508614416913</v>
      </c>
      <c r="P52" s="18">
        <v>99.756330590509478</v>
      </c>
      <c r="Q52" s="36">
        <v>99.490996521383252</v>
      </c>
      <c r="R52" s="18">
        <f t="shared" si="2"/>
        <v>99.544033101220037</v>
      </c>
      <c r="S52" s="18">
        <f t="shared" si="3"/>
        <v>0.43524098744889661</v>
      </c>
      <c r="T52" s="18">
        <f t="shared" si="32"/>
        <v>0.43325643261620655</v>
      </c>
      <c r="U52" s="18">
        <f t="shared" si="5"/>
        <v>0.18851202004156029</v>
      </c>
      <c r="V52" s="18">
        <f t="shared" si="6"/>
        <v>0.15247295738655614</v>
      </c>
      <c r="W52" s="18">
        <f t="shared" si="7"/>
        <v>9.4256010020780143E-2</v>
      </c>
      <c r="X52" s="18">
        <f t="shared" si="33"/>
        <v>0.1876524676299493</v>
      </c>
      <c r="Y52" s="18">
        <f t="shared" si="34"/>
        <v>0.15177773117128257</v>
      </c>
      <c r="Z52" s="18">
        <f t="shared" si="35"/>
        <v>9.3826233814974652E-2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166057.5</v>
      </c>
      <c r="C53" s="20">
        <v>58.5</v>
      </c>
      <c r="D53" s="21">
        <v>0.35</v>
      </c>
      <c r="E53" s="20">
        <v>23</v>
      </c>
      <c r="F53" s="21">
        <v>0.14000000000000001</v>
      </c>
      <c r="G53" s="20">
        <v>19.5</v>
      </c>
      <c r="H53" s="21">
        <v>0.12</v>
      </c>
      <c r="I53" s="20">
        <v>16</v>
      </c>
      <c r="J53" s="21">
        <v>0.1</v>
      </c>
      <c r="K53" s="20">
        <v>3169</v>
      </c>
      <c r="L53" s="20">
        <v>0</v>
      </c>
      <c r="M53" s="20">
        <f t="shared" si="0"/>
        <v>3169</v>
      </c>
      <c r="N53" s="22">
        <f t="shared" si="1"/>
        <v>100</v>
      </c>
      <c r="O53" s="22">
        <v>99.814879936415906</v>
      </c>
      <c r="P53" s="22">
        <v>99.790893116964682</v>
      </c>
      <c r="Q53" s="37">
        <v>99.537424065095024</v>
      </c>
      <c r="R53" s="22">
        <f t="shared" si="2"/>
        <v>99.561349957980767</v>
      </c>
      <c r="S53" s="22">
        <f t="shared" si="3"/>
        <v>0.35383972934043806</v>
      </c>
      <c r="T53" s="22">
        <f t="shared" si="32"/>
        <v>0.35228761121900548</v>
      </c>
      <c r="U53" s="22">
        <f t="shared" si="5"/>
        <v>0.13911647478342007</v>
      </c>
      <c r="V53" s="22">
        <f t="shared" si="6"/>
        <v>0.11794657644681267</v>
      </c>
      <c r="W53" s="22">
        <f t="shared" si="7"/>
        <v>9.6776678110205266E-2</v>
      </c>
      <c r="X53" s="22">
        <f t="shared" si="33"/>
        <v>0.13850624030832692</v>
      </c>
      <c r="Y53" s="22">
        <f t="shared" si="34"/>
        <v>0.11742920373966848</v>
      </c>
      <c r="Z53" s="26">
        <f t="shared" si="35"/>
        <v>9.6352167171010028E-2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P1:P2"/>
    <mergeCell ref="A1:A2"/>
    <mergeCell ref="C1:C2"/>
    <mergeCell ref="D1:D2"/>
    <mergeCell ref="E1:F1"/>
    <mergeCell ref="G1:H1"/>
    <mergeCell ref="B1:B2"/>
    <mergeCell ref="I1:J1"/>
    <mergeCell ref="K1:K2"/>
    <mergeCell ref="L1:L2"/>
    <mergeCell ref="M1:M2"/>
    <mergeCell ref="N1:N2"/>
    <mergeCell ref="O1:O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</mergeCells>
  <phoneticPr fontId="1" type="noConversion"/>
  <pageMargins left="0.7" right="0.7" top="0.75" bottom="0.75" header="0.3" footer="0.3"/>
  <ignoredErrors>
    <ignoredError sqref="AA11:AD11" formulaRange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9F3BF-B0B1-405A-9FE4-6539C21F794B}">
  <dimension ref="A1:AH53"/>
  <sheetViews>
    <sheetView workbookViewId="0">
      <selection activeCell="AE20" sqref="AE20:AH23"/>
    </sheetView>
  </sheetViews>
  <sheetFormatPr defaultRowHeight="14" x14ac:dyDescent="0.3"/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49" t="s">
        <v>20</v>
      </c>
      <c r="L1" s="44" t="s">
        <v>23</v>
      </c>
      <c r="M1" s="44" t="s">
        <v>24</v>
      </c>
      <c r="N1" s="54" t="s">
        <v>26</v>
      </c>
      <c r="O1" s="64" t="s">
        <v>83</v>
      </c>
      <c r="P1" s="64" t="s">
        <v>84</v>
      </c>
      <c r="Q1" s="44" t="s">
        <v>86</v>
      </c>
      <c r="R1" s="56" t="s">
        <v>32</v>
      </c>
      <c r="S1" s="54" t="s">
        <v>36</v>
      </c>
      <c r="T1" s="54" t="s">
        <v>34</v>
      </c>
      <c r="U1" s="40" t="s">
        <v>38</v>
      </c>
      <c r="V1" s="40" t="s">
        <v>40</v>
      </c>
      <c r="W1" s="40" t="s">
        <v>42</v>
      </c>
      <c r="X1" s="40" t="s">
        <v>44</v>
      </c>
      <c r="Y1" s="40" t="s">
        <v>46</v>
      </c>
      <c r="Z1" s="40" t="s">
        <v>48</v>
      </c>
      <c r="AA1" s="40" t="s">
        <v>50</v>
      </c>
      <c r="AB1" s="40" t="s">
        <v>52</v>
      </c>
      <c r="AC1" s="40" t="s">
        <v>54</v>
      </c>
      <c r="AD1" s="40" t="s">
        <v>56</v>
      </c>
      <c r="AE1" s="40" t="s">
        <v>58</v>
      </c>
      <c r="AF1" s="40" t="s">
        <v>60</v>
      </c>
      <c r="AG1" s="40" t="s">
        <v>62</v>
      </c>
      <c r="AH1" s="40" t="s">
        <v>64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50"/>
      <c r="L2" s="45"/>
      <c r="M2" s="45"/>
      <c r="N2" s="55"/>
      <c r="O2" s="65"/>
      <c r="P2" s="6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8"/>
      <c r="L3" s="8"/>
      <c r="M3" s="8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4620931.5</v>
      </c>
      <c r="C4" s="8">
        <v>154825.5</v>
      </c>
      <c r="D4" s="9">
        <v>33.51</v>
      </c>
      <c r="E4" s="8">
        <v>118619</v>
      </c>
      <c r="F4" s="9">
        <v>25.67</v>
      </c>
      <c r="G4" s="8">
        <v>30648.5</v>
      </c>
      <c r="H4" s="9">
        <v>6.63</v>
      </c>
      <c r="I4" s="8">
        <v>5558</v>
      </c>
      <c r="J4" s="9">
        <v>1.2</v>
      </c>
      <c r="K4" s="16">
        <f>K6+K13+K20+K27+K34+K41+K48</f>
        <v>91512</v>
      </c>
      <c r="L4" s="16">
        <f>L6+L13+L20+L27+L34+L41+L48</f>
        <v>8048</v>
      </c>
      <c r="M4" s="16">
        <f>K4-L4</f>
        <v>83464</v>
      </c>
      <c r="N4" s="17">
        <f>M4/K4*100</f>
        <v>91.205524958475394</v>
      </c>
      <c r="O4" s="17">
        <v>77.361411632552475</v>
      </c>
      <c r="P4" s="17">
        <v>76.745892259646837</v>
      </c>
      <c r="Q4" s="35">
        <v>78.698200138662003</v>
      </c>
      <c r="R4" s="17">
        <f>O4/P4*Q4</f>
        <v>79.329377461277119</v>
      </c>
      <c r="S4" s="17">
        <f>C4/(R4*B4*N4)*10000000</f>
        <v>46.308185788077282</v>
      </c>
      <c r="T4" s="17">
        <f>N4*R4*S4/10000</f>
        <v>33.505257543852359</v>
      </c>
      <c r="U4" s="17">
        <f>E4/(R4*B4*N4)*10000000</f>
        <v>35.47884999561402</v>
      </c>
      <c r="V4" s="17">
        <f>G4/(R4*B4*N4)*10000000</f>
        <v>9.1669423455818748</v>
      </c>
      <c r="W4" s="17">
        <f>I4/(R4*B4*N4)*10000000</f>
        <v>1.6623934468813828</v>
      </c>
      <c r="X4" s="17">
        <f>N4*R4*U4/10000</f>
        <v>25.669932566626443</v>
      </c>
      <c r="Y4" s="17">
        <f>N4*R4*V4/10000</f>
        <v>6.6325371843317731</v>
      </c>
      <c r="Z4" s="17">
        <f>N4*R4*W4/10000</f>
        <v>1.2027877928941384</v>
      </c>
      <c r="AA4" s="19">
        <f>SUM(T6:T53)-T6-T13-T20-T27-T34-T41-T48</f>
        <v>1075.6671994474943</v>
      </c>
      <c r="AB4" s="19">
        <f>SUM(X6:X53)-X6-X13-X20-X27-X34-X41-X48</f>
        <v>845.38316762664704</v>
      </c>
      <c r="AC4" s="19">
        <f>SUM(Y6:Y53)-Y6-Y13-Y20-Y27-Y34-Y41-Y48</f>
        <v>194.19942667044913</v>
      </c>
      <c r="AD4" s="19">
        <f>SUM(Z6:Z53)-Z6-Z13-Z20-Z27-Z34-Z41-Z48</f>
        <v>36.084605150397898</v>
      </c>
      <c r="AE4" s="19">
        <f>SUM(S14:S53)-S20-S27-S34-S41-S48</f>
        <v>1916.1050927809063</v>
      </c>
      <c r="AF4" s="19">
        <f>SUM(U14:U53)-U20-U27-U34-U41-U48</f>
        <v>1639.0481308406115</v>
      </c>
      <c r="AG4" s="19">
        <f>SUM(V14:V53)-V20-V27-V34-V41-V48</f>
        <v>236.90208243626563</v>
      </c>
      <c r="AH4" s="19">
        <f>SUM(W14:W53)-W20-W27-W34-W41-W48</f>
        <v>40.154879504028841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8"/>
      <c r="O5" s="17"/>
      <c r="P5" s="18"/>
      <c r="Q5" s="35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631118.5</v>
      </c>
      <c r="C6" s="8">
        <v>2407.5</v>
      </c>
      <c r="D6" s="9">
        <v>3.81</v>
      </c>
      <c r="E6" s="8">
        <v>2301</v>
      </c>
      <c r="F6" s="9">
        <v>3.65</v>
      </c>
      <c r="G6" s="8">
        <v>102</v>
      </c>
      <c r="H6" s="9">
        <v>0.16</v>
      </c>
      <c r="I6" s="8">
        <v>4.5</v>
      </c>
      <c r="J6" s="9">
        <v>0.01</v>
      </c>
      <c r="K6" s="8">
        <f>SUM(K7:K11)</f>
        <v>13321</v>
      </c>
      <c r="L6" s="8">
        <f>SUM(L7:L11)</f>
        <v>7539</v>
      </c>
      <c r="M6" s="8">
        <f t="shared" ref="M6:M53" si="0">K6-L6</f>
        <v>5782</v>
      </c>
      <c r="N6" s="17">
        <f t="shared" ref="N6:N53" si="1">M6/K6*100</f>
        <v>43.405149763531263</v>
      </c>
      <c r="O6" s="17">
        <v>1.2472466298837948</v>
      </c>
      <c r="P6" s="17">
        <v>1.3532565571090973</v>
      </c>
      <c r="Q6" s="35">
        <v>0.93919629707553132</v>
      </c>
      <c r="R6" s="17">
        <f t="shared" ref="R6:R53" si="2">O6/P6*Q6</f>
        <v>0.86562256814718586</v>
      </c>
      <c r="S6" s="17">
        <f t="shared" ref="S6:S53" si="3">C6/(R6*B6*N6)*10000000</f>
        <v>1015.2793551428234</v>
      </c>
      <c r="T6" s="17">
        <f t="shared" ref="T6:T11" si="4">N6*R6*S6/10000</f>
        <v>3.8146560431994949</v>
      </c>
      <c r="U6" s="17">
        <f t="shared" ref="U6:U53" si="5">E6/(R6*B6*N6)*10000000</f>
        <v>970.36668584990093</v>
      </c>
      <c r="V6" s="17">
        <f t="shared" ref="V6:V53" si="6">G6/(R6*B6*N6)*10000000</f>
        <v>43.014950872094694</v>
      </c>
      <c r="W6" s="17">
        <f t="shared" ref="W6:W53" si="7">I6/(R6*B6*N6)*10000000</f>
        <v>1.8977184208277071</v>
      </c>
      <c r="X6" s="17">
        <f t="shared" ref="X6:X11" si="8">N6*R6*U6/10000</f>
        <v>3.6459080188585822</v>
      </c>
      <c r="Y6" s="17">
        <f t="shared" ref="Y6:Y11" si="9">N6*R6*V6/10000</f>
        <v>0.16161782612932435</v>
      </c>
      <c r="Z6" s="17">
        <f t="shared" ref="Z6:Z11" si="10">N6*R6*W6/10000</f>
        <v>7.13019821158784E-3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123206.5</v>
      </c>
      <c r="C7" s="14">
        <v>10.5</v>
      </c>
      <c r="D7" s="15">
        <v>0.09</v>
      </c>
      <c r="E7" s="14">
        <v>10.5</v>
      </c>
      <c r="F7" s="15">
        <v>0.09</v>
      </c>
      <c r="G7" s="14">
        <v>0</v>
      </c>
      <c r="H7" s="15">
        <v>0</v>
      </c>
      <c r="I7" s="14">
        <v>0</v>
      </c>
      <c r="J7" s="15">
        <v>0</v>
      </c>
      <c r="K7" s="14">
        <v>2467</v>
      </c>
      <c r="L7" s="14">
        <v>2036</v>
      </c>
      <c r="M7" s="14">
        <f t="shared" si="0"/>
        <v>431</v>
      </c>
      <c r="N7" s="18">
        <f t="shared" si="1"/>
        <v>17.470612079448721</v>
      </c>
      <c r="O7" s="18">
        <v>3.2316581853592957E-2</v>
      </c>
      <c r="P7" s="18">
        <v>2.3200156295789781E-2</v>
      </c>
      <c r="Q7" s="36">
        <v>1.7859056327463659E-2</v>
      </c>
      <c r="R7" s="18">
        <f t="shared" si="2"/>
        <v>2.4876714116755454E-2</v>
      </c>
      <c r="S7" s="18">
        <f t="shared" si="3"/>
        <v>1960.8959188205024</v>
      </c>
      <c r="T7" s="18">
        <f t="shared" si="4"/>
        <v>8.5222776395725855E-2</v>
      </c>
      <c r="U7" s="18">
        <f t="shared" si="5"/>
        <v>1960.8959188205024</v>
      </c>
      <c r="V7" s="18">
        <f t="shared" si="6"/>
        <v>0</v>
      </c>
      <c r="W7" s="18">
        <f t="shared" si="7"/>
        <v>0</v>
      </c>
      <c r="X7" s="18">
        <f t="shared" si="8"/>
        <v>8.5222776395725855E-2</v>
      </c>
      <c r="Y7" s="18">
        <f t="shared" si="9"/>
        <v>0</v>
      </c>
      <c r="Z7" s="18">
        <f t="shared" si="10"/>
        <v>0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128275</v>
      </c>
      <c r="C8" s="14">
        <v>44.5</v>
      </c>
      <c r="D8" s="15">
        <v>0.35</v>
      </c>
      <c r="E8" s="14">
        <v>44</v>
      </c>
      <c r="F8" s="15">
        <v>0.34</v>
      </c>
      <c r="G8" s="14">
        <v>0.5</v>
      </c>
      <c r="H8" s="15">
        <v>0</v>
      </c>
      <c r="I8" s="14">
        <v>0</v>
      </c>
      <c r="J8" s="15">
        <v>0</v>
      </c>
      <c r="K8" s="14">
        <v>2696</v>
      </c>
      <c r="L8" s="14">
        <v>1939</v>
      </c>
      <c r="M8" s="14">
        <f t="shared" si="0"/>
        <v>757</v>
      </c>
      <c r="N8" s="18">
        <f t="shared" si="1"/>
        <v>28.078635014836795</v>
      </c>
      <c r="O8" s="18">
        <v>0.13993996905894229</v>
      </c>
      <c r="P8" s="18">
        <v>0.16290326870395488</v>
      </c>
      <c r="Q8" s="36">
        <v>7.6934913063548244E-2</v>
      </c>
      <c r="R8" s="18">
        <f t="shared" si="2"/>
        <v>6.6089952886279793E-2</v>
      </c>
      <c r="S8" s="18">
        <f t="shared" si="3"/>
        <v>1869.4185754801665</v>
      </c>
      <c r="T8" s="18">
        <f t="shared" si="4"/>
        <v>0.34691093354121999</v>
      </c>
      <c r="U8" s="18">
        <f t="shared" si="5"/>
        <v>1848.4138723848839</v>
      </c>
      <c r="V8" s="18">
        <f t="shared" si="6"/>
        <v>21.004703095282775</v>
      </c>
      <c r="W8" s="18">
        <f t="shared" si="7"/>
        <v>0</v>
      </c>
      <c r="X8" s="18">
        <f t="shared" si="8"/>
        <v>0.34301305788345349</v>
      </c>
      <c r="Y8" s="18">
        <f t="shared" si="9"/>
        <v>3.8978756577665173E-3</v>
      </c>
      <c r="Z8" s="18">
        <f t="shared" si="10"/>
        <v>0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138031.5</v>
      </c>
      <c r="C9" s="14">
        <v>205.5</v>
      </c>
      <c r="D9" s="15">
        <v>1.49</v>
      </c>
      <c r="E9" s="14">
        <v>200.5</v>
      </c>
      <c r="F9" s="15">
        <v>1.45</v>
      </c>
      <c r="G9" s="14">
        <v>5</v>
      </c>
      <c r="H9" s="15">
        <v>0.04</v>
      </c>
      <c r="I9" s="14">
        <v>0</v>
      </c>
      <c r="J9" s="15">
        <v>0</v>
      </c>
      <c r="K9" s="14">
        <v>2779</v>
      </c>
      <c r="L9" s="14">
        <v>1628</v>
      </c>
      <c r="M9" s="14">
        <f t="shared" si="0"/>
        <v>1151</v>
      </c>
      <c r="N9" s="18">
        <f t="shared" si="1"/>
        <v>41.417776178481468</v>
      </c>
      <c r="O9" s="18">
        <v>0.51416624481577411</v>
      </c>
      <c r="P9" s="18">
        <v>0.56255541729690262</v>
      </c>
      <c r="Q9" s="36">
        <v>0.2901231972417273</v>
      </c>
      <c r="R9" s="18">
        <f t="shared" si="2"/>
        <v>0.265167751075084</v>
      </c>
      <c r="S9" s="18">
        <f t="shared" si="3"/>
        <v>1355.583070801458</v>
      </c>
      <c r="T9" s="18">
        <f t="shared" si="4"/>
        <v>1.4887906021451629</v>
      </c>
      <c r="U9" s="18">
        <f t="shared" si="5"/>
        <v>1322.6005143342693</v>
      </c>
      <c r="V9" s="18">
        <f t="shared" si="6"/>
        <v>32.982556467188758</v>
      </c>
      <c r="W9" s="18">
        <f t="shared" si="7"/>
        <v>0</v>
      </c>
      <c r="X9" s="18">
        <f t="shared" si="8"/>
        <v>1.4525669865211928</v>
      </c>
      <c r="Y9" s="18">
        <f t="shared" si="9"/>
        <v>3.6223615623969897E-2</v>
      </c>
      <c r="Z9" s="18">
        <f t="shared" si="10"/>
        <v>0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130352.5</v>
      </c>
      <c r="C10" s="14">
        <v>527.5</v>
      </c>
      <c r="D10" s="15">
        <v>4.05</v>
      </c>
      <c r="E10" s="14">
        <v>505.5</v>
      </c>
      <c r="F10" s="15">
        <v>3.88</v>
      </c>
      <c r="G10" s="14">
        <v>22</v>
      </c>
      <c r="H10" s="15">
        <v>0.17</v>
      </c>
      <c r="I10" s="14">
        <v>0</v>
      </c>
      <c r="J10" s="15">
        <v>0</v>
      </c>
      <c r="K10" s="14">
        <v>3064</v>
      </c>
      <c r="L10" s="14">
        <v>1339</v>
      </c>
      <c r="M10" s="14">
        <f t="shared" si="0"/>
        <v>1725</v>
      </c>
      <c r="N10" s="18">
        <f t="shared" si="1"/>
        <v>56.298955613577029</v>
      </c>
      <c r="O10" s="18">
        <v>1.6827912463610792</v>
      </c>
      <c r="P10" s="18">
        <v>1.9435473785650705</v>
      </c>
      <c r="Q10" s="36">
        <v>1.253583194284003</v>
      </c>
      <c r="R10" s="18">
        <f t="shared" si="2"/>
        <v>1.0853961417107039</v>
      </c>
      <c r="S10" s="18">
        <f t="shared" si="3"/>
        <v>662.23859438376257</v>
      </c>
      <c r="T10" s="18">
        <f t="shared" si="4"/>
        <v>4.0467194722003788</v>
      </c>
      <c r="U10" s="18">
        <f t="shared" si="5"/>
        <v>634.61916485496113</v>
      </c>
      <c r="V10" s="18">
        <f t="shared" si="6"/>
        <v>27.619429528801476</v>
      </c>
      <c r="W10" s="18">
        <f t="shared" si="7"/>
        <v>0</v>
      </c>
      <c r="X10" s="18">
        <f t="shared" si="8"/>
        <v>3.8779463378147709</v>
      </c>
      <c r="Y10" s="18">
        <f t="shared" si="9"/>
        <v>0.16877313438560826</v>
      </c>
      <c r="Z10" s="18">
        <f t="shared" si="10"/>
        <v>0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111253</v>
      </c>
      <c r="C11" s="14">
        <v>1619.5</v>
      </c>
      <c r="D11" s="15">
        <v>14.56</v>
      </c>
      <c r="E11" s="14">
        <v>1540.5</v>
      </c>
      <c r="F11" s="15">
        <v>13.85</v>
      </c>
      <c r="G11" s="14">
        <v>74.5</v>
      </c>
      <c r="H11" s="15">
        <v>0.67</v>
      </c>
      <c r="I11" s="14">
        <v>4.5</v>
      </c>
      <c r="J11" s="15">
        <v>0.04</v>
      </c>
      <c r="K11" s="14">
        <v>2315</v>
      </c>
      <c r="L11" s="14">
        <v>597</v>
      </c>
      <c r="M11" s="14">
        <f t="shared" si="0"/>
        <v>1718</v>
      </c>
      <c r="N11" s="18">
        <f t="shared" si="1"/>
        <v>74.211663066954642</v>
      </c>
      <c r="O11" s="18">
        <v>4.1010754364089772</v>
      </c>
      <c r="P11" s="18">
        <v>5.195973325095852</v>
      </c>
      <c r="Q11" s="36">
        <v>4.1296600101827234</v>
      </c>
      <c r="R11" s="18">
        <f t="shared" si="2"/>
        <v>3.2594561536107172</v>
      </c>
      <c r="S11" s="18">
        <f t="shared" si="3"/>
        <v>601.79962687726641</v>
      </c>
      <c r="T11" s="18">
        <f t="shared" si="4"/>
        <v>14.556910824876633</v>
      </c>
      <c r="U11" s="18">
        <f t="shared" si="5"/>
        <v>572.44354751739979</v>
      </c>
      <c r="V11" s="18">
        <f t="shared" si="6"/>
        <v>27.683897624178048</v>
      </c>
      <c r="W11" s="18">
        <f t="shared" si="7"/>
        <v>1.6721817356886068</v>
      </c>
      <c r="X11" s="18">
        <f t="shared" si="8"/>
        <v>13.846817613907042</v>
      </c>
      <c r="Y11" s="18">
        <f t="shared" si="9"/>
        <v>0.66964486350929864</v>
      </c>
      <c r="Z11" s="18">
        <f t="shared" si="10"/>
        <v>4.0448347460293209E-2</v>
      </c>
      <c r="AA11" s="34">
        <f>SUM(D7:D11)+SUM(D14:D18)+SUM(D21:D25)+SUM(D28:D32)+SUM(D35:D39)+SUM(D42:D46)+SUM(D49:D53)</f>
        <v>1075.6599999999999</v>
      </c>
      <c r="AB11" s="34">
        <f>SUM(F7:F11)+SUM(F14:F18)+SUM(F21:F25)+SUM(F28:F32)+SUM(F35:F39)+SUM(F42:F46)+SUM(F49:F53)</f>
        <v>845.3900000000001</v>
      </c>
      <c r="AC11" s="34">
        <f>SUM(H7:H11)+SUM(H14:H18)+SUM(H21:H25)+SUM(H28:H32)+SUM(H35:H39)+SUM(H42:H46)+SUM(H49:H53)</f>
        <v>194.21</v>
      </c>
      <c r="AD11" s="34">
        <f>SUM(J7:J11)+SUM(J14:J18)+SUM(J21:J25)+SUM(J28:J32)+SUM(J35:J39)+SUM(J42:J46)+SUM(J49:J53)</f>
        <v>36.070000000000007</v>
      </c>
      <c r="AE11" s="19">
        <f>SUM(S7:S53)-S13-S20-S27-S34-S41-S48</f>
        <v>8366.0408791440605</v>
      </c>
      <c r="AF11" s="19">
        <f>SUM(U7:U53)-U13-U20-U27-U34-U41-U48</f>
        <v>7978.0211487526221</v>
      </c>
      <c r="AG11" s="19">
        <f t="shared" ref="AG11:AH11" si="11">SUM(V7:V53)-V13-V20-V27-V34-V41-V48</f>
        <v>346.19266915171676</v>
      </c>
      <c r="AH11" s="19">
        <f t="shared" si="11"/>
        <v>41.827061239717445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8"/>
      <c r="O12" s="17"/>
      <c r="P12" s="18"/>
      <c r="Q12" s="35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622818.5</v>
      </c>
      <c r="C13" s="8">
        <v>64156</v>
      </c>
      <c r="D13" s="9">
        <v>103.01</v>
      </c>
      <c r="E13" s="8">
        <v>60036.5</v>
      </c>
      <c r="F13" s="9">
        <v>96.39</v>
      </c>
      <c r="G13" s="8">
        <v>3709</v>
      </c>
      <c r="H13" s="9">
        <v>5.96</v>
      </c>
      <c r="I13" s="8">
        <v>410.5</v>
      </c>
      <c r="J13" s="9">
        <v>0.66</v>
      </c>
      <c r="K13" s="8">
        <f>SUM(K14:K18)</f>
        <v>11420</v>
      </c>
      <c r="L13" s="8">
        <f>SUM(L14:L18)</f>
        <v>474</v>
      </c>
      <c r="M13" s="8">
        <f t="shared" si="0"/>
        <v>10946</v>
      </c>
      <c r="N13" s="17">
        <f t="shared" si="1"/>
        <v>95.849387040280206</v>
      </c>
      <c r="O13" s="17">
        <v>42.544062314344181</v>
      </c>
      <c r="P13" s="17">
        <v>42.640966028062806</v>
      </c>
      <c r="Q13" s="35">
        <v>46.516640108220891</v>
      </c>
      <c r="R13" s="17">
        <f t="shared" si="2"/>
        <v>46.410928732610103</v>
      </c>
      <c r="S13" s="17">
        <f t="shared" si="3"/>
        <v>231.56140467799963</v>
      </c>
      <c r="T13" s="17">
        <f t="shared" ref="T13:T18" si="12">N13*R13*S13/10000</f>
        <v>103.00914311312205</v>
      </c>
      <c r="U13" s="17">
        <f t="shared" si="5"/>
        <v>216.69269081536763</v>
      </c>
      <c r="V13" s="17">
        <f t="shared" si="6"/>
        <v>13.387076032650114</v>
      </c>
      <c r="W13" s="17">
        <f t="shared" si="7"/>
        <v>1.4816378299819011</v>
      </c>
      <c r="X13" s="17">
        <f t="shared" ref="X13:X18" si="13">N13*R13*U13/10000</f>
        <v>96.394856607502845</v>
      </c>
      <c r="Y13" s="17">
        <f t="shared" ref="Y13:Y18" si="14">N13*R13*V13/10000</f>
        <v>5.9551859811486025</v>
      </c>
      <c r="Z13" s="17">
        <f t="shared" ref="Z13:Z18" si="15">N13*R13*W13/10000</f>
        <v>0.65910052447061229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113306.5</v>
      </c>
      <c r="C14" s="14">
        <v>4955</v>
      </c>
      <c r="D14" s="15">
        <v>43.73</v>
      </c>
      <c r="E14" s="14">
        <v>4751</v>
      </c>
      <c r="F14" s="15">
        <v>41.93</v>
      </c>
      <c r="G14" s="14">
        <v>190</v>
      </c>
      <c r="H14" s="15">
        <v>1.68</v>
      </c>
      <c r="I14" s="14">
        <v>14</v>
      </c>
      <c r="J14" s="15">
        <v>0.12</v>
      </c>
      <c r="K14" s="14">
        <v>2038</v>
      </c>
      <c r="L14" s="14">
        <v>238</v>
      </c>
      <c r="M14" s="14">
        <f t="shared" si="0"/>
        <v>1800</v>
      </c>
      <c r="N14" s="18">
        <f t="shared" si="1"/>
        <v>88.321884200196266</v>
      </c>
      <c r="O14" s="18">
        <v>13.655890128772871</v>
      </c>
      <c r="P14" s="18">
        <v>15.827099420849422</v>
      </c>
      <c r="Q14" s="36">
        <v>15.913188647746242</v>
      </c>
      <c r="R14" s="18">
        <f t="shared" si="2"/>
        <v>13.730169375557995</v>
      </c>
      <c r="S14" s="18">
        <f t="shared" si="3"/>
        <v>360.61568637217243</v>
      </c>
      <c r="T14" s="18">
        <f t="shared" si="12"/>
        <v>43.730942178957072</v>
      </c>
      <c r="U14" s="18">
        <f t="shared" si="5"/>
        <v>345.76894570215762</v>
      </c>
      <c r="V14" s="18">
        <f t="shared" si="6"/>
        <v>13.827846702464734</v>
      </c>
      <c r="W14" s="18">
        <f t="shared" si="7"/>
        <v>1.018893967550033</v>
      </c>
      <c r="X14" s="18">
        <f t="shared" si="13"/>
        <v>41.930515901559041</v>
      </c>
      <c r="Y14" s="18">
        <f t="shared" si="14"/>
        <v>1.6768676113020875</v>
      </c>
      <c r="Z14" s="18">
        <f t="shared" si="15"/>
        <v>0.12355866609594328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119901</v>
      </c>
      <c r="C15" s="14">
        <v>9518</v>
      </c>
      <c r="D15" s="15">
        <v>79.38</v>
      </c>
      <c r="E15" s="14">
        <v>9092</v>
      </c>
      <c r="F15" s="15">
        <v>75.83</v>
      </c>
      <c r="G15" s="14">
        <v>402.5</v>
      </c>
      <c r="H15" s="15">
        <v>3.36</v>
      </c>
      <c r="I15" s="14">
        <v>23.5</v>
      </c>
      <c r="J15" s="15">
        <v>0.2</v>
      </c>
      <c r="K15" s="14">
        <v>2213</v>
      </c>
      <c r="L15" s="14">
        <v>135</v>
      </c>
      <c r="M15" s="14">
        <f t="shared" si="0"/>
        <v>2078</v>
      </c>
      <c r="N15" s="18">
        <f t="shared" si="1"/>
        <v>93.8996836873023</v>
      </c>
      <c r="O15" s="18">
        <v>25.58320148188168</v>
      </c>
      <c r="P15" s="18">
        <v>28.876706309976736</v>
      </c>
      <c r="Q15" s="36">
        <v>30.472579907183476</v>
      </c>
      <c r="R15" s="18">
        <f t="shared" si="2"/>
        <v>26.997059258412435</v>
      </c>
      <c r="S15" s="18">
        <f t="shared" si="3"/>
        <v>313.14271029415914</v>
      </c>
      <c r="T15" s="18">
        <f t="shared" si="12"/>
        <v>79.382156946147248</v>
      </c>
      <c r="U15" s="18">
        <f t="shared" si="5"/>
        <v>299.12728745476937</v>
      </c>
      <c r="V15" s="18">
        <f t="shared" si="6"/>
        <v>13.242271579470378</v>
      </c>
      <c r="W15" s="18">
        <f t="shared" si="7"/>
        <v>0.7731512599193886</v>
      </c>
      <c r="X15" s="18">
        <f t="shared" si="13"/>
        <v>75.829225777933473</v>
      </c>
      <c r="Y15" s="18">
        <f t="shared" si="14"/>
        <v>3.3569361389813266</v>
      </c>
      <c r="Z15" s="18">
        <f t="shared" si="15"/>
        <v>0.19599502923245013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120272.5</v>
      </c>
      <c r="C16" s="14">
        <v>13047</v>
      </c>
      <c r="D16" s="15">
        <v>108.48</v>
      </c>
      <c r="E16" s="14">
        <v>12313</v>
      </c>
      <c r="F16" s="15">
        <v>102.38</v>
      </c>
      <c r="G16" s="14">
        <v>673.5</v>
      </c>
      <c r="H16" s="15">
        <v>5.6</v>
      </c>
      <c r="I16" s="14">
        <v>60.5</v>
      </c>
      <c r="J16" s="15">
        <v>0.5</v>
      </c>
      <c r="K16" s="14">
        <v>2276</v>
      </c>
      <c r="L16" s="14">
        <v>61</v>
      </c>
      <c r="M16" s="14">
        <f t="shared" si="0"/>
        <v>2215</v>
      </c>
      <c r="N16" s="18">
        <f t="shared" si="1"/>
        <v>97.319859402460466</v>
      </c>
      <c r="O16" s="18">
        <v>41.256559851528088</v>
      </c>
      <c r="P16" s="18">
        <v>42.177008371627025</v>
      </c>
      <c r="Q16" s="36">
        <v>45.358586163218526</v>
      </c>
      <c r="R16" s="18">
        <f t="shared" si="2"/>
        <v>44.368704587459341</v>
      </c>
      <c r="S16" s="18">
        <f t="shared" si="3"/>
        <v>251.22687845053213</v>
      </c>
      <c r="T16" s="18">
        <f t="shared" si="12"/>
        <v>108.47866303602238</v>
      </c>
      <c r="U16" s="18">
        <f t="shared" si="5"/>
        <v>237.09332063780192</v>
      </c>
      <c r="V16" s="18">
        <f t="shared" si="6"/>
        <v>12.968598347239469</v>
      </c>
      <c r="W16" s="18">
        <f t="shared" si="7"/>
        <v>1.1649594654907023</v>
      </c>
      <c r="X16" s="18">
        <f t="shared" si="13"/>
        <v>102.37585482965765</v>
      </c>
      <c r="Y16" s="18">
        <f t="shared" si="14"/>
        <v>5.599783824232472</v>
      </c>
      <c r="Z16" s="18">
        <f t="shared" si="15"/>
        <v>0.50302438213224143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129003</v>
      </c>
      <c r="C17" s="14">
        <v>16974.5</v>
      </c>
      <c r="D17" s="15">
        <v>131.58000000000001</v>
      </c>
      <c r="E17" s="14">
        <v>15851</v>
      </c>
      <c r="F17" s="15">
        <v>122.87</v>
      </c>
      <c r="G17" s="14">
        <v>1005.5</v>
      </c>
      <c r="H17" s="15">
        <v>7.79</v>
      </c>
      <c r="I17" s="14">
        <v>118</v>
      </c>
      <c r="J17" s="15">
        <v>0.91</v>
      </c>
      <c r="K17" s="14">
        <v>2238</v>
      </c>
      <c r="L17" s="14">
        <v>30</v>
      </c>
      <c r="M17" s="14">
        <f t="shared" si="0"/>
        <v>2208</v>
      </c>
      <c r="N17" s="18">
        <f t="shared" si="1"/>
        <v>98.659517426273453</v>
      </c>
      <c r="O17" s="18">
        <v>57.390742010819388</v>
      </c>
      <c r="P17" s="18">
        <v>54.677328912402182</v>
      </c>
      <c r="Q17" s="36">
        <v>58.748866727107881</v>
      </c>
      <c r="R17" s="18">
        <f t="shared" si="2"/>
        <v>61.664333661308163</v>
      </c>
      <c r="S17" s="18">
        <f t="shared" si="3"/>
        <v>216.28387940174861</v>
      </c>
      <c r="T17" s="18">
        <f t="shared" si="12"/>
        <v>131.5822112664047</v>
      </c>
      <c r="U17" s="18">
        <f t="shared" si="5"/>
        <v>201.968586550244</v>
      </c>
      <c r="V17" s="18">
        <f t="shared" si="6"/>
        <v>12.811772997051943</v>
      </c>
      <c r="W17" s="18">
        <f t="shared" si="7"/>
        <v>1.5035198544526398</v>
      </c>
      <c r="X17" s="18">
        <f t="shared" si="13"/>
        <v>122.87311147802765</v>
      </c>
      <c r="Y17" s="18">
        <f t="shared" si="14"/>
        <v>7.7943923784718194</v>
      </c>
      <c r="Z17" s="18">
        <f t="shared" si="15"/>
        <v>0.91470740990519606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140335.5</v>
      </c>
      <c r="C18" s="14">
        <v>19661.5</v>
      </c>
      <c r="D18" s="15">
        <v>140.1</v>
      </c>
      <c r="E18" s="14">
        <v>18029.5</v>
      </c>
      <c r="F18" s="15">
        <v>128.47</v>
      </c>
      <c r="G18" s="14">
        <v>1437.5</v>
      </c>
      <c r="H18" s="15">
        <v>10.24</v>
      </c>
      <c r="I18" s="14">
        <v>194.5</v>
      </c>
      <c r="J18" s="15">
        <v>1.39</v>
      </c>
      <c r="K18" s="14">
        <v>2655</v>
      </c>
      <c r="L18" s="14">
        <v>10</v>
      </c>
      <c r="M18" s="14">
        <f t="shared" si="0"/>
        <v>2645</v>
      </c>
      <c r="N18" s="18">
        <f t="shared" si="1"/>
        <v>99.623352165725038</v>
      </c>
      <c r="O18" s="18">
        <v>71.318867874479423</v>
      </c>
      <c r="P18" s="18">
        <v>66.314434858261436</v>
      </c>
      <c r="Q18" s="36">
        <v>70.545829042224511</v>
      </c>
      <c r="R18" s="18">
        <f t="shared" si="2"/>
        <v>75.869585125948362</v>
      </c>
      <c r="S18" s="18">
        <f t="shared" si="3"/>
        <v>185.3618012724925</v>
      </c>
      <c r="T18" s="18">
        <f t="shared" si="12"/>
        <v>140.10353759383761</v>
      </c>
      <c r="U18" s="18">
        <f t="shared" si="5"/>
        <v>169.97587142600534</v>
      </c>
      <c r="V18" s="18">
        <f t="shared" si="6"/>
        <v>13.552251320052283</v>
      </c>
      <c r="W18" s="18">
        <f t="shared" si="7"/>
        <v>1.8336785264349003</v>
      </c>
      <c r="X18" s="18">
        <f t="shared" si="13"/>
        <v>128.47426346149052</v>
      </c>
      <c r="Y18" s="18">
        <f t="shared" si="14"/>
        <v>10.243309782628058</v>
      </c>
      <c r="Z18" s="18">
        <f t="shared" si="15"/>
        <v>1.3859643497190661</v>
      </c>
      <c r="AA18" s="1"/>
      <c r="AB18" s="1"/>
      <c r="AC18" s="1"/>
      <c r="AD18" s="1"/>
      <c r="AE18" s="19">
        <f>SUM(S16:S53)-S20-S27-S34-S41-S48</f>
        <v>1242.3466961145746</v>
      </c>
      <c r="AF18" s="19">
        <f>SUM(U16:U53)-U20-U27-U34-U41-U48</f>
        <v>994.15189768368441</v>
      </c>
      <c r="AG18" s="19">
        <f>SUM(V16:V53)-V20-V27-V34-V41-V48</f>
        <v>209.83196415433071</v>
      </c>
      <c r="AH18" s="19">
        <f>SUM(W16:W53)-W20-W27-W34-W41-W48</f>
        <v>38.362834276559411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8"/>
      <c r="O19" s="17"/>
      <c r="P19" s="18"/>
      <c r="Q19" s="35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814896.5</v>
      </c>
      <c r="C20" s="8">
        <v>64528</v>
      </c>
      <c r="D20" s="9">
        <v>79.19</v>
      </c>
      <c r="E20" s="8">
        <v>49320</v>
      </c>
      <c r="F20" s="9">
        <v>60.52</v>
      </c>
      <c r="G20" s="8">
        <v>13150</v>
      </c>
      <c r="H20" s="9">
        <v>16.14</v>
      </c>
      <c r="I20" s="8">
        <v>2058</v>
      </c>
      <c r="J20" s="9">
        <v>2.5299999999999998</v>
      </c>
      <c r="K20" s="8">
        <f>SUM(K21:K25)</f>
        <v>15425</v>
      </c>
      <c r="L20" s="8">
        <f>SUM(L21:L25)</f>
        <v>20</v>
      </c>
      <c r="M20" s="8">
        <f t="shared" si="0"/>
        <v>15405</v>
      </c>
      <c r="N20" s="17">
        <f t="shared" si="1"/>
        <v>99.870340356564029</v>
      </c>
      <c r="O20" s="17">
        <v>91.332361531525237</v>
      </c>
      <c r="P20" s="17">
        <v>87.286163329276505</v>
      </c>
      <c r="Q20" s="35">
        <v>90.046609813280526</v>
      </c>
      <c r="R20" s="17">
        <f t="shared" si="2"/>
        <v>94.220770033505076</v>
      </c>
      <c r="S20" s="17">
        <f t="shared" si="3"/>
        <v>84.151637822268555</v>
      </c>
      <c r="T20" s="17">
        <f t="shared" ref="T20:T25" si="16">N20*R20*S20/10000</f>
        <v>79.18551619745574</v>
      </c>
      <c r="U20" s="17">
        <f t="shared" si="5"/>
        <v>64.318726403953093</v>
      </c>
      <c r="V20" s="17">
        <f t="shared" si="6"/>
        <v>17.149052153527638</v>
      </c>
      <c r="W20" s="17">
        <f t="shared" si="7"/>
        <v>2.6838592647878232</v>
      </c>
      <c r="X20" s="17">
        <f t="shared" ref="X20:X25" si="17">N20*R20*U20/10000</f>
        <v>60.523023475987443</v>
      </c>
      <c r="Y20" s="17">
        <f t="shared" ref="Y20:Y25" si="18">N20*R20*V20/10000</f>
        <v>16.137018627518955</v>
      </c>
      <c r="Z20" s="17">
        <f t="shared" ref="Z20:Z25" si="19">N20*R20*W20/10000</f>
        <v>2.5254740939493536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149190</v>
      </c>
      <c r="C21" s="14">
        <v>18849.5</v>
      </c>
      <c r="D21" s="15">
        <v>126.35</v>
      </c>
      <c r="E21" s="14">
        <v>16608.5</v>
      </c>
      <c r="F21" s="15">
        <v>111.32</v>
      </c>
      <c r="G21" s="14">
        <v>1948.5</v>
      </c>
      <c r="H21" s="15">
        <v>13.06</v>
      </c>
      <c r="I21" s="14">
        <v>292.5</v>
      </c>
      <c r="J21" s="15">
        <v>1.96</v>
      </c>
      <c r="K21" s="14">
        <v>2743</v>
      </c>
      <c r="L21" s="14">
        <v>7</v>
      </c>
      <c r="M21" s="14">
        <f t="shared" si="0"/>
        <v>2736</v>
      </c>
      <c r="N21" s="18">
        <f t="shared" si="1"/>
        <v>99.744804958075093</v>
      </c>
      <c r="O21" s="18">
        <v>81.524740680321756</v>
      </c>
      <c r="P21" s="18">
        <v>75.918371047287494</v>
      </c>
      <c r="Q21" s="36">
        <v>79.840360212853042</v>
      </c>
      <c r="R21" s="18">
        <f t="shared" si="2"/>
        <v>85.736358306766959</v>
      </c>
      <c r="S21" s="18">
        <f t="shared" si="3"/>
        <v>147.74228192463426</v>
      </c>
      <c r="T21" s="18">
        <f t="shared" si="16"/>
        <v>126.34559957101682</v>
      </c>
      <c r="U21" s="18">
        <f t="shared" si="5"/>
        <v>130.17733570361483</v>
      </c>
      <c r="V21" s="18">
        <f t="shared" si="6"/>
        <v>15.272332758436555</v>
      </c>
      <c r="W21" s="18">
        <f t="shared" si="7"/>
        <v>2.2926134625828545</v>
      </c>
      <c r="X21" s="18">
        <f t="shared" si="17"/>
        <v>111.3244855553321</v>
      </c>
      <c r="Y21" s="18">
        <f t="shared" si="18"/>
        <v>13.060526844962798</v>
      </c>
      <c r="Z21" s="18">
        <f t="shared" si="19"/>
        <v>1.960587170721898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157725</v>
      </c>
      <c r="C22" s="14">
        <v>16036.5</v>
      </c>
      <c r="D22" s="15">
        <v>101.67</v>
      </c>
      <c r="E22" s="14">
        <v>13265.5</v>
      </c>
      <c r="F22" s="15">
        <v>84.11</v>
      </c>
      <c r="G22" s="14">
        <v>2381</v>
      </c>
      <c r="H22" s="15">
        <v>15.1</v>
      </c>
      <c r="I22" s="14">
        <v>390</v>
      </c>
      <c r="J22" s="15">
        <v>2.4700000000000002</v>
      </c>
      <c r="K22" s="14">
        <v>2988</v>
      </c>
      <c r="L22" s="14">
        <v>5</v>
      </c>
      <c r="M22" s="14">
        <f t="shared" si="0"/>
        <v>2983</v>
      </c>
      <c r="N22" s="18">
        <f t="shared" si="1"/>
        <v>99.832663989290495</v>
      </c>
      <c r="O22" s="18">
        <v>88.553346895757244</v>
      </c>
      <c r="P22" s="18">
        <v>83.657536750306789</v>
      </c>
      <c r="Q22" s="36">
        <v>87.143650499814882</v>
      </c>
      <c r="R22" s="18">
        <f t="shared" si="2"/>
        <v>92.243475151620899</v>
      </c>
      <c r="S22" s="18">
        <f t="shared" si="3"/>
        <v>110.40804915913822</v>
      </c>
      <c r="T22" s="18">
        <f t="shared" si="16"/>
        <v>101.67379933428435</v>
      </c>
      <c r="U22" s="18">
        <f t="shared" si="5"/>
        <v>91.330276314691361</v>
      </c>
      <c r="V22" s="18">
        <f t="shared" si="6"/>
        <v>16.392701964138563</v>
      </c>
      <c r="W22" s="18">
        <f t="shared" si="7"/>
        <v>2.6850708803082908</v>
      </c>
      <c r="X22" s="18">
        <f t="shared" si="17"/>
        <v>84.105246473292127</v>
      </c>
      <c r="Y22" s="18">
        <f t="shared" si="18"/>
        <v>15.095894753526707</v>
      </c>
      <c r="Z22" s="18">
        <f t="shared" si="19"/>
        <v>2.4726581074655254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162863.5</v>
      </c>
      <c r="C23" s="14">
        <v>12521.5</v>
      </c>
      <c r="D23" s="15">
        <v>76.88</v>
      </c>
      <c r="E23" s="14">
        <v>9387</v>
      </c>
      <c r="F23" s="15">
        <v>57.64</v>
      </c>
      <c r="G23" s="14">
        <v>2693</v>
      </c>
      <c r="H23" s="15">
        <v>16.54</v>
      </c>
      <c r="I23" s="14">
        <v>441.5</v>
      </c>
      <c r="J23" s="15">
        <v>2.71</v>
      </c>
      <c r="K23" s="14">
        <v>3070</v>
      </c>
      <c r="L23" s="14">
        <v>1</v>
      </c>
      <c r="M23" s="14">
        <f t="shared" si="0"/>
        <v>3069</v>
      </c>
      <c r="N23" s="18">
        <f t="shared" si="1"/>
        <v>99.967426710097712</v>
      </c>
      <c r="O23" s="18">
        <v>92.625198837145518</v>
      </c>
      <c r="P23" s="18">
        <v>88.690794608483657</v>
      </c>
      <c r="Q23" s="36">
        <v>91.431771513907037</v>
      </c>
      <c r="R23" s="18">
        <f t="shared" si="2"/>
        <v>95.48776796840211</v>
      </c>
      <c r="S23" s="18">
        <f t="shared" si="3"/>
        <v>80.542728779185836</v>
      </c>
      <c r="T23" s="18">
        <f t="shared" si="16"/>
        <v>76.883402358416717</v>
      </c>
      <c r="U23" s="18">
        <f t="shared" si="5"/>
        <v>60.380513121448502</v>
      </c>
      <c r="V23" s="18">
        <f t="shared" si="6"/>
        <v>17.322331078732375</v>
      </c>
      <c r="W23" s="18">
        <f t="shared" si="7"/>
        <v>2.8398845790049556</v>
      </c>
      <c r="X23" s="18">
        <f t="shared" si="17"/>
        <v>57.637223810123196</v>
      </c>
      <c r="Y23" s="18">
        <f t="shared" si="18"/>
        <v>16.535319454635321</v>
      </c>
      <c r="Z23" s="18">
        <f t="shared" si="19"/>
        <v>2.7108590936581867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168005</v>
      </c>
      <c r="C24" s="14">
        <v>9576.5</v>
      </c>
      <c r="D24" s="15">
        <v>57</v>
      </c>
      <c r="E24" s="14">
        <v>6133.5</v>
      </c>
      <c r="F24" s="15">
        <v>36.51</v>
      </c>
      <c r="G24" s="14">
        <v>2987.5</v>
      </c>
      <c r="H24" s="15">
        <v>17.78</v>
      </c>
      <c r="I24" s="14">
        <v>455.5</v>
      </c>
      <c r="J24" s="15">
        <v>2.71</v>
      </c>
      <c r="K24" s="14">
        <v>3226</v>
      </c>
      <c r="L24" s="14">
        <v>3</v>
      </c>
      <c r="M24" s="14">
        <f t="shared" si="0"/>
        <v>3223</v>
      </c>
      <c r="N24" s="18">
        <f t="shared" si="1"/>
        <v>99.907005579665224</v>
      </c>
      <c r="O24" s="18">
        <v>95.242074391949998</v>
      </c>
      <c r="P24" s="18">
        <v>92.611323998792798</v>
      </c>
      <c r="Q24" s="36">
        <v>94.165425097323023</v>
      </c>
      <c r="R24" s="18">
        <f t="shared" si="2"/>
        <v>96.840321842129597</v>
      </c>
      <c r="S24" s="18">
        <f t="shared" si="3"/>
        <v>58.915889568052222</v>
      </c>
      <c r="T24" s="18">
        <f t="shared" si="16"/>
        <v>57.001279723817753</v>
      </c>
      <c r="U24" s="18">
        <f t="shared" si="5"/>
        <v>37.734100001634033</v>
      </c>
      <c r="V24" s="18">
        <f t="shared" si="6"/>
        <v>18.379493560753509</v>
      </c>
      <c r="W24" s="18">
        <f t="shared" si="7"/>
        <v>2.8022960056646777</v>
      </c>
      <c r="X24" s="18">
        <f t="shared" si="17"/>
        <v>36.507842028511057</v>
      </c>
      <c r="Y24" s="18">
        <f t="shared" si="18"/>
        <v>17.78220886283146</v>
      </c>
      <c r="Z24" s="18">
        <f t="shared" si="19"/>
        <v>2.7112288324752241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177113</v>
      </c>
      <c r="C25" s="14">
        <v>7544</v>
      </c>
      <c r="D25" s="15">
        <v>42.59</v>
      </c>
      <c r="E25" s="14">
        <v>3925.5</v>
      </c>
      <c r="F25" s="15">
        <v>22.16</v>
      </c>
      <c r="G25" s="14">
        <v>3140</v>
      </c>
      <c r="H25" s="15">
        <v>17.73</v>
      </c>
      <c r="I25" s="14">
        <v>478.5</v>
      </c>
      <c r="J25" s="15">
        <v>2.7</v>
      </c>
      <c r="K25" s="14">
        <v>3398</v>
      </c>
      <c r="L25" s="14">
        <v>4</v>
      </c>
      <c r="M25" s="14">
        <f t="shared" si="0"/>
        <v>3394</v>
      </c>
      <c r="N25" s="18">
        <f t="shared" si="1"/>
        <v>99.882283696291935</v>
      </c>
      <c r="O25" s="18">
        <v>96.781300774052468</v>
      </c>
      <c r="P25" s="18">
        <v>94.866100587851079</v>
      </c>
      <c r="Q25" s="36">
        <v>96.252957080094632</v>
      </c>
      <c r="R25" s="18">
        <f t="shared" si="2"/>
        <v>98.196155758863128</v>
      </c>
      <c r="S25" s="18">
        <f t="shared" si="3"/>
        <v>43.427846173213368</v>
      </c>
      <c r="T25" s="18">
        <f t="shared" si="16"/>
        <v>42.594275970707969</v>
      </c>
      <c r="U25" s="18">
        <f t="shared" si="5"/>
        <v>22.597562321440755</v>
      </c>
      <c r="V25" s="18">
        <f t="shared" si="6"/>
        <v>18.075747214195385</v>
      </c>
      <c r="W25" s="18">
        <f t="shared" si="7"/>
        <v>2.7545366375772264</v>
      </c>
      <c r="X25" s="18">
        <f t="shared" si="17"/>
        <v>22.163816320654043</v>
      </c>
      <c r="Y25" s="18">
        <f t="shared" si="18"/>
        <v>17.728794611349819</v>
      </c>
      <c r="Z25" s="18">
        <f t="shared" si="19"/>
        <v>2.7016650387041041</v>
      </c>
      <c r="AA25" s="1"/>
      <c r="AB25" s="1"/>
      <c r="AC25" s="1"/>
      <c r="AD25" s="1"/>
      <c r="AE25" s="19">
        <f>SUM(S15:S53)-S20-S27-S34-S41-S48</f>
        <v>1555.4894064087337</v>
      </c>
      <c r="AF25" s="19">
        <f>SUM(U15:U53)-U20-U27-U34-U41-U48</f>
        <v>1293.2791851384538</v>
      </c>
      <c r="AG25" s="19">
        <f>SUM(V15:V53)-V20-V27-V34-V41-V48</f>
        <v>223.074235733801</v>
      </c>
      <c r="AH25" s="19">
        <f>SUM(W15:W53)-W20-W27-W34-W41-W48</f>
        <v>39.135985536478799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8"/>
      <c r="O26" s="17"/>
      <c r="P26" s="18"/>
      <c r="Q26" s="35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830820</v>
      </c>
      <c r="C27" s="8">
        <v>18753</v>
      </c>
      <c r="D27" s="9">
        <v>22.57</v>
      </c>
      <c r="E27" s="8">
        <v>5836.5</v>
      </c>
      <c r="F27" s="9">
        <v>7.02</v>
      </c>
      <c r="G27" s="8">
        <v>10900</v>
      </c>
      <c r="H27" s="9">
        <v>13.12</v>
      </c>
      <c r="I27" s="8">
        <v>2016.5</v>
      </c>
      <c r="J27" s="9">
        <v>2.4300000000000002</v>
      </c>
      <c r="K27" s="8">
        <f>SUM(K28:K32)</f>
        <v>16907</v>
      </c>
      <c r="L27" s="8">
        <f>SUM(L28:L32)</f>
        <v>8</v>
      </c>
      <c r="M27" s="8">
        <f t="shared" si="0"/>
        <v>16899</v>
      </c>
      <c r="N27" s="17">
        <f t="shared" si="1"/>
        <v>99.952682320932169</v>
      </c>
      <c r="O27" s="17">
        <v>98.651484468506084</v>
      </c>
      <c r="P27" s="17">
        <v>97.874094928880211</v>
      </c>
      <c r="Q27" s="35">
        <v>98.457463052263023</v>
      </c>
      <c r="R27" s="17">
        <f t="shared" si="2"/>
        <v>99.239486139480817</v>
      </c>
      <c r="S27" s="17">
        <f t="shared" si="3"/>
        <v>22.755419745931505</v>
      </c>
      <c r="T27" s="17">
        <f t="shared" ref="T27:T32" si="20">N27*R27*S27/10000</f>
        <v>22.571676175344844</v>
      </c>
      <c r="U27" s="17">
        <f t="shared" si="5"/>
        <v>7.0821739106878487</v>
      </c>
      <c r="V27" s="17">
        <f t="shared" si="6"/>
        <v>13.226367793454562</v>
      </c>
      <c r="W27" s="17">
        <f t="shared" si="7"/>
        <v>2.4468780417890938</v>
      </c>
      <c r="X27" s="17">
        <f t="shared" ref="X27:X32" si="21">N27*R27*U27/10000</f>
        <v>7.0249873618834409</v>
      </c>
      <c r="Y27" s="17">
        <f t="shared" ref="Y27:Y32" si="22">N27*R27*V27/10000</f>
        <v>13.119568618954768</v>
      </c>
      <c r="Z27" s="17">
        <f t="shared" ref="Z27:Z32" si="23">N27*R27*W27/10000</f>
        <v>2.4271201945066321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175833.5</v>
      </c>
      <c r="C28" s="14">
        <v>6031.5</v>
      </c>
      <c r="D28" s="15">
        <v>34.299999999999997</v>
      </c>
      <c r="E28" s="14">
        <v>2470</v>
      </c>
      <c r="F28" s="15">
        <v>14.05</v>
      </c>
      <c r="G28" s="14">
        <v>3074</v>
      </c>
      <c r="H28" s="15">
        <v>17.48</v>
      </c>
      <c r="I28" s="14">
        <v>487.5</v>
      </c>
      <c r="J28" s="15">
        <v>2.77</v>
      </c>
      <c r="K28" s="14">
        <v>3742</v>
      </c>
      <c r="L28" s="14">
        <v>2</v>
      </c>
      <c r="M28" s="14">
        <f t="shared" si="0"/>
        <v>3740</v>
      </c>
      <c r="N28" s="18">
        <f t="shared" si="1"/>
        <v>99.946552645644033</v>
      </c>
      <c r="O28" s="18">
        <v>97.779810088711159</v>
      </c>
      <c r="P28" s="18">
        <v>96.340022689042755</v>
      </c>
      <c r="Q28" s="36">
        <v>97.475517739605081</v>
      </c>
      <c r="R28" s="18">
        <f t="shared" si="2"/>
        <v>98.932274944973685</v>
      </c>
      <c r="S28" s="18">
        <f t="shared" si="3"/>
        <v>34.691086067793748</v>
      </c>
      <c r="T28" s="18">
        <f t="shared" si="20"/>
        <v>34.302337154182794</v>
      </c>
      <c r="U28" s="18">
        <f t="shared" si="5"/>
        <v>14.206579223650927</v>
      </c>
      <c r="V28" s="18">
        <f t="shared" si="6"/>
        <v>17.680576734211719</v>
      </c>
      <c r="W28" s="18">
        <f t="shared" si="7"/>
        <v>2.803930109931104</v>
      </c>
      <c r="X28" s="18">
        <f t="shared" si="21"/>
        <v>14.047380049876732</v>
      </c>
      <c r="Y28" s="18">
        <f t="shared" si="22"/>
        <v>17.482447883935656</v>
      </c>
      <c r="Z28" s="18">
        <f t="shared" si="23"/>
        <v>2.7725092203704076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174462</v>
      </c>
      <c r="C29" s="14">
        <v>4887.5</v>
      </c>
      <c r="D29" s="15">
        <v>28.01</v>
      </c>
      <c r="E29" s="14">
        <v>1484.5</v>
      </c>
      <c r="F29" s="15">
        <v>8.51</v>
      </c>
      <c r="G29" s="14">
        <v>2921.5</v>
      </c>
      <c r="H29" s="15">
        <v>16.75</v>
      </c>
      <c r="I29" s="14">
        <v>481.5</v>
      </c>
      <c r="J29" s="15">
        <v>2.76</v>
      </c>
      <c r="K29" s="14">
        <v>3321</v>
      </c>
      <c r="L29" s="14">
        <v>1</v>
      </c>
      <c r="M29" s="14">
        <f t="shared" si="0"/>
        <v>3320</v>
      </c>
      <c r="N29" s="18">
        <f t="shared" si="1"/>
        <v>99.969888587774776</v>
      </c>
      <c r="O29" s="18">
        <v>98.417886290520968</v>
      </c>
      <c r="P29" s="18">
        <v>97.336239935304675</v>
      </c>
      <c r="Q29" s="36">
        <v>98.024781341107868</v>
      </c>
      <c r="R29" s="18">
        <f t="shared" si="2"/>
        <v>99.114079094225886</v>
      </c>
      <c r="S29" s="18">
        <f t="shared" si="3"/>
        <v>28.273616652522751</v>
      </c>
      <c r="T29" s="18">
        <f t="shared" si="20"/>
        <v>28.014696610150061</v>
      </c>
      <c r="U29" s="18">
        <f t="shared" si="5"/>
        <v>8.5876591142035856</v>
      </c>
      <c r="V29" s="18">
        <f t="shared" si="6"/>
        <v>16.900536276285468</v>
      </c>
      <c r="W29" s="18">
        <f t="shared" si="7"/>
        <v>2.7854212620336991</v>
      </c>
      <c r="X29" s="18">
        <f t="shared" si="21"/>
        <v>8.5090162900803605</v>
      </c>
      <c r="Y29" s="18">
        <f t="shared" si="22"/>
        <v>16.745766986507089</v>
      </c>
      <c r="Z29" s="18">
        <f t="shared" si="23"/>
        <v>2.7599133335626096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161471.5</v>
      </c>
      <c r="C30" s="14">
        <v>3550.5</v>
      </c>
      <c r="D30" s="15">
        <v>21.99</v>
      </c>
      <c r="E30" s="14">
        <v>900.5</v>
      </c>
      <c r="F30" s="15">
        <v>5.58</v>
      </c>
      <c r="G30" s="14">
        <v>2246</v>
      </c>
      <c r="H30" s="15">
        <v>13.91</v>
      </c>
      <c r="I30" s="14">
        <v>404</v>
      </c>
      <c r="J30" s="15">
        <v>2.5</v>
      </c>
      <c r="K30" s="14">
        <v>3719</v>
      </c>
      <c r="L30" s="14">
        <v>3</v>
      </c>
      <c r="M30" s="14">
        <f t="shared" si="0"/>
        <v>3716</v>
      </c>
      <c r="N30" s="18">
        <f t="shared" si="1"/>
        <v>99.919333154073669</v>
      </c>
      <c r="O30" s="18">
        <v>98.785025504170022</v>
      </c>
      <c r="P30" s="18">
        <v>98.003755577840749</v>
      </c>
      <c r="Q30" s="36">
        <v>98.588460041744781</v>
      </c>
      <c r="R30" s="18">
        <f t="shared" si="2"/>
        <v>99.374391136523627</v>
      </c>
      <c r="S30" s="18">
        <f t="shared" si="3"/>
        <v>22.144691249853466</v>
      </c>
      <c r="T30" s="18">
        <f t="shared" si="20"/>
        <v>21.98840042979721</v>
      </c>
      <c r="U30" s="18">
        <f t="shared" si="5"/>
        <v>5.6164749952099831</v>
      </c>
      <c r="V30" s="18">
        <f t="shared" si="6"/>
        <v>14.008442908652551</v>
      </c>
      <c r="W30" s="18">
        <f t="shared" si="7"/>
        <v>2.5197733459909308</v>
      </c>
      <c r="X30" s="18">
        <f t="shared" si="21"/>
        <v>5.5768355406372025</v>
      </c>
      <c r="Y30" s="18">
        <f t="shared" si="22"/>
        <v>13.909575373982406</v>
      </c>
      <c r="Z30" s="18">
        <f t="shared" si="23"/>
        <v>2.501989515177601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153142.5</v>
      </c>
      <c r="C31" s="14">
        <v>2373</v>
      </c>
      <c r="D31" s="15">
        <v>15.5</v>
      </c>
      <c r="E31" s="14">
        <v>548</v>
      </c>
      <c r="F31" s="15">
        <v>3.58</v>
      </c>
      <c r="G31" s="14">
        <v>1489</v>
      </c>
      <c r="H31" s="15">
        <v>9.7200000000000006</v>
      </c>
      <c r="I31" s="14">
        <v>336</v>
      </c>
      <c r="J31" s="15">
        <v>2.19</v>
      </c>
      <c r="K31" s="14">
        <v>2904</v>
      </c>
      <c r="L31" s="14">
        <v>2</v>
      </c>
      <c r="M31" s="14">
        <f t="shared" si="0"/>
        <v>2902</v>
      </c>
      <c r="N31" s="18">
        <f t="shared" si="1"/>
        <v>99.931129476584019</v>
      </c>
      <c r="O31" s="18">
        <v>99.099244598043725</v>
      </c>
      <c r="P31" s="18">
        <v>98.508736207264334</v>
      </c>
      <c r="Q31" s="36">
        <v>98.881004366812235</v>
      </c>
      <c r="R31" s="18">
        <f t="shared" si="2"/>
        <v>99.473744310652776</v>
      </c>
      <c r="S31" s="18">
        <f t="shared" si="3"/>
        <v>15.588084236167065</v>
      </c>
      <c r="T31" s="18">
        <f t="shared" si="20"/>
        <v>15.495371957490569</v>
      </c>
      <c r="U31" s="18">
        <f t="shared" si="5"/>
        <v>3.5997767220478516</v>
      </c>
      <c r="V31" s="18">
        <f t="shared" si="6"/>
        <v>9.7811451443964437</v>
      </c>
      <c r="W31" s="18">
        <f t="shared" si="7"/>
        <v>2.20716236972277</v>
      </c>
      <c r="X31" s="18">
        <f t="shared" si="21"/>
        <v>3.578366554026478</v>
      </c>
      <c r="Y31" s="18">
        <f t="shared" si="22"/>
        <v>9.7229704360317992</v>
      </c>
      <c r="Z31" s="18">
        <f t="shared" si="23"/>
        <v>2.1940349674322928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165910.5</v>
      </c>
      <c r="C32" s="14">
        <v>1910.5</v>
      </c>
      <c r="D32" s="15">
        <v>11.52</v>
      </c>
      <c r="E32" s="14">
        <v>433.5</v>
      </c>
      <c r="F32" s="15">
        <v>2.61</v>
      </c>
      <c r="G32" s="14">
        <v>1169.5</v>
      </c>
      <c r="H32" s="15">
        <v>7.05</v>
      </c>
      <c r="I32" s="14">
        <v>307.5</v>
      </c>
      <c r="J32" s="15">
        <v>1.85</v>
      </c>
      <c r="K32" s="14">
        <v>3221</v>
      </c>
      <c r="L32" s="14">
        <v>0</v>
      </c>
      <c r="M32" s="14">
        <f t="shared" si="0"/>
        <v>3221</v>
      </c>
      <c r="N32" s="18">
        <f t="shared" si="1"/>
        <v>100</v>
      </c>
      <c r="O32" s="18">
        <v>99.298454857395342</v>
      </c>
      <c r="P32" s="18">
        <v>98.834683483201005</v>
      </c>
      <c r="Q32" s="36">
        <v>99.112464369007512</v>
      </c>
      <c r="R32" s="18">
        <f t="shared" si="2"/>
        <v>99.577539200840363</v>
      </c>
      <c r="S32" s="18">
        <f t="shared" si="3"/>
        <v>11.564098447763339</v>
      </c>
      <c r="T32" s="18">
        <f t="shared" si="20"/>
        <v>11.515244665045312</v>
      </c>
      <c r="U32" s="18">
        <f t="shared" si="5"/>
        <v>2.6239396373229034</v>
      </c>
      <c r="V32" s="18">
        <f t="shared" si="6"/>
        <v>7.078886749363634</v>
      </c>
      <c r="W32" s="18">
        <f t="shared" si="7"/>
        <v>1.8612720610768001</v>
      </c>
      <c r="X32" s="18">
        <f t="shared" si="21"/>
        <v>2.6128545209616028</v>
      </c>
      <c r="Y32" s="18">
        <f t="shared" si="22"/>
        <v>7.0489812278306667</v>
      </c>
      <c r="Z32" s="18">
        <f t="shared" si="23"/>
        <v>1.8534089162530398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8"/>
      <c r="O33" s="17"/>
      <c r="P33" s="18"/>
      <c r="Q33" s="35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694674.5</v>
      </c>
      <c r="C34" s="8">
        <v>4003.5</v>
      </c>
      <c r="D34" s="9">
        <v>5.76</v>
      </c>
      <c r="E34" s="8">
        <v>878.5</v>
      </c>
      <c r="F34" s="9">
        <v>1.26</v>
      </c>
      <c r="G34" s="8">
        <v>2371.5</v>
      </c>
      <c r="H34" s="9">
        <v>3.41</v>
      </c>
      <c r="I34" s="8">
        <v>753.5</v>
      </c>
      <c r="J34" s="9">
        <v>1.08</v>
      </c>
      <c r="K34" s="8">
        <f>SUM(K35:K39)</f>
        <v>14781</v>
      </c>
      <c r="L34" s="8">
        <f>SUM(L35:L39)</f>
        <v>2</v>
      </c>
      <c r="M34" s="8">
        <f t="shared" si="0"/>
        <v>14779</v>
      </c>
      <c r="N34" s="17">
        <f t="shared" si="1"/>
        <v>99.986469115756719</v>
      </c>
      <c r="O34" s="17">
        <v>99.49386966143544</v>
      </c>
      <c r="P34" s="17">
        <v>99.345383930893149</v>
      </c>
      <c r="Q34" s="35">
        <v>99.482628325614741</v>
      </c>
      <c r="R34" s="17">
        <f t="shared" si="2"/>
        <v>99.631319187320727</v>
      </c>
      <c r="S34" s="17">
        <f t="shared" si="3"/>
        <v>5.7852397671051348</v>
      </c>
      <c r="T34" s="17">
        <f t="shared" ref="T34:T39" si="24">N34*R34*S34/10000</f>
        <v>5.7631307900318784</v>
      </c>
      <c r="U34" s="17">
        <f t="shared" si="5"/>
        <v>1.2694724954169754</v>
      </c>
      <c r="V34" s="17">
        <f t="shared" si="6"/>
        <v>3.4269254671387102</v>
      </c>
      <c r="W34" s="17">
        <f t="shared" si="7"/>
        <v>1.088841804549449</v>
      </c>
      <c r="X34" s="17">
        <f t="shared" ref="X34:X39" si="25">N34*R34*U34/10000</f>
        <v>1.2646210563364571</v>
      </c>
      <c r="Y34" s="17">
        <f t="shared" ref="Y34:Y39" si="26">N34*R34*V34/10000</f>
        <v>3.4138290667067812</v>
      </c>
      <c r="Z34" s="17">
        <f t="shared" ref="Z34:Z39" si="27">N34*R34*W34/10000</f>
        <v>1.0846806669886402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165037</v>
      </c>
      <c r="C35" s="14">
        <v>1478</v>
      </c>
      <c r="D35" s="15">
        <v>8.9600000000000009</v>
      </c>
      <c r="E35" s="14">
        <v>321</v>
      </c>
      <c r="F35" s="15">
        <v>1.95</v>
      </c>
      <c r="G35" s="14">
        <v>910.5</v>
      </c>
      <c r="H35" s="15">
        <v>5.52</v>
      </c>
      <c r="I35" s="14">
        <v>246.5</v>
      </c>
      <c r="J35" s="15">
        <v>1.49</v>
      </c>
      <c r="K35" s="14">
        <v>3343</v>
      </c>
      <c r="L35" s="14">
        <v>0</v>
      </c>
      <c r="M35" s="14">
        <f t="shared" si="0"/>
        <v>3343</v>
      </c>
      <c r="N35" s="18">
        <f t="shared" si="1"/>
        <v>100</v>
      </c>
      <c r="O35" s="18">
        <v>99.387058698777423</v>
      </c>
      <c r="P35" s="18">
        <v>99.064875326059521</v>
      </c>
      <c r="Q35" s="36">
        <v>99.239303647133099</v>
      </c>
      <c r="R35" s="18">
        <f t="shared" si="2"/>
        <v>99.562054303710156</v>
      </c>
      <c r="S35" s="18">
        <f t="shared" si="3"/>
        <v>8.9949605821527605</v>
      </c>
      <c r="T35" s="18">
        <f t="shared" si="24"/>
        <v>8.9555675394002545</v>
      </c>
      <c r="U35" s="18">
        <f t="shared" si="5"/>
        <v>1.9535739829979948</v>
      </c>
      <c r="V35" s="18">
        <f t="shared" si="6"/>
        <v>5.5412121854195453</v>
      </c>
      <c r="W35" s="18">
        <f t="shared" si="7"/>
        <v>1.5001744137352204</v>
      </c>
      <c r="X35" s="18">
        <f t="shared" si="25"/>
        <v>1.945018389815617</v>
      </c>
      <c r="Y35" s="18">
        <f t="shared" si="26"/>
        <v>5.5169446851312118</v>
      </c>
      <c r="Z35" s="18">
        <f t="shared" si="27"/>
        <v>1.4936044644534257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175559.5</v>
      </c>
      <c r="C36" s="14">
        <v>1129.5</v>
      </c>
      <c r="D36" s="15">
        <v>6.43</v>
      </c>
      <c r="E36" s="14">
        <v>239.5</v>
      </c>
      <c r="F36" s="15">
        <v>1.36</v>
      </c>
      <c r="G36" s="14">
        <v>699.5</v>
      </c>
      <c r="H36" s="15">
        <v>3.98</v>
      </c>
      <c r="I36" s="14">
        <v>190.5</v>
      </c>
      <c r="J36" s="15">
        <v>1.0900000000000001</v>
      </c>
      <c r="K36" s="14">
        <v>3284</v>
      </c>
      <c r="L36" s="14">
        <v>1</v>
      </c>
      <c r="M36" s="14">
        <f t="shared" si="0"/>
        <v>3283</v>
      </c>
      <c r="N36" s="18">
        <f t="shared" si="1"/>
        <v>99.969549330085258</v>
      </c>
      <c r="O36" s="18">
        <v>99.469322054517022</v>
      </c>
      <c r="P36" s="18">
        <v>99.232080879418561</v>
      </c>
      <c r="Q36" s="36">
        <v>99.386303860765651</v>
      </c>
      <c r="R36" s="18">
        <f t="shared" si="2"/>
        <v>99.623913747685904</v>
      </c>
      <c r="S36" s="18">
        <f t="shared" si="3"/>
        <v>6.4599709736414432</v>
      </c>
      <c r="T36" s="18">
        <f t="shared" si="24"/>
        <v>6.4337162044776841</v>
      </c>
      <c r="U36" s="18">
        <f t="shared" si="5"/>
        <v>1.3697769350926301</v>
      </c>
      <c r="V36" s="18">
        <f t="shared" si="6"/>
        <v>4.0006637415335904</v>
      </c>
      <c r="W36" s="18">
        <f t="shared" si="7"/>
        <v>1.0895302970152236</v>
      </c>
      <c r="X36" s="18">
        <f t="shared" si="25"/>
        <v>1.3642098547785795</v>
      </c>
      <c r="Y36" s="18">
        <f t="shared" si="26"/>
        <v>3.9844041478814884</v>
      </c>
      <c r="Z36" s="18">
        <f t="shared" si="27"/>
        <v>1.0851022018176175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163137.5</v>
      </c>
      <c r="C37" s="14">
        <v>777</v>
      </c>
      <c r="D37" s="15">
        <v>4.76</v>
      </c>
      <c r="E37" s="14">
        <v>181.5</v>
      </c>
      <c r="F37" s="15">
        <v>1.1100000000000001</v>
      </c>
      <c r="G37" s="14">
        <v>445</v>
      </c>
      <c r="H37" s="15">
        <v>2.73</v>
      </c>
      <c r="I37" s="14">
        <v>150.5</v>
      </c>
      <c r="J37" s="15">
        <v>0.92</v>
      </c>
      <c r="K37" s="14">
        <v>3769</v>
      </c>
      <c r="L37" s="14">
        <v>1</v>
      </c>
      <c r="M37" s="14">
        <f t="shared" si="0"/>
        <v>3768</v>
      </c>
      <c r="N37" s="18">
        <f t="shared" si="1"/>
        <v>99.973467763332451</v>
      </c>
      <c r="O37" s="18">
        <v>99.525825455228173</v>
      </c>
      <c r="P37" s="18">
        <v>99.392524647790623</v>
      </c>
      <c r="Q37" s="36">
        <v>99.551757112120484</v>
      </c>
      <c r="R37" s="18">
        <f t="shared" si="2"/>
        <v>99.685271475015469</v>
      </c>
      <c r="S37" s="18">
        <f t="shared" si="3"/>
        <v>4.779158824184254</v>
      </c>
      <c r="T37" s="18">
        <f t="shared" si="24"/>
        <v>4.7628534211937783</v>
      </c>
      <c r="U37" s="18">
        <f t="shared" si="5"/>
        <v>1.1163672156878275</v>
      </c>
      <c r="V37" s="18">
        <f t="shared" si="6"/>
        <v>2.7370986830913679</v>
      </c>
      <c r="W37" s="18">
        <f t="shared" si="7"/>
        <v>0.9256929254050581</v>
      </c>
      <c r="X37" s="18">
        <f t="shared" si="25"/>
        <v>1.1125584246417897</v>
      </c>
      <c r="Y37" s="18">
        <f t="shared" si="26"/>
        <v>2.7277603248793194</v>
      </c>
      <c r="Z37" s="18">
        <f t="shared" si="27"/>
        <v>0.92253467167266867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106743</v>
      </c>
      <c r="C38" s="14">
        <v>403.5</v>
      </c>
      <c r="D38" s="15">
        <v>3.78</v>
      </c>
      <c r="E38" s="14">
        <v>86</v>
      </c>
      <c r="F38" s="15">
        <v>0.81</v>
      </c>
      <c r="G38" s="14">
        <v>214.5</v>
      </c>
      <c r="H38" s="15">
        <v>2.0099999999999998</v>
      </c>
      <c r="I38" s="14">
        <v>103</v>
      </c>
      <c r="J38" s="15">
        <v>0.96</v>
      </c>
      <c r="K38" s="14">
        <v>2857</v>
      </c>
      <c r="L38" s="14">
        <v>0</v>
      </c>
      <c r="M38" s="14">
        <f t="shared" si="0"/>
        <v>2857</v>
      </c>
      <c r="N38" s="18">
        <f t="shared" si="1"/>
        <v>100</v>
      </c>
      <c r="O38" s="18">
        <v>99.561806452138015</v>
      </c>
      <c r="P38" s="18">
        <v>99.512085731565605</v>
      </c>
      <c r="Q38" s="36">
        <v>99.645924363417208</v>
      </c>
      <c r="R38" s="18">
        <f t="shared" si="2"/>
        <v>99.69571195579887</v>
      </c>
      <c r="S38" s="18">
        <f t="shared" si="3"/>
        <v>3.7916448827267222</v>
      </c>
      <c r="T38" s="18">
        <f t="shared" si="24"/>
        <v>3.7801073606700206</v>
      </c>
      <c r="U38" s="18">
        <f t="shared" si="5"/>
        <v>0.80813249049441904</v>
      </c>
      <c r="V38" s="18">
        <f t="shared" si="6"/>
        <v>2.015632781523871</v>
      </c>
      <c r="W38" s="18">
        <f t="shared" si="7"/>
        <v>0.9678796107084322</v>
      </c>
      <c r="X38" s="18">
        <f t="shared" si="25"/>
        <v>0.80567343994453966</v>
      </c>
      <c r="Y38" s="18">
        <f t="shared" si="26"/>
        <v>2.0094994519546954</v>
      </c>
      <c r="Z38" s="18">
        <f t="shared" si="27"/>
        <v>0.96493446877078604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84197.5</v>
      </c>
      <c r="C39" s="14">
        <v>215.5</v>
      </c>
      <c r="D39" s="15">
        <v>2.56</v>
      </c>
      <c r="E39" s="14">
        <v>50.5</v>
      </c>
      <c r="F39" s="15">
        <v>0.6</v>
      </c>
      <c r="G39" s="14">
        <v>102</v>
      </c>
      <c r="H39" s="15">
        <v>1.21</v>
      </c>
      <c r="I39" s="14">
        <v>63</v>
      </c>
      <c r="J39" s="15">
        <v>0.75</v>
      </c>
      <c r="K39" s="14">
        <v>1528</v>
      </c>
      <c r="L39" s="14">
        <v>0</v>
      </c>
      <c r="M39" s="14">
        <f t="shared" si="0"/>
        <v>1528</v>
      </c>
      <c r="N39" s="18">
        <f t="shared" si="1"/>
        <v>100</v>
      </c>
      <c r="O39" s="18">
        <v>99.570999492382995</v>
      </c>
      <c r="P39" s="18">
        <v>99.560685258482636</v>
      </c>
      <c r="Q39" s="36">
        <v>99.629292403746092</v>
      </c>
      <c r="R39" s="18">
        <f t="shared" si="2"/>
        <v>99.639613745172298</v>
      </c>
      <c r="S39" s="18">
        <f t="shared" si="3"/>
        <v>2.5687157145847221</v>
      </c>
      <c r="T39" s="18">
        <f t="shared" si="24"/>
        <v>2.5594584162237597</v>
      </c>
      <c r="U39" s="18">
        <f t="shared" si="5"/>
        <v>0.60194962221126913</v>
      </c>
      <c r="V39" s="18">
        <f t="shared" si="6"/>
        <v>1.2158190389217711</v>
      </c>
      <c r="W39" s="18">
        <f t="shared" si="7"/>
        <v>0.75094705345168211</v>
      </c>
      <c r="X39" s="18">
        <f t="shared" si="25"/>
        <v>0.59978027851183247</v>
      </c>
      <c r="Y39" s="18">
        <f t="shared" si="26"/>
        <v>1.2114373942219188</v>
      </c>
      <c r="Z39" s="18">
        <f t="shared" si="27"/>
        <v>0.74824074349000869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8"/>
      <c r="O40" s="17"/>
      <c r="P40" s="18"/>
      <c r="Q40" s="35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523751</v>
      </c>
      <c r="C41" s="8">
        <v>668</v>
      </c>
      <c r="D41" s="9">
        <v>1.28</v>
      </c>
      <c r="E41" s="8">
        <v>177.5</v>
      </c>
      <c r="F41" s="9">
        <v>0.34</v>
      </c>
      <c r="G41" s="8">
        <v>285.5</v>
      </c>
      <c r="H41" s="9">
        <v>0.55000000000000004</v>
      </c>
      <c r="I41" s="8">
        <v>205</v>
      </c>
      <c r="J41" s="9">
        <v>0.39</v>
      </c>
      <c r="K41" s="8">
        <f>SUM(K42:K46)</f>
        <v>9954</v>
      </c>
      <c r="L41" s="8">
        <f>SUM(L42:L46)</f>
        <v>4</v>
      </c>
      <c r="M41" s="8">
        <f t="shared" si="0"/>
        <v>9950</v>
      </c>
      <c r="N41" s="17">
        <f t="shared" si="1"/>
        <v>99.959815149688566</v>
      </c>
      <c r="O41" s="17">
        <v>99.711713614955968</v>
      </c>
      <c r="P41" s="17">
        <v>99.650423072884848</v>
      </c>
      <c r="Q41" s="35">
        <v>99.733664507054897</v>
      </c>
      <c r="R41" s="17">
        <f t="shared" si="2"/>
        <v>99.795006247229011</v>
      </c>
      <c r="S41" s="17">
        <f t="shared" si="3"/>
        <v>1.2785489010498612</v>
      </c>
      <c r="T41" s="17">
        <f t="shared" ref="T41:T46" si="28">N41*R41*S41/10000</f>
        <v>1.2754152259375164</v>
      </c>
      <c r="U41" s="17">
        <f t="shared" si="5"/>
        <v>0.33973417655142263</v>
      </c>
      <c r="V41" s="17">
        <f t="shared" si="6"/>
        <v>0.54644567552355583</v>
      </c>
      <c r="W41" s="17">
        <f t="shared" si="7"/>
        <v>0.39236904897488251</v>
      </c>
      <c r="X41" s="17">
        <f t="shared" ref="X41:X46" si="29">N41*R41*U41/10000</f>
        <v>0.33890150090405552</v>
      </c>
      <c r="Y41" s="17">
        <f t="shared" ref="Y41:Y46" si="30">N41*R41*V41/10000</f>
        <v>0.54510635779215699</v>
      </c>
      <c r="Z41" s="17">
        <f t="shared" ref="Z41:Z46" si="31">N41*R41*W41/10000</f>
        <v>0.39140736724130365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88976</v>
      </c>
      <c r="C42" s="14">
        <v>170</v>
      </c>
      <c r="D42" s="15">
        <v>1.91</v>
      </c>
      <c r="E42" s="14">
        <v>48.5</v>
      </c>
      <c r="F42" s="15">
        <v>0.55000000000000004</v>
      </c>
      <c r="G42" s="14">
        <v>75.5</v>
      </c>
      <c r="H42" s="15">
        <v>0.85</v>
      </c>
      <c r="I42" s="14">
        <v>46</v>
      </c>
      <c r="J42" s="15">
        <v>0.52</v>
      </c>
      <c r="K42" s="14">
        <v>1762</v>
      </c>
      <c r="L42" s="14">
        <v>1</v>
      </c>
      <c r="M42" s="14">
        <f t="shared" si="0"/>
        <v>1761</v>
      </c>
      <c r="N42" s="18">
        <f t="shared" si="1"/>
        <v>99.943246311010213</v>
      </c>
      <c r="O42" s="18">
        <v>99.612201783463277</v>
      </c>
      <c r="P42" s="18">
        <v>99.601683764296808</v>
      </c>
      <c r="Q42" s="36">
        <v>99.662227996102629</v>
      </c>
      <c r="R42" s="18">
        <f t="shared" si="2"/>
        <v>99.672752408789449</v>
      </c>
      <c r="S42" s="18">
        <f t="shared" si="3"/>
        <v>1.917989125576208</v>
      </c>
      <c r="T42" s="18">
        <f t="shared" si="28"/>
        <v>1.9106275849667327</v>
      </c>
      <c r="U42" s="18">
        <f t="shared" si="5"/>
        <v>0.54719101523791813</v>
      </c>
      <c r="V42" s="18">
        <f t="shared" si="6"/>
        <v>0.8518128175353159</v>
      </c>
      <c r="W42" s="18">
        <f t="shared" si="7"/>
        <v>0.5189852928029739</v>
      </c>
      <c r="X42" s="18">
        <f t="shared" si="29"/>
        <v>0.54509081100521484</v>
      </c>
      <c r="Y42" s="18">
        <f t="shared" si="30"/>
        <v>0.84854342744110767</v>
      </c>
      <c r="Z42" s="18">
        <f t="shared" si="31"/>
        <v>0.51699334652040996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96446</v>
      </c>
      <c r="C43" s="14">
        <v>146.5</v>
      </c>
      <c r="D43" s="15">
        <v>1.52</v>
      </c>
      <c r="E43" s="14">
        <v>38.5</v>
      </c>
      <c r="F43" s="15">
        <v>0.4</v>
      </c>
      <c r="G43" s="14">
        <v>66.5</v>
      </c>
      <c r="H43" s="15">
        <v>0.69</v>
      </c>
      <c r="I43" s="14">
        <v>41.5</v>
      </c>
      <c r="J43" s="15">
        <v>0.43</v>
      </c>
      <c r="K43" s="14">
        <v>1620</v>
      </c>
      <c r="L43" s="14">
        <v>1</v>
      </c>
      <c r="M43" s="14">
        <f t="shared" si="0"/>
        <v>1619</v>
      </c>
      <c r="N43" s="18">
        <f t="shared" si="1"/>
        <v>99.938271604938265</v>
      </c>
      <c r="O43" s="18">
        <v>99.680173545174668</v>
      </c>
      <c r="P43" s="18">
        <v>99.649874646478366</v>
      </c>
      <c r="Q43" s="36">
        <v>99.747017195993308</v>
      </c>
      <c r="R43" s="18">
        <f t="shared" si="2"/>
        <v>99.777345631227178</v>
      </c>
      <c r="S43" s="18">
        <f t="shared" si="3"/>
        <v>1.5233146675313567</v>
      </c>
      <c r="T43" s="18">
        <f t="shared" si="28"/>
        <v>1.5189847168363644</v>
      </c>
      <c r="U43" s="18">
        <f t="shared" si="5"/>
        <v>0.40032501501677292</v>
      </c>
      <c r="V43" s="18">
        <f t="shared" si="6"/>
        <v>0.69147048048351689</v>
      </c>
      <c r="W43" s="18">
        <f t="shared" si="7"/>
        <v>0.43151917203106693</v>
      </c>
      <c r="X43" s="18">
        <f t="shared" si="29"/>
        <v>0.39918710988532441</v>
      </c>
      <c r="Y43" s="18">
        <f t="shared" si="30"/>
        <v>0.68950500798374226</v>
      </c>
      <c r="Z43" s="18">
        <f t="shared" si="31"/>
        <v>0.43029259896729782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113558</v>
      </c>
      <c r="C44" s="14">
        <v>142.5</v>
      </c>
      <c r="D44" s="15">
        <v>1.25</v>
      </c>
      <c r="E44" s="14">
        <v>38</v>
      </c>
      <c r="F44" s="15">
        <v>0.33</v>
      </c>
      <c r="G44" s="14">
        <v>57.5</v>
      </c>
      <c r="H44" s="15">
        <v>0.51</v>
      </c>
      <c r="I44" s="14">
        <v>47</v>
      </c>
      <c r="J44" s="15">
        <v>0.41</v>
      </c>
      <c r="K44" s="14">
        <v>2096</v>
      </c>
      <c r="L44" s="14">
        <v>1</v>
      </c>
      <c r="M44" s="14">
        <f t="shared" si="0"/>
        <v>2095</v>
      </c>
      <c r="N44" s="18">
        <f t="shared" si="1"/>
        <v>99.952290076335885</v>
      </c>
      <c r="O44" s="18">
        <v>99.710201144930707</v>
      </c>
      <c r="P44" s="18">
        <v>99.661903782352539</v>
      </c>
      <c r="Q44" s="36">
        <v>99.760468673342757</v>
      </c>
      <c r="R44" s="18">
        <f t="shared" si="2"/>
        <v>99.808813801657848</v>
      </c>
      <c r="S44" s="18">
        <f t="shared" si="3"/>
        <v>1.2578692085452883</v>
      </c>
      <c r="T44" s="18">
        <f t="shared" si="28"/>
        <v>1.2548653551489108</v>
      </c>
      <c r="U44" s="18">
        <f t="shared" si="5"/>
        <v>0.3354317889454102</v>
      </c>
      <c r="V44" s="18">
        <f t="shared" si="6"/>
        <v>0.50756125958844966</v>
      </c>
      <c r="W44" s="18">
        <f t="shared" si="7"/>
        <v>0.41487616001142841</v>
      </c>
      <c r="X44" s="18">
        <f t="shared" si="29"/>
        <v>0.33463076137304282</v>
      </c>
      <c r="Y44" s="18">
        <f t="shared" si="30"/>
        <v>0.5063491783934202</v>
      </c>
      <c r="Z44" s="18">
        <f t="shared" si="31"/>
        <v>0.41388541538244772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113663.5</v>
      </c>
      <c r="C45" s="14">
        <v>119</v>
      </c>
      <c r="D45" s="15">
        <v>1.05</v>
      </c>
      <c r="E45" s="14">
        <v>32</v>
      </c>
      <c r="F45" s="15">
        <v>0.28000000000000003</v>
      </c>
      <c r="G45" s="14">
        <v>46.5</v>
      </c>
      <c r="H45" s="15">
        <v>0.41</v>
      </c>
      <c r="I45" s="14">
        <v>40.5</v>
      </c>
      <c r="J45" s="15">
        <v>0.36</v>
      </c>
      <c r="K45" s="14">
        <v>2336</v>
      </c>
      <c r="L45" s="14">
        <v>0</v>
      </c>
      <c r="M45" s="14">
        <f t="shared" si="0"/>
        <v>2336</v>
      </c>
      <c r="N45" s="18">
        <f t="shared" si="1"/>
        <v>100</v>
      </c>
      <c r="O45" s="18">
        <v>99.757492717540842</v>
      </c>
      <c r="P45" s="18">
        <v>99.682750892919671</v>
      </c>
      <c r="Q45" s="36">
        <v>99.786738280478659</v>
      </c>
      <c r="R45" s="18">
        <f t="shared" si="2"/>
        <v>99.861558074527991</v>
      </c>
      <c r="S45" s="18">
        <f t="shared" si="3"/>
        <v>1.0484014154490071</v>
      </c>
      <c r="T45" s="18">
        <f t="shared" si="28"/>
        <v>1.0469499883427835</v>
      </c>
      <c r="U45" s="18">
        <f t="shared" si="5"/>
        <v>0.28192306970057335</v>
      </c>
      <c r="V45" s="18">
        <f t="shared" si="6"/>
        <v>0.40966946065864568</v>
      </c>
      <c r="W45" s="18">
        <f t="shared" si="7"/>
        <v>0.3568088850897882</v>
      </c>
      <c r="X45" s="18">
        <f t="shared" si="29"/>
        <v>0.28153276997453003</v>
      </c>
      <c r="Y45" s="18">
        <f t="shared" si="30"/>
        <v>0.409102306369239</v>
      </c>
      <c r="Z45" s="18">
        <f t="shared" si="31"/>
        <v>0.35631491199901466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111107.5</v>
      </c>
      <c r="C46" s="14">
        <v>90</v>
      </c>
      <c r="D46" s="15">
        <v>0.81</v>
      </c>
      <c r="E46" s="14">
        <v>20.5</v>
      </c>
      <c r="F46" s="15">
        <v>0.18</v>
      </c>
      <c r="G46" s="14">
        <v>39.5</v>
      </c>
      <c r="H46" s="15">
        <v>0.36</v>
      </c>
      <c r="I46" s="14">
        <v>30</v>
      </c>
      <c r="J46" s="15">
        <v>0.27</v>
      </c>
      <c r="K46" s="14">
        <v>2140</v>
      </c>
      <c r="L46" s="14">
        <v>1</v>
      </c>
      <c r="M46" s="14">
        <f t="shared" si="0"/>
        <v>2139</v>
      </c>
      <c r="N46" s="18">
        <f t="shared" si="1"/>
        <v>99.953271028037378</v>
      </c>
      <c r="O46" s="18">
        <v>99.768884081485481</v>
      </c>
      <c r="P46" s="18">
        <v>99.668812562795367</v>
      </c>
      <c r="Q46" s="36">
        <v>99.692352768825074</v>
      </c>
      <c r="R46" s="18">
        <f t="shared" si="2"/>
        <v>99.792447922834072</v>
      </c>
      <c r="S46" s="18">
        <f t="shared" si="3"/>
        <v>0.81209053055470592</v>
      </c>
      <c r="T46" s="18">
        <f t="shared" si="28"/>
        <v>0.81002632585559042</v>
      </c>
      <c r="U46" s="18">
        <f t="shared" si="5"/>
        <v>0.18497617640412745</v>
      </c>
      <c r="V46" s="18">
        <f t="shared" si="6"/>
        <v>0.35641751063234312</v>
      </c>
      <c r="W46" s="18">
        <f t="shared" si="7"/>
        <v>0.27069684351823531</v>
      </c>
      <c r="X46" s="18">
        <f t="shared" si="29"/>
        <v>0.18450599644488444</v>
      </c>
      <c r="Y46" s="18">
        <f t="shared" si="30"/>
        <v>0.35551155412550905</v>
      </c>
      <c r="Z46" s="18">
        <f t="shared" si="31"/>
        <v>0.27000877528519679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8"/>
      <c r="O47" s="17"/>
      <c r="P47" s="18"/>
      <c r="Q47" s="35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502852.5</v>
      </c>
      <c r="C48" s="8">
        <v>309.5</v>
      </c>
      <c r="D48" s="9">
        <v>0.62</v>
      </c>
      <c r="E48" s="8">
        <v>69</v>
      </c>
      <c r="F48" s="9">
        <v>0.14000000000000001</v>
      </c>
      <c r="G48" s="8">
        <v>130.5</v>
      </c>
      <c r="H48" s="9">
        <v>0.26</v>
      </c>
      <c r="I48" s="8">
        <v>110</v>
      </c>
      <c r="J48" s="9">
        <v>0.22</v>
      </c>
      <c r="K48" s="8">
        <f>SUM(K49:K53)</f>
        <v>9704</v>
      </c>
      <c r="L48" s="8">
        <f>SUM(L49:L53)</f>
        <v>1</v>
      </c>
      <c r="M48" s="8">
        <f t="shared" si="0"/>
        <v>9703</v>
      </c>
      <c r="N48" s="17">
        <f t="shared" si="1"/>
        <v>99.989694971145909</v>
      </c>
      <c r="O48" s="17">
        <v>99.794337348605382</v>
      </c>
      <c r="P48" s="17">
        <v>99.750052473238654</v>
      </c>
      <c r="Q48" s="35">
        <v>99.828455471642854</v>
      </c>
      <c r="R48" s="17">
        <f t="shared" si="2"/>
        <v>99.87277515468061</v>
      </c>
      <c r="S48" s="17">
        <f t="shared" si="3"/>
        <v>0.61633620292332292</v>
      </c>
      <c r="T48" s="17">
        <f t="shared" ref="T48:T53" si="32">N48*R48*S48/10000</f>
        <v>0.61548863732406611</v>
      </c>
      <c r="U48" s="17">
        <f t="shared" si="5"/>
        <v>0.13740613247725131</v>
      </c>
      <c r="V48" s="17">
        <f t="shared" si="6"/>
        <v>0.25987681577219268</v>
      </c>
      <c r="W48" s="17">
        <f t="shared" si="7"/>
        <v>0.2190532546738789</v>
      </c>
      <c r="X48" s="17">
        <f t="shared" ref="X48:X53" si="33">N48*R48*U48/10000</f>
        <v>0.13721717601085803</v>
      </c>
      <c r="Y48" s="17">
        <f t="shared" ref="Y48:Y53" si="34">N48*R48*V48/10000</f>
        <v>0.25951944158575324</v>
      </c>
      <c r="Z48" s="17">
        <f t="shared" ref="Z48:Z53" si="35">N48*R48*W48/10000</f>
        <v>0.21875201972745487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113422.5</v>
      </c>
      <c r="C49" s="14">
        <v>82.5</v>
      </c>
      <c r="D49" s="15">
        <v>0.73</v>
      </c>
      <c r="E49" s="14">
        <v>17</v>
      </c>
      <c r="F49" s="15">
        <v>0.15</v>
      </c>
      <c r="G49" s="14">
        <v>36.5</v>
      </c>
      <c r="H49" s="15">
        <v>0.32</v>
      </c>
      <c r="I49" s="14">
        <v>29</v>
      </c>
      <c r="J49" s="15">
        <v>0.26</v>
      </c>
      <c r="K49" s="14">
        <v>2122</v>
      </c>
      <c r="L49" s="14">
        <v>1</v>
      </c>
      <c r="M49" s="14">
        <f t="shared" si="0"/>
        <v>2121</v>
      </c>
      <c r="N49" s="18">
        <f t="shared" si="1"/>
        <v>99.952874646559849</v>
      </c>
      <c r="O49" s="18">
        <v>99.775628810436885</v>
      </c>
      <c r="P49" s="18">
        <v>99.686762752522753</v>
      </c>
      <c r="Q49" s="36">
        <v>99.794432045107484</v>
      </c>
      <c r="R49" s="18">
        <f t="shared" si="2"/>
        <v>99.883394085129225</v>
      </c>
      <c r="S49" s="18">
        <f t="shared" si="3"/>
        <v>0.72856139073947257</v>
      </c>
      <c r="T49" s="18">
        <f t="shared" si="32"/>
        <v>0.72736890828539313</v>
      </c>
      <c r="U49" s="18">
        <f t="shared" si="5"/>
        <v>0.15012780172813375</v>
      </c>
      <c r="V49" s="18">
        <f t="shared" si="6"/>
        <v>0.32233322135746367</v>
      </c>
      <c r="W49" s="18">
        <f t="shared" si="7"/>
        <v>0.25610036765387523</v>
      </c>
      <c r="X49" s="18">
        <f t="shared" si="33"/>
        <v>0.14988207807092951</v>
      </c>
      <c r="Y49" s="18">
        <f t="shared" si="34"/>
        <v>0.32180563821111341</v>
      </c>
      <c r="Z49" s="18">
        <f t="shared" si="35"/>
        <v>0.25568119200335038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107531.5</v>
      </c>
      <c r="C50" s="14">
        <v>79</v>
      </c>
      <c r="D50" s="15">
        <v>0.73</v>
      </c>
      <c r="E50" s="14">
        <v>22.5</v>
      </c>
      <c r="F50" s="15">
        <v>0.21</v>
      </c>
      <c r="G50" s="14">
        <v>29.5</v>
      </c>
      <c r="H50" s="15">
        <v>0.27</v>
      </c>
      <c r="I50" s="14">
        <v>27</v>
      </c>
      <c r="J50" s="15">
        <v>0.25</v>
      </c>
      <c r="K50" s="14">
        <v>2156</v>
      </c>
      <c r="L50" s="14">
        <v>0</v>
      </c>
      <c r="M50" s="14">
        <f t="shared" si="0"/>
        <v>2156</v>
      </c>
      <c r="N50" s="18">
        <f t="shared" si="1"/>
        <v>100</v>
      </c>
      <c r="O50" s="18">
        <v>99.775481598174082</v>
      </c>
      <c r="P50" s="18">
        <v>99.763819316284383</v>
      </c>
      <c r="Q50" s="36">
        <v>99.843719476460251</v>
      </c>
      <c r="R50" s="18">
        <f t="shared" si="2"/>
        <v>99.855391098591696</v>
      </c>
      <c r="S50" s="18">
        <f t="shared" si="3"/>
        <v>0.73573238050299528</v>
      </c>
      <c r="T50" s="18">
        <f t="shared" si="32"/>
        <v>0.73466844599024472</v>
      </c>
      <c r="U50" s="18">
        <f t="shared" si="5"/>
        <v>0.20954403242173916</v>
      </c>
      <c r="V50" s="18">
        <f t="shared" si="6"/>
        <v>0.27473550917516915</v>
      </c>
      <c r="W50" s="18">
        <f t="shared" si="7"/>
        <v>0.251452838906087</v>
      </c>
      <c r="X50" s="18">
        <f t="shared" si="33"/>
        <v>0.20924101309848742</v>
      </c>
      <c r="Y50" s="18">
        <f t="shared" si="34"/>
        <v>0.27433821717357243</v>
      </c>
      <c r="Z50" s="18">
        <f t="shared" si="35"/>
        <v>0.25108921571818493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102196</v>
      </c>
      <c r="C51" s="14">
        <v>65</v>
      </c>
      <c r="D51" s="15">
        <v>0.64</v>
      </c>
      <c r="E51" s="14">
        <v>19.5</v>
      </c>
      <c r="F51" s="15">
        <v>0.19</v>
      </c>
      <c r="G51" s="14">
        <v>25.5</v>
      </c>
      <c r="H51" s="15">
        <v>0.25</v>
      </c>
      <c r="I51" s="14">
        <v>20</v>
      </c>
      <c r="J51" s="15">
        <v>0.2</v>
      </c>
      <c r="K51" s="14">
        <v>1906</v>
      </c>
      <c r="L51" s="14">
        <v>0</v>
      </c>
      <c r="M51" s="14">
        <f t="shared" si="0"/>
        <v>1906</v>
      </c>
      <c r="N51" s="18">
        <f t="shared" si="1"/>
        <v>100</v>
      </c>
      <c r="O51" s="18">
        <v>99.802183038216157</v>
      </c>
      <c r="P51" s="18">
        <v>99.742047154116321</v>
      </c>
      <c r="Q51" s="36">
        <v>99.85312737401874</v>
      </c>
      <c r="R51" s="18">
        <f t="shared" si="2"/>
        <v>99.91333022994661</v>
      </c>
      <c r="S51" s="18">
        <f t="shared" si="3"/>
        <v>0.63658444771426792</v>
      </c>
      <c r="T51" s="18">
        <f t="shared" si="32"/>
        <v>0.63603272143723821</v>
      </c>
      <c r="U51" s="18">
        <f t="shared" si="5"/>
        <v>0.1909753343142804</v>
      </c>
      <c r="V51" s="18">
        <f t="shared" si="6"/>
        <v>0.24973697564175126</v>
      </c>
      <c r="W51" s="18">
        <f t="shared" si="7"/>
        <v>0.19587213775823628</v>
      </c>
      <c r="X51" s="18">
        <f t="shared" si="33"/>
        <v>0.19080981643117151</v>
      </c>
      <c r="Y51" s="18">
        <f t="shared" si="34"/>
        <v>0.24952052917922424</v>
      </c>
      <c r="Z51" s="18">
        <f t="shared" si="35"/>
        <v>0.19570237582684255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94082</v>
      </c>
      <c r="C52" s="14">
        <v>47.5</v>
      </c>
      <c r="D52" s="15">
        <v>0.5</v>
      </c>
      <c r="E52" s="14">
        <v>7</v>
      </c>
      <c r="F52" s="15">
        <v>7.0000000000000007E-2</v>
      </c>
      <c r="G52" s="14">
        <v>22</v>
      </c>
      <c r="H52" s="15">
        <v>0.23</v>
      </c>
      <c r="I52" s="14">
        <v>18.5</v>
      </c>
      <c r="J52" s="15">
        <v>0.2</v>
      </c>
      <c r="K52" s="14">
        <v>1884</v>
      </c>
      <c r="L52" s="14">
        <v>0</v>
      </c>
      <c r="M52" s="14">
        <f t="shared" si="0"/>
        <v>1884</v>
      </c>
      <c r="N52" s="18">
        <f t="shared" si="1"/>
        <v>100</v>
      </c>
      <c r="O52" s="18">
        <v>99.809508614416913</v>
      </c>
      <c r="P52" s="18">
        <v>99.756330590509478</v>
      </c>
      <c r="Q52" s="36">
        <v>99.762949956101849</v>
      </c>
      <c r="R52" s="18">
        <f t="shared" si="2"/>
        <v>99.816131508655332</v>
      </c>
      <c r="S52" s="18">
        <f t="shared" si="3"/>
        <v>0.50580874572612267</v>
      </c>
      <c r="T52" s="18">
        <f t="shared" si="32"/>
        <v>0.50487872281626656</v>
      </c>
      <c r="U52" s="18">
        <f t="shared" si="5"/>
        <v>7.4540236212270697E-2</v>
      </c>
      <c r="V52" s="18">
        <f t="shared" si="6"/>
        <v>0.23426931380999366</v>
      </c>
      <c r="W52" s="18">
        <f t="shared" si="7"/>
        <v>0.19699919570385832</v>
      </c>
      <c r="X52" s="18">
        <f t="shared" si="33"/>
        <v>7.4403180204502442E-2</v>
      </c>
      <c r="Y52" s="18">
        <f t="shared" si="34"/>
        <v>0.23383856635700773</v>
      </c>
      <c r="Z52" s="18">
        <f t="shared" si="35"/>
        <v>0.19663697625475648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85620.5</v>
      </c>
      <c r="C53" s="20">
        <v>35.5</v>
      </c>
      <c r="D53" s="21">
        <v>0.41</v>
      </c>
      <c r="E53" s="20">
        <v>3</v>
      </c>
      <c r="F53" s="21">
        <v>0.04</v>
      </c>
      <c r="G53" s="20">
        <v>17</v>
      </c>
      <c r="H53" s="21">
        <v>0.2</v>
      </c>
      <c r="I53" s="20">
        <v>15.5</v>
      </c>
      <c r="J53" s="21">
        <v>0.18</v>
      </c>
      <c r="K53" s="20">
        <v>1636</v>
      </c>
      <c r="L53" s="20">
        <v>0</v>
      </c>
      <c r="M53" s="20">
        <f t="shared" si="0"/>
        <v>1636</v>
      </c>
      <c r="N53" s="22">
        <f t="shared" si="1"/>
        <v>100</v>
      </c>
      <c r="O53" s="22">
        <v>99.814879936415906</v>
      </c>
      <c r="P53" s="22">
        <v>99.790893116964682</v>
      </c>
      <c r="Q53" s="37">
        <v>99.893688991978351</v>
      </c>
      <c r="R53" s="22">
        <f t="shared" si="2"/>
        <v>99.917700520559009</v>
      </c>
      <c r="S53" s="22">
        <f t="shared" si="3"/>
        <v>0.41496184184724433</v>
      </c>
      <c r="T53" s="22">
        <f t="shared" si="32"/>
        <v>0.41462033041152524</v>
      </c>
      <c r="U53" s="22">
        <f t="shared" si="5"/>
        <v>3.506719790258403E-2</v>
      </c>
      <c r="V53" s="22">
        <f t="shared" si="6"/>
        <v>0.19871412144797618</v>
      </c>
      <c r="W53" s="22">
        <f t="shared" si="7"/>
        <v>0.18118052249668415</v>
      </c>
      <c r="X53" s="22">
        <f t="shared" si="33"/>
        <v>3.503833778125566E-2</v>
      </c>
      <c r="Y53" s="22">
        <f t="shared" si="34"/>
        <v>0.19855058076044874</v>
      </c>
      <c r="Z53" s="26">
        <f t="shared" si="35"/>
        <v>0.18103141186982091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P1:P2"/>
    <mergeCell ref="A1:A2"/>
    <mergeCell ref="C1:C2"/>
    <mergeCell ref="D1:D2"/>
    <mergeCell ref="E1:F1"/>
    <mergeCell ref="G1:H1"/>
    <mergeCell ref="B1:B2"/>
    <mergeCell ref="I1:J1"/>
    <mergeCell ref="K1:K2"/>
    <mergeCell ref="L1:L2"/>
    <mergeCell ref="M1:M2"/>
    <mergeCell ref="N1:N2"/>
    <mergeCell ref="O1:O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</mergeCells>
  <phoneticPr fontId="1" type="noConversion"/>
  <pageMargins left="0.7" right="0.7" top="0.75" bottom="0.75" header="0.3" footer="0.3"/>
  <ignoredErrors>
    <ignoredError sqref="AA11:AD11" formulaRange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ECC80-F840-41F0-9D60-D565F10A2B41}">
  <dimension ref="A1:AH53"/>
  <sheetViews>
    <sheetView workbookViewId="0">
      <selection activeCell="AE20" sqref="AE20:AH23"/>
    </sheetView>
  </sheetViews>
  <sheetFormatPr defaultRowHeight="14" x14ac:dyDescent="0.3"/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49" t="s">
        <v>20</v>
      </c>
      <c r="L1" s="44" t="s">
        <v>23</v>
      </c>
      <c r="M1" s="44" t="s">
        <v>24</v>
      </c>
      <c r="N1" s="54" t="s">
        <v>26</v>
      </c>
      <c r="O1" s="64" t="s">
        <v>83</v>
      </c>
      <c r="P1" s="64" t="s">
        <v>84</v>
      </c>
      <c r="Q1" s="44" t="s">
        <v>87</v>
      </c>
      <c r="R1" s="56" t="s">
        <v>32</v>
      </c>
      <c r="S1" s="54" t="s">
        <v>36</v>
      </c>
      <c r="T1" s="54" t="s">
        <v>34</v>
      </c>
      <c r="U1" s="40" t="s">
        <v>38</v>
      </c>
      <c r="V1" s="40" t="s">
        <v>40</v>
      </c>
      <c r="W1" s="40" t="s">
        <v>42</v>
      </c>
      <c r="X1" s="40" t="s">
        <v>44</v>
      </c>
      <c r="Y1" s="40" t="s">
        <v>46</v>
      </c>
      <c r="Z1" s="40" t="s">
        <v>48</v>
      </c>
      <c r="AA1" s="40" t="s">
        <v>50</v>
      </c>
      <c r="AB1" s="40" t="s">
        <v>52</v>
      </c>
      <c r="AC1" s="40" t="s">
        <v>54</v>
      </c>
      <c r="AD1" s="40" t="s">
        <v>56</v>
      </c>
      <c r="AE1" s="40" t="s">
        <v>58</v>
      </c>
      <c r="AF1" s="40" t="s">
        <v>60</v>
      </c>
      <c r="AG1" s="40" t="s">
        <v>62</v>
      </c>
      <c r="AH1" s="40" t="s">
        <v>64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50"/>
      <c r="L2" s="45"/>
      <c r="M2" s="45"/>
      <c r="N2" s="55"/>
      <c r="O2" s="65"/>
      <c r="P2" s="6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8"/>
      <c r="L3" s="8"/>
      <c r="M3" s="8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19433286</v>
      </c>
      <c r="C4" s="8">
        <v>795365.5</v>
      </c>
      <c r="D4" s="9">
        <v>40.93</v>
      </c>
      <c r="E4" s="8">
        <v>488698</v>
      </c>
      <c r="F4" s="9">
        <v>25.15</v>
      </c>
      <c r="G4" s="8">
        <v>246727.5</v>
      </c>
      <c r="H4" s="9">
        <v>12.7</v>
      </c>
      <c r="I4" s="8">
        <v>59939</v>
      </c>
      <c r="J4" s="9">
        <v>3.08</v>
      </c>
      <c r="K4" s="16">
        <f>K6+K13+K20+K27+K34+K41+K48</f>
        <v>376329</v>
      </c>
      <c r="L4" s="16">
        <f>L6+L13+L20+L27+L34+L41+L48</f>
        <v>21290</v>
      </c>
      <c r="M4" s="16">
        <f>K4-L4</f>
        <v>355039</v>
      </c>
      <c r="N4" s="17">
        <f>M4/K4*100</f>
        <v>94.342716080876045</v>
      </c>
      <c r="O4" s="17">
        <v>77.361411632552475</v>
      </c>
      <c r="P4" s="17">
        <v>76.745892259646837</v>
      </c>
      <c r="Q4" s="35">
        <v>77.87711201831759</v>
      </c>
      <c r="R4" s="17">
        <f>O4/P4*Q4</f>
        <v>78.501704028936786</v>
      </c>
      <c r="S4" s="17">
        <f>C4/(R4*B4*N4)*10000000</f>
        <v>55.262820608230292</v>
      </c>
      <c r="T4" s="17">
        <f>N4*R4*S4/10000</f>
        <v>40.927998486720156</v>
      </c>
      <c r="U4" s="17">
        <f>E4/(R4*B4*N4)*10000000</f>
        <v>33.95524435696661</v>
      </c>
      <c r="V4" s="17">
        <f>G4/(R4*B4*N4)*10000000</f>
        <v>17.142882827602076</v>
      </c>
      <c r="W4" s="17">
        <f>I4/(R4*B4*N4)*10000000</f>
        <v>4.1646239426235052</v>
      </c>
      <c r="X4" s="17">
        <f>N4*R4*U4/10000</f>
        <v>25.147471199672562</v>
      </c>
      <c r="Y4" s="17">
        <f>N4*R4*V4/10000</f>
        <v>12.696128693829753</v>
      </c>
      <c r="Z4" s="17">
        <f>N4*R4*W4/10000</f>
        <v>3.0843471351165217</v>
      </c>
      <c r="AA4" s="19">
        <f>SUM(T6:T53)-T6-T13-T20-T27-T34-T41-T48</f>
        <v>1434.3151335522632</v>
      </c>
      <c r="AB4" s="19">
        <f>SUM(X6:X53)-X6-X13-X20-X27-X34-X41-X48</f>
        <v>946.96721921534618</v>
      </c>
      <c r="AC4" s="19">
        <f>SUM(Y6:Y53)-Y6-Y13-Y20-Y27-Y34-Y41-Y48</f>
        <v>391.95431848388438</v>
      </c>
      <c r="AD4" s="19">
        <f>SUM(Z6:Z53)-Z6-Z13-Z20-Z27-Z34-Z41-Z48</f>
        <v>95.392050889407884</v>
      </c>
      <c r="AE4" s="19">
        <f>SUM(S14:S53)-S20-S27-S34-S41-S48</f>
        <v>2304.3629808235987</v>
      </c>
      <c r="AF4" s="19">
        <f>SUM(U14:U53)-U20-U27-U34-U41-U48</f>
        <v>1733.0922310538806</v>
      </c>
      <c r="AG4" s="19">
        <f>SUM(V14:V53)-V20-V27-V34-V41-V48</f>
        <v>466.66590690948942</v>
      </c>
      <c r="AH4" s="19">
        <f>SUM(W14:W53)-W20-W27-W34-W41-W48</f>
        <v>104.60325981921278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8"/>
      <c r="O5" s="17"/>
      <c r="P5" s="18"/>
      <c r="Q5" s="35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2521504.5</v>
      </c>
      <c r="C6" s="8">
        <v>22049</v>
      </c>
      <c r="D6" s="9">
        <v>8.74</v>
      </c>
      <c r="E6" s="8">
        <v>20610.5</v>
      </c>
      <c r="F6" s="9">
        <v>8.17</v>
      </c>
      <c r="G6" s="8">
        <v>1362.5</v>
      </c>
      <c r="H6" s="9">
        <v>0.54</v>
      </c>
      <c r="I6" s="8">
        <v>76</v>
      </c>
      <c r="J6" s="9">
        <v>0.03</v>
      </c>
      <c r="K6" s="8">
        <f>SUM(K7:K11)</f>
        <v>55105</v>
      </c>
      <c r="L6" s="8">
        <f>SUM(L7:L11)</f>
        <v>20566</v>
      </c>
      <c r="M6" s="8">
        <f t="shared" ref="M6:M53" si="0">K6-L6</f>
        <v>34539</v>
      </c>
      <c r="N6" s="17">
        <f t="shared" ref="N6:N53" si="1">M6/K6*100</f>
        <v>62.678522820070768</v>
      </c>
      <c r="O6" s="17">
        <v>1.2472466298837948</v>
      </c>
      <c r="P6" s="17">
        <v>1.3532565571090973</v>
      </c>
      <c r="Q6" s="35">
        <v>1.7930230527867221</v>
      </c>
      <c r="R6" s="17">
        <f t="shared" ref="R6:R53" si="2">O6/P6*Q6</f>
        <v>1.6525631803843552</v>
      </c>
      <c r="S6" s="17">
        <f t="shared" ref="S6:S53" si="3">C6/(R6*B6*N6)*10000000</f>
        <v>844.21356252239593</v>
      </c>
      <c r="T6" s="17">
        <f t="shared" ref="T6:T11" si="4">N6*R6*S6/10000</f>
        <v>8.7443825700092948</v>
      </c>
      <c r="U6" s="17">
        <f t="shared" ref="U6:U53" si="5">E6/(R6*B6*N6)*10000000</f>
        <v>789.13617988878593</v>
      </c>
      <c r="V6" s="17">
        <f t="shared" ref="V6:V53" si="6">G6/(R6*B6*N6)*10000000</f>
        <v>52.167489633850266</v>
      </c>
      <c r="W6" s="17">
        <f t="shared" ref="W6:W53" si="7">I6/(R6*B6*N6)*10000000</f>
        <v>2.9098929997597214</v>
      </c>
      <c r="X6" s="17">
        <f t="shared" ref="X6:X11" si="8">N6*R6*U6/10000</f>
        <v>8.1738898344222655</v>
      </c>
      <c r="Y6" s="17">
        <f t="shared" ref="Y6:Y11" si="9">N6*R6*V6/10000</f>
        <v>0.54035200016498097</v>
      </c>
      <c r="Z6" s="17">
        <f t="shared" ref="Z6:Z11" si="10">N6*R6*W6/10000</f>
        <v>3.0140735422046639E-2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591737.5</v>
      </c>
      <c r="C7" s="14">
        <v>123</v>
      </c>
      <c r="D7" s="15">
        <v>0.21</v>
      </c>
      <c r="E7" s="14">
        <v>121.5</v>
      </c>
      <c r="F7" s="15">
        <v>0.21</v>
      </c>
      <c r="G7" s="14">
        <v>1.5</v>
      </c>
      <c r="H7" s="15">
        <v>0</v>
      </c>
      <c r="I7" s="14">
        <v>0</v>
      </c>
      <c r="J7" s="15">
        <v>0</v>
      </c>
      <c r="K7" s="14">
        <v>13181</v>
      </c>
      <c r="L7" s="14">
        <v>9053</v>
      </c>
      <c r="M7" s="14">
        <f t="shared" si="0"/>
        <v>4128</v>
      </c>
      <c r="N7" s="18">
        <f t="shared" si="1"/>
        <v>31.317805932782033</v>
      </c>
      <c r="O7" s="18">
        <v>3.2316581853592957E-2</v>
      </c>
      <c r="P7" s="18">
        <v>2.3200156295789781E-2</v>
      </c>
      <c r="Q7" s="36">
        <v>3.0048076923076924E-2</v>
      </c>
      <c r="R7" s="18">
        <f t="shared" si="2"/>
        <v>4.1855370500408794E-2</v>
      </c>
      <c r="S7" s="18">
        <f t="shared" si="3"/>
        <v>1585.7455439258465</v>
      </c>
      <c r="T7" s="18">
        <f t="shared" si="4"/>
        <v>0.20786243900378121</v>
      </c>
      <c r="U7" s="18">
        <f t="shared" si="5"/>
        <v>1566.4071836340681</v>
      </c>
      <c r="V7" s="18">
        <f t="shared" si="6"/>
        <v>19.338360291778617</v>
      </c>
      <c r="W7" s="18">
        <f t="shared" si="7"/>
        <v>0</v>
      </c>
      <c r="X7" s="18">
        <f t="shared" si="8"/>
        <v>0.20532753121105221</v>
      </c>
      <c r="Y7" s="18">
        <f t="shared" si="9"/>
        <v>2.5349077927290394E-3</v>
      </c>
      <c r="Z7" s="18">
        <f t="shared" si="10"/>
        <v>0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519678</v>
      </c>
      <c r="C8" s="14">
        <v>547</v>
      </c>
      <c r="D8" s="15">
        <v>1.05</v>
      </c>
      <c r="E8" s="14">
        <v>534</v>
      </c>
      <c r="F8" s="15">
        <v>1.03</v>
      </c>
      <c r="G8" s="14">
        <v>12.5</v>
      </c>
      <c r="H8" s="15">
        <v>0.02</v>
      </c>
      <c r="I8" s="14">
        <v>0.5</v>
      </c>
      <c r="J8" s="15">
        <v>0</v>
      </c>
      <c r="K8" s="14">
        <v>11887</v>
      </c>
      <c r="L8" s="14">
        <v>5731</v>
      </c>
      <c r="M8" s="14">
        <f t="shared" si="0"/>
        <v>6156</v>
      </c>
      <c r="N8" s="18">
        <f t="shared" si="1"/>
        <v>51.787667199461595</v>
      </c>
      <c r="O8" s="18">
        <v>0.13993996905894229</v>
      </c>
      <c r="P8" s="18">
        <v>0.16290326870395488</v>
      </c>
      <c r="Q8" s="36">
        <v>0.228167501789549</v>
      </c>
      <c r="R8" s="18">
        <f t="shared" si="2"/>
        <v>0.196004373605982</v>
      </c>
      <c r="S8" s="18">
        <f t="shared" si="3"/>
        <v>1036.957325095842</v>
      </c>
      <c r="T8" s="18">
        <f t="shared" si="4"/>
        <v>1.0525748636655774</v>
      </c>
      <c r="U8" s="18">
        <f t="shared" si="5"/>
        <v>1012.3130010990487</v>
      </c>
      <c r="V8" s="18">
        <f t="shared" si="6"/>
        <v>23.69646538153204</v>
      </c>
      <c r="W8" s="18">
        <f t="shared" si="7"/>
        <v>0.94785861526128157</v>
      </c>
      <c r="X8" s="18">
        <f t="shared" si="8"/>
        <v>1.0275593733042383</v>
      </c>
      <c r="Y8" s="18">
        <f t="shared" si="9"/>
        <v>2.4053356116672246E-2</v>
      </c>
      <c r="Z8" s="18">
        <f t="shared" si="10"/>
        <v>9.6213424466688974E-4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501479</v>
      </c>
      <c r="C9" s="14">
        <v>2158</v>
      </c>
      <c r="D9" s="15">
        <v>4.3</v>
      </c>
      <c r="E9" s="14">
        <v>2063.5</v>
      </c>
      <c r="F9" s="15">
        <v>4.1100000000000003</v>
      </c>
      <c r="G9" s="14">
        <v>92</v>
      </c>
      <c r="H9" s="15">
        <v>0.18</v>
      </c>
      <c r="I9" s="14">
        <v>2.5</v>
      </c>
      <c r="J9" s="15">
        <v>0</v>
      </c>
      <c r="K9" s="14">
        <v>10197</v>
      </c>
      <c r="L9" s="14">
        <v>3072</v>
      </c>
      <c r="M9" s="14">
        <f t="shared" si="0"/>
        <v>7125</v>
      </c>
      <c r="N9" s="18">
        <f t="shared" si="1"/>
        <v>69.873492203589294</v>
      </c>
      <c r="O9" s="18">
        <v>0.51416624481577411</v>
      </c>
      <c r="P9" s="18">
        <v>0.56255541729690262</v>
      </c>
      <c r="Q9" s="36">
        <v>0.82231891196672424</v>
      </c>
      <c r="R9" s="18">
        <f t="shared" si="2"/>
        <v>0.75158573539036067</v>
      </c>
      <c r="S9" s="18">
        <f t="shared" si="3"/>
        <v>819.42217194173872</v>
      </c>
      <c r="T9" s="18">
        <f t="shared" si="4"/>
        <v>4.3032709246050187</v>
      </c>
      <c r="U9" s="18">
        <f t="shared" si="5"/>
        <v>783.53922697023995</v>
      </c>
      <c r="V9" s="18">
        <f t="shared" si="6"/>
        <v>34.933660712993493</v>
      </c>
      <c r="W9" s="18">
        <f t="shared" si="7"/>
        <v>0.94928425850525799</v>
      </c>
      <c r="X9" s="18">
        <f t="shared" si="8"/>
        <v>4.1148283377768564</v>
      </c>
      <c r="Y9" s="18">
        <f t="shared" si="9"/>
        <v>0.18345733320836966</v>
      </c>
      <c r="Z9" s="18">
        <f t="shared" si="10"/>
        <v>4.9852536197926532E-3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477035.5</v>
      </c>
      <c r="C10" s="14">
        <v>5340</v>
      </c>
      <c r="D10" s="15">
        <v>11.19</v>
      </c>
      <c r="E10" s="14">
        <v>5013</v>
      </c>
      <c r="F10" s="15">
        <v>10.51</v>
      </c>
      <c r="G10" s="14">
        <v>315.5</v>
      </c>
      <c r="H10" s="15">
        <v>0.66</v>
      </c>
      <c r="I10" s="14">
        <v>11.5</v>
      </c>
      <c r="J10" s="15">
        <v>0.02</v>
      </c>
      <c r="K10" s="14">
        <v>10954</v>
      </c>
      <c r="L10" s="14">
        <v>1857</v>
      </c>
      <c r="M10" s="14">
        <f t="shared" si="0"/>
        <v>9097</v>
      </c>
      <c r="N10" s="18">
        <f t="shared" si="1"/>
        <v>83.047288661676106</v>
      </c>
      <c r="O10" s="18">
        <v>1.6827912463610792</v>
      </c>
      <c r="P10" s="18">
        <v>1.9435473785650705</v>
      </c>
      <c r="Q10" s="36">
        <v>2.8882220555138787</v>
      </c>
      <c r="R10" s="18">
        <f t="shared" si="2"/>
        <v>2.5007235975662812</v>
      </c>
      <c r="S10" s="18">
        <f t="shared" si="3"/>
        <v>539.01320778253285</v>
      </c>
      <c r="T10" s="18">
        <f t="shared" si="4"/>
        <v>11.194135446942628</v>
      </c>
      <c r="U10" s="18">
        <f t="shared" si="5"/>
        <v>506.00621921607438</v>
      </c>
      <c r="V10" s="18">
        <f t="shared" si="6"/>
        <v>31.846192332469869</v>
      </c>
      <c r="W10" s="18">
        <f t="shared" si="7"/>
        <v>1.1607962339886007</v>
      </c>
      <c r="X10" s="18">
        <f t="shared" si="8"/>
        <v>10.508651871820861</v>
      </c>
      <c r="Y10" s="18">
        <f t="shared" si="9"/>
        <v>0.66137635458996236</v>
      </c>
      <c r="Z10" s="18">
        <f t="shared" si="10"/>
        <v>2.4107220531805286E-2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431574.5</v>
      </c>
      <c r="C11" s="14">
        <v>13881</v>
      </c>
      <c r="D11" s="15">
        <v>32.159999999999997</v>
      </c>
      <c r="E11" s="14">
        <v>12878.5</v>
      </c>
      <c r="F11" s="15">
        <v>29.84</v>
      </c>
      <c r="G11" s="14">
        <v>941</v>
      </c>
      <c r="H11" s="15">
        <v>2.1800000000000002</v>
      </c>
      <c r="I11" s="14">
        <v>61.5</v>
      </c>
      <c r="J11" s="15">
        <v>0.14000000000000001</v>
      </c>
      <c r="K11" s="14">
        <v>8886</v>
      </c>
      <c r="L11" s="14">
        <v>853</v>
      </c>
      <c r="M11" s="14">
        <f t="shared" si="0"/>
        <v>8033</v>
      </c>
      <c r="N11" s="18">
        <f t="shared" si="1"/>
        <v>90.400630204816565</v>
      </c>
      <c r="O11" s="18">
        <v>4.1010754364089772</v>
      </c>
      <c r="P11" s="18">
        <v>5.195973325095852</v>
      </c>
      <c r="Q11" s="36">
        <v>7.6070196049636536</v>
      </c>
      <c r="R11" s="18">
        <f t="shared" si="2"/>
        <v>6.004064935345383</v>
      </c>
      <c r="S11" s="18">
        <f t="shared" si="3"/>
        <v>592.58156896347077</v>
      </c>
      <c r="T11" s="18">
        <f t="shared" si="4"/>
        <v>32.163624125151038</v>
      </c>
      <c r="U11" s="18">
        <f t="shared" si="5"/>
        <v>549.78472270701377</v>
      </c>
      <c r="V11" s="18">
        <f t="shared" si="6"/>
        <v>40.171403817781574</v>
      </c>
      <c r="W11" s="18">
        <f t="shared" si="7"/>
        <v>2.6254424386754165</v>
      </c>
      <c r="X11" s="18">
        <f t="shared" si="8"/>
        <v>29.84073433439649</v>
      </c>
      <c r="Y11" s="18">
        <f t="shared" si="9"/>
        <v>2.1803883222942964</v>
      </c>
      <c r="Z11" s="18">
        <f t="shared" si="10"/>
        <v>0.14250146846025424</v>
      </c>
      <c r="AA11" s="34">
        <f>SUM(D7:D11)+SUM(D14:D18)+SUM(D21:D25)+SUM(D28:D32)+SUM(D35:D39)+SUM(D42:D46)+SUM(D49:D53)</f>
        <v>1434.3</v>
      </c>
      <c r="AB11" s="34">
        <f>SUM(F7:F11)+SUM(F14:F18)+SUM(F21:F25)+SUM(F28:F32)+SUM(F35:F39)+SUM(F42:F46)+SUM(F49:F53)</f>
        <v>946.94</v>
      </c>
      <c r="AC11" s="34">
        <f>SUM(H7:H11)+SUM(H14:H18)+SUM(H21:H25)+SUM(H28:H32)+SUM(H35:H39)+SUM(H42:H46)+SUM(H49:H53)</f>
        <v>391.92</v>
      </c>
      <c r="AD11" s="34">
        <f>SUM(J7:J11)+SUM(J14:J18)+SUM(J21:J25)+SUM(J28:J32)+SUM(J35:J39)+SUM(J42:J46)+SUM(J49:J53)</f>
        <v>95.34</v>
      </c>
      <c r="AE11" s="19">
        <f>SUM(S7:S53)-S13-S20-S27-S34-S41-S48</f>
        <v>6878.0827985330297</v>
      </c>
      <c r="AF11" s="19">
        <f>SUM(U7:U53)-U13-U20-U27-U34-U41-U48</f>
        <v>6151.1425846803249</v>
      </c>
      <c r="AG11" s="19">
        <f t="shared" ref="AG11:AH11" si="11">SUM(V7:V53)-V13-V20-V27-V34-V41-V48</f>
        <v>616.65198944604526</v>
      </c>
      <c r="AH11" s="19">
        <f t="shared" si="11"/>
        <v>110.28664136564329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8"/>
      <c r="O12" s="17"/>
      <c r="P12" s="18"/>
      <c r="Q12" s="35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2372818.5</v>
      </c>
      <c r="C13" s="8">
        <v>341306.5</v>
      </c>
      <c r="D13" s="9">
        <v>143.84</v>
      </c>
      <c r="E13" s="8">
        <v>298813.5</v>
      </c>
      <c r="F13" s="9">
        <v>125.93</v>
      </c>
      <c r="G13" s="8">
        <v>37019.5</v>
      </c>
      <c r="H13" s="9">
        <v>15.6</v>
      </c>
      <c r="I13" s="8">
        <v>5473.5</v>
      </c>
      <c r="J13" s="9">
        <v>2.31</v>
      </c>
      <c r="K13" s="8">
        <f>SUM(K14:K18)</f>
        <v>45327</v>
      </c>
      <c r="L13" s="8">
        <f>SUM(L14:L18)</f>
        <v>689</v>
      </c>
      <c r="M13" s="8">
        <f t="shared" si="0"/>
        <v>44638</v>
      </c>
      <c r="N13" s="17">
        <f t="shared" si="1"/>
        <v>98.479934696759102</v>
      </c>
      <c r="O13" s="17">
        <v>42.544062314344181</v>
      </c>
      <c r="P13" s="17">
        <v>42.640966028062806</v>
      </c>
      <c r="Q13" s="35">
        <v>52.391975011458214</v>
      </c>
      <c r="R13" s="17">
        <f t="shared" si="2"/>
        <v>52.272911645390884</v>
      </c>
      <c r="S13" s="17">
        <f t="shared" si="3"/>
        <v>279.4187826704366</v>
      </c>
      <c r="T13" s="17">
        <f t="shared" ref="T13:T18" si="12">N13*R13*S13/10000</f>
        <v>143.84012093634638</v>
      </c>
      <c r="U13" s="17">
        <f t="shared" si="5"/>
        <v>244.63086526477667</v>
      </c>
      <c r="V13" s="17">
        <f t="shared" si="6"/>
        <v>30.306904864302986</v>
      </c>
      <c r="W13" s="17">
        <f t="shared" si="7"/>
        <v>4.4810125413569173</v>
      </c>
      <c r="X13" s="17">
        <f t="shared" ref="X13:X18" si="13">N13*R13*U13/10000</f>
        <v>125.93188227418152</v>
      </c>
      <c r="Y13" s="17">
        <f t="shared" ref="Y13:Y18" si="14">N13*R13*V13/10000</f>
        <v>15.601488272280411</v>
      </c>
      <c r="Z13" s="17">
        <f t="shared" ref="Z13:Z18" si="15">N13*R13*W13/10000</f>
        <v>2.306750389884435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442365.5</v>
      </c>
      <c r="C14" s="14">
        <v>35615</v>
      </c>
      <c r="D14" s="15">
        <v>80.510000000000005</v>
      </c>
      <c r="E14" s="14">
        <v>33237.5</v>
      </c>
      <c r="F14" s="15">
        <v>75.14</v>
      </c>
      <c r="G14" s="14">
        <v>2208.5</v>
      </c>
      <c r="H14" s="15">
        <v>4.99</v>
      </c>
      <c r="I14" s="14">
        <v>169</v>
      </c>
      <c r="J14" s="15">
        <v>0.38</v>
      </c>
      <c r="K14" s="14">
        <v>8364</v>
      </c>
      <c r="L14" s="14">
        <v>372</v>
      </c>
      <c r="M14" s="14">
        <f t="shared" si="0"/>
        <v>7992</v>
      </c>
      <c r="N14" s="18">
        <f t="shared" si="1"/>
        <v>95.552367288378775</v>
      </c>
      <c r="O14" s="18">
        <v>13.655890128772871</v>
      </c>
      <c r="P14" s="18">
        <v>15.827099420849422</v>
      </c>
      <c r="Q14" s="36">
        <v>21.803828137619124</v>
      </c>
      <c r="R14" s="18">
        <f t="shared" si="2"/>
        <v>18.812713152085148</v>
      </c>
      <c r="S14" s="18">
        <f t="shared" si="3"/>
        <v>447.87705609366486</v>
      </c>
      <c r="T14" s="18">
        <f t="shared" si="12"/>
        <v>80.510347212881669</v>
      </c>
      <c r="U14" s="18">
        <f t="shared" si="5"/>
        <v>417.97876321530777</v>
      </c>
      <c r="V14" s="18">
        <f t="shared" si="6"/>
        <v>27.773030419285661</v>
      </c>
      <c r="W14" s="18">
        <f t="shared" si="7"/>
        <v>2.1252624590714406</v>
      </c>
      <c r="X14" s="18">
        <f t="shared" si="13"/>
        <v>75.135832247315861</v>
      </c>
      <c r="Y14" s="18">
        <f t="shared" si="14"/>
        <v>4.9924779396223258</v>
      </c>
      <c r="Z14" s="18">
        <f t="shared" si="15"/>
        <v>0.38203702594347888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459922.5</v>
      </c>
      <c r="C15" s="14">
        <v>61824.5</v>
      </c>
      <c r="D15" s="15">
        <v>134.41999999999999</v>
      </c>
      <c r="E15" s="14">
        <v>57092</v>
      </c>
      <c r="F15" s="15">
        <v>124.13</v>
      </c>
      <c r="G15" s="14">
        <v>4302.5</v>
      </c>
      <c r="H15" s="15">
        <v>9.35</v>
      </c>
      <c r="I15" s="14">
        <v>430</v>
      </c>
      <c r="J15" s="15">
        <v>0.93</v>
      </c>
      <c r="K15" s="14">
        <v>8827</v>
      </c>
      <c r="L15" s="14">
        <v>170</v>
      </c>
      <c r="M15" s="14">
        <f t="shared" si="0"/>
        <v>8657</v>
      </c>
      <c r="N15" s="18">
        <f t="shared" si="1"/>
        <v>98.074090857596005</v>
      </c>
      <c r="O15" s="18">
        <v>25.58320148188168</v>
      </c>
      <c r="P15" s="18">
        <v>28.876706309976736</v>
      </c>
      <c r="Q15" s="36">
        <v>38.48888525661981</v>
      </c>
      <c r="R15" s="18">
        <f t="shared" si="2"/>
        <v>34.09907264918688</v>
      </c>
      <c r="S15" s="18">
        <f t="shared" si="3"/>
        <v>401.95653822123558</v>
      </c>
      <c r="T15" s="18">
        <f t="shared" si="12"/>
        <v>134.42373443351872</v>
      </c>
      <c r="U15" s="18">
        <f t="shared" si="5"/>
        <v>371.18784106829457</v>
      </c>
      <c r="V15" s="18">
        <f t="shared" si="6"/>
        <v>27.97302049667795</v>
      </c>
      <c r="W15" s="18">
        <f t="shared" si="7"/>
        <v>2.7956766562629909</v>
      </c>
      <c r="X15" s="18">
        <f t="shared" si="13"/>
        <v>124.13395735151032</v>
      </c>
      <c r="Y15" s="18">
        <f t="shared" si="14"/>
        <v>9.3548369562263218</v>
      </c>
      <c r="Z15" s="18">
        <f t="shared" si="15"/>
        <v>0.93494012578206109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457410</v>
      </c>
      <c r="C16" s="14">
        <v>74713.5</v>
      </c>
      <c r="D16" s="15">
        <v>163.34</v>
      </c>
      <c r="E16" s="14">
        <v>67045</v>
      </c>
      <c r="F16" s="15">
        <v>146.58000000000001</v>
      </c>
      <c r="G16" s="14">
        <v>6821</v>
      </c>
      <c r="H16" s="15">
        <v>14.91</v>
      </c>
      <c r="I16" s="14">
        <v>847.5</v>
      </c>
      <c r="J16" s="15">
        <v>1.85</v>
      </c>
      <c r="K16" s="14">
        <v>9213</v>
      </c>
      <c r="L16" s="14">
        <v>94</v>
      </c>
      <c r="M16" s="14">
        <f t="shared" si="0"/>
        <v>9119</v>
      </c>
      <c r="N16" s="18">
        <f t="shared" si="1"/>
        <v>98.979702594160429</v>
      </c>
      <c r="O16" s="18">
        <v>41.256559851528088</v>
      </c>
      <c r="P16" s="18">
        <v>42.177008371627025</v>
      </c>
      <c r="Q16" s="36">
        <v>54.234964534779763</v>
      </c>
      <c r="R16" s="18">
        <f t="shared" si="2"/>
        <v>53.051369614917256</v>
      </c>
      <c r="S16" s="18">
        <f t="shared" si="3"/>
        <v>311.06466562938272</v>
      </c>
      <c r="T16" s="18">
        <f t="shared" si="12"/>
        <v>163.34032924509739</v>
      </c>
      <c r="U16" s="18">
        <f t="shared" si="5"/>
        <v>279.13737821306677</v>
      </c>
      <c r="V16" s="18">
        <f t="shared" si="6"/>
        <v>28.398777787923461</v>
      </c>
      <c r="W16" s="18">
        <f t="shared" si="7"/>
        <v>3.5285096283924839</v>
      </c>
      <c r="X16" s="18">
        <f t="shared" si="13"/>
        <v>146.5752825692486</v>
      </c>
      <c r="Y16" s="18">
        <f t="shared" si="14"/>
        <v>14.912223169585273</v>
      </c>
      <c r="Z16" s="18">
        <f t="shared" si="15"/>
        <v>1.852823506263527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485033</v>
      </c>
      <c r="C17" s="14">
        <v>83280</v>
      </c>
      <c r="D17" s="15">
        <v>171.7</v>
      </c>
      <c r="E17" s="14">
        <v>71703</v>
      </c>
      <c r="F17" s="15">
        <v>147.83000000000001</v>
      </c>
      <c r="G17" s="14">
        <v>10028</v>
      </c>
      <c r="H17" s="15">
        <v>20.67</v>
      </c>
      <c r="I17" s="14">
        <v>1549</v>
      </c>
      <c r="J17" s="15">
        <v>3.19</v>
      </c>
      <c r="K17" s="14">
        <v>8879</v>
      </c>
      <c r="L17" s="14">
        <v>27</v>
      </c>
      <c r="M17" s="14">
        <f t="shared" si="0"/>
        <v>8852</v>
      </c>
      <c r="N17" s="18">
        <f t="shared" si="1"/>
        <v>99.69591170176821</v>
      </c>
      <c r="O17" s="18">
        <v>57.390742010819388</v>
      </c>
      <c r="P17" s="18">
        <v>54.677328912402182</v>
      </c>
      <c r="Q17" s="36">
        <v>66.768859800206684</v>
      </c>
      <c r="R17" s="18">
        <f t="shared" si="2"/>
        <v>70.082326320096783</v>
      </c>
      <c r="S17" s="18">
        <f t="shared" si="3"/>
        <v>245.74436623774415</v>
      </c>
      <c r="T17" s="18">
        <f t="shared" si="12"/>
        <v>171.69965754907398</v>
      </c>
      <c r="U17" s="18">
        <f t="shared" si="5"/>
        <v>211.58271244410386</v>
      </c>
      <c r="V17" s="18">
        <f t="shared" si="6"/>
        <v>29.590832188185615</v>
      </c>
      <c r="W17" s="18">
        <f t="shared" si="7"/>
        <v>4.5708216054546789</v>
      </c>
      <c r="X17" s="18">
        <f t="shared" si="13"/>
        <v>147.83117849713318</v>
      </c>
      <c r="Y17" s="18">
        <f t="shared" si="14"/>
        <v>20.674881915251124</v>
      </c>
      <c r="Z17" s="18">
        <f t="shared" si="15"/>
        <v>3.1935971366896685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528087.5</v>
      </c>
      <c r="C18" s="14">
        <v>85873.5</v>
      </c>
      <c r="D18" s="15">
        <v>162.61000000000001</v>
      </c>
      <c r="E18" s="14">
        <v>69736</v>
      </c>
      <c r="F18" s="15">
        <v>132.05000000000001</v>
      </c>
      <c r="G18" s="14">
        <v>13659.5</v>
      </c>
      <c r="H18" s="15">
        <v>25.87</v>
      </c>
      <c r="I18" s="14">
        <v>2478</v>
      </c>
      <c r="J18" s="15">
        <v>4.6900000000000004</v>
      </c>
      <c r="K18" s="14">
        <v>10044</v>
      </c>
      <c r="L18" s="14">
        <v>26</v>
      </c>
      <c r="M18" s="14">
        <f t="shared" si="0"/>
        <v>10018</v>
      </c>
      <c r="N18" s="18">
        <f t="shared" si="1"/>
        <v>99.741138988450814</v>
      </c>
      <c r="O18" s="18">
        <v>71.318867874479423</v>
      </c>
      <c r="P18" s="18">
        <v>66.314434858261436</v>
      </c>
      <c r="Q18" s="36">
        <v>76.416864045476075</v>
      </c>
      <c r="R18" s="18">
        <f t="shared" si="2"/>
        <v>82.183679041975736</v>
      </c>
      <c r="S18" s="18">
        <f t="shared" si="3"/>
        <v>198.37793902754913</v>
      </c>
      <c r="T18" s="18">
        <f t="shared" si="12"/>
        <v>162.61225649158521</v>
      </c>
      <c r="U18" s="18">
        <f t="shared" si="5"/>
        <v>161.09840586473319</v>
      </c>
      <c r="V18" s="18">
        <f t="shared" si="6"/>
        <v>31.555060154143099</v>
      </c>
      <c r="W18" s="18">
        <f t="shared" si="7"/>
        <v>5.7244730086728355</v>
      </c>
      <c r="X18" s="18">
        <f t="shared" si="13"/>
        <v>132.053873647833</v>
      </c>
      <c r="Y18" s="18">
        <f t="shared" si="14"/>
        <v>25.865978649371556</v>
      </c>
      <c r="Z18" s="18">
        <f t="shared" si="15"/>
        <v>4.6924041943806669</v>
      </c>
      <c r="AA18" s="1"/>
      <c r="AB18" s="1"/>
      <c r="AC18" s="1"/>
      <c r="AD18" s="1"/>
      <c r="AE18" s="19">
        <f>SUM(S16:S53)-S20-S27-S34-S41-S48</f>
        <v>1454.5293865086974</v>
      </c>
      <c r="AF18" s="19">
        <f>SUM(U16:U53)-U20-U27-U34-U41-U48</f>
        <v>943.92562677027854</v>
      </c>
      <c r="AG18" s="19">
        <f>SUM(V16:V53)-V20-V27-V34-V41-V48</f>
        <v>410.91985599352552</v>
      </c>
      <c r="AH18" s="19">
        <f>SUM(W16:W53)-W20-W27-W34-W41-W48</f>
        <v>99.682320703878347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8"/>
      <c r="O19" s="17"/>
      <c r="P19" s="18"/>
      <c r="Q19" s="35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3178592</v>
      </c>
      <c r="C20" s="8">
        <v>287677</v>
      </c>
      <c r="D20" s="9">
        <v>90.5</v>
      </c>
      <c r="E20" s="8">
        <v>149609.5</v>
      </c>
      <c r="F20" s="9">
        <v>47.07</v>
      </c>
      <c r="G20" s="8">
        <v>114730</v>
      </c>
      <c r="H20" s="9">
        <v>36.090000000000003</v>
      </c>
      <c r="I20" s="8">
        <v>23336.5</v>
      </c>
      <c r="J20" s="9">
        <v>7.34</v>
      </c>
      <c r="K20" s="8">
        <f>SUM(K21:K25)</f>
        <v>59801</v>
      </c>
      <c r="L20" s="8">
        <f>SUM(L21:L25)</f>
        <v>24</v>
      </c>
      <c r="M20" s="8">
        <f t="shared" si="0"/>
        <v>59777</v>
      </c>
      <c r="N20" s="17">
        <f t="shared" si="1"/>
        <v>99.959866891857999</v>
      </c>
      <c r="O20" s="17">
        <v>91.332361531525237</v>
      </c>
      <c r="P20" s="17">
        <v>87.286163329276505</v>
      </c>
      <c r="Q20" s="35">
        <v>91.781947166993376</v>
      </c>
      <c r="R20" s="17">
        <f t="shared" si="2"/>
        <v>96.036549906548288</v>
      </c>
      <c r="S20" s="17">
        <f t="shared" si="3"/>
        <v>94.277517063599305</v>
      </c>
      <c r="T20" s="17">
        <f t="shared" ref="T20:T25" si="16">N20*R20*S20/10000</f>
        <v>90.50453785827186</v>
      </c>
      <c r="U20" s="17">
        <f t="shared" si="5"/>
        <v>49.030030864916412</v>
      </c>
      <c r="V20" s="17">
        <f t="shared" si="6"/>
        <v>37.599319836854349</v>
      </c>
      <c r="W20" s="17">
        <f t="shared" si="7"/>
        <v>7.6478386417916102</v>
      </c>
      <c r="X20" s="17">
        <f t="shared" ref="X20:X25" si="17">N20*R20*U20/10000</f>
        <v>47.067852684459034</v>
      </c>
      <c r="Y20" s="17">
        <f t="shared" ref="Y20:Y25" si="18">N20*R20*V20/10000</f>
        <v>36.094597859681272</v>
      </c>
      <c r="Z20" s="17">
        <f t="shared" ref="Z20:Z25" si="19">N20*R20*W20/10000</f>
        <v>7.3417727094260608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564559.5</v>
      </c>
      <c r="C21" s="14">
        <v>76861.5</v>
      </c>
      <c r="D21" s="15">
        <v>136.13999999999999</v>
      </c>
      <c r="E21" s="14">
        <v>55797.5</v>
      </c>
      <c r="F21" s="15">
        <v>98.83</v>
      </c>
      <c r="G21" s="14">
        <v>17650.5</v>
      </c>
      <c r="H21" s="15">
        <v>31.26</v>
      </c>
      <c r="I21" s="14">
        <v>3413.5</v>
      </c>
      <c r="J21" s="15">
        <v>6.05</v>
      </c>
      <c r="K21" s="14">
        <v>10506</v>
      </c>
      <c r="L21" s="14">
        <v>10</v>
      </c>
      <c r="M21" s="14">
        <f t="shared" si="0"/>
        <v>10496</v>
      </c>
      <c r="N21" s="18">
        <f t="shared" si="1"/>
        <v>99.904816295450217</v>
      </c>
      <c r="O21" s="18">
        <v>81.524740680321756</v>
      </c>
      <c r="P21" s="18">
        <v>75.918371047287494</v>
      </c>
      <c r="Q21" s="36">
        <v>84.02299494185938</v>
      </c>
      <c r="R21" s="18">
        <f t="shared" si="2"/>
        <v>90.227869477763463</v>
      </c>
      <c r="S21" s="18">
        <f t="shared" si="3"/>
        <v>151.03305522043135</v>
      </c>
      <c r="T21" s="18">
        <f t="shared" si="16"/>
        <v>136.14419737866424</v>
      </c>
      <c r="U21" s="18">
        <f t="shared" si="5"/>
        <v>109.64223829436089</v>
      </c>
      <c r="V21" s="18">
        <f t="shared" si="6"/>
        <v>34.683280200987802</v>
      </c>
      <c r="W21" s="18">
        <f t="shared" si="7"/>
        <v>6.7075367250826812</v>
      </c>
      <c r="X21" s="18">
        <f t="shared" si="17"/>
        <v>98.833692462884784</v>
      </c>
      <c r="Y21" s="18">
        <f t="shared" si="18"/>
        <v>31.264198016329548</v>
      </c>
      <c r="Z21" s="18">
        <f t="shared" si="19"/>
        <v>6.0463068994499256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601972.5</v>
      </c>
      <c r="C22" s="14">
        <v>65277.5</v>
      </c>
      <c r="D22" s="15">
        <v>108.44</v>
      </c>
      <c r="E22" s="14">
        <v>39952.5</v>
      </c>
      <c r="F22" s="15">
        <v>66.37</v>
      </c>
      <c r="G22" s="14">
        <v>21036</v>
      </c>
      <c r="H22" s="15">
        <v>34.950000000000003</v>
      </c>
      <c r="I22" s="14">
        <v>4289</v>
      </c>
      <c r="J22" s="15">
        <v>7.12</v>
      </c>
      <c r="K22" s="14">
        <v>11616</v>
      </c>
      <c r="L22" s="14">
        <v>3</v>
      </c>
      <c r="M22" s="14">
        <f t="shared" si="0"/>
        <v>11613</v>
      </c>
      <c r="N22" s="18">
        <f t="shared" si="1"/>
        <v>99.974173553718998</v>
      </c>
      <c r="O22" s="18">
        <v>88.553346895757244</v>
      </c>
      <c r="P22" s="18">
        <v>83.657536750306789</v>
      </c>
      <c r="Q22" s="36">
        <v>89.507925464904204</v>
      </c>
      <c r="R22" s="18">
        <f t="shared" si="2"/>
        <v>94.746112323037991</v>
      </c>
      <c r="S22" s="18">
        <f t="shared" si="3"/>
        <v>114.48211394573674</v>
      </c>
      <c r="T22" s="18">
        <f t="shared" si="16"/>
        <v>108.43933900634995</v>
      </c>
      <c r="U22" s="18">
        <f t="shared" si="5"/>
        <v>70.067736316756111</v>
      </c>
      <c r="V22" s="18">
        <f t="shared" si="6"/>
        <v>36.892432292329183</v>
      </c>
      <c r="W22" s="18">
        <f t="shared" si="7"/>
        <v>7.5219453366514486</v>
      </c>
      <c r="X22" s="18">
        <f t="shared" si="17"/>
        <v>66.36931089044765</v>
      </c>
      <c r="Y22" s="18">
        <f t="shared" si="18"/>
        <v>34.945117924822142</v>
      </c>
      <c r="Z22" s="18">
        <f t="shared" si="19"/>
        <v>7.1249101910801578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631591.5</v>
      </c>
      <c r="C23" s="14">
        <v>54565.5</v>
      </c>
      <c r="D23" s="15">
        <v>86.39</v>
      </c>
      <c r="E23" s="14">
        <v>26233</v>
      </c>
      <c r="F23" s="15">
        <v>41.53</v>
      </c>
      <c r="G23" s="14">
        <v>23410</v>
      </c>
      <c r="H23" s="15">
        <v>37.07</v>
      </c>
      <c r="I23" s="14">
        <v>4922</v>
      </c>
      <c r="J23" s="15">
        <v>7.79</v>
      </c>
      <c r="K23" s="14">
        <v>12030</v>
      </c>
      <c r="L23" s="14">
        <v>2</v>
      </c>
      <c r="M23" s="14">
        <f t="shared" si="0"/>
        <v>12028</v>
      </c>
      <c r="N23" s="18">
        <f t="shared" si="1"/>
        <v>99.983374896093096</v>
      </c>
      <c r="O23" s="18">
        <v>92.625198837145518</v>
      </c>
      <c r="P23" s="18">
        <v>88.690794608483657</v>
      </c>
      <c r="Q23" s="36">
        <v>92.926184632811029</v>
      </c>
      <c r="R23" s="18">
        <f t="shared" si="2"/>
        <v>97.048474611006483</v>
      </c>
      <c r="S23" s="18">
        <f t="shared" si="3"/>
        <v>89.035941776579747</v>
      </c>
      <c r="T23" s="18">
        <f t="shared" si="16"/>
        <v>86.393657926048718</v>
      </c>
      <c r="U23" s="18">
        <f t="shared" si="5"/>
        <v>42.805066582822789</v>
      </c>
      <c r="V23" s="18">
        <f t="shared" si="6"/>
        <v>38.198704254331616</v>
      </c>
      <c r="W23" s="18">
        <f t="shared" si="7"/>
        <v>8.0313550764553714</v>
      </c>
      <c r="X23" s="18">
        <f t="shared" si="17"/>
        <v>41.534757830021469</v>
      </c>
      <c r="Y23" s="18">
        <f t="shared" si="18"/>
        <v>37.065096664537123</v>
      </c>
      <c r="Z23" s="18">
        <f t="shared" si="19"/>
        <v>7.7930117805575296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663735</v>
      </c>
      <c r="C24" s="14">
        <v>47597.5</v>
      </c>
      <c r="D24" s="15">
        <v>71.709999999999994</v>
      </c>
      <c r="E24" s="14">
        <v>16706.5</v>
      </c>
      <c r="F24" s="15">
        <v>25.17</v>
      </c>
      <c r="G24" s="14">
        <v>25715</v>
      </c>
      <c r="H24" s="15">
        <v>38.74</v>
      </c>
      <c r="I24" s="14">
        <v>5175.5</v>
      </c>
      <c r="J24" s="15">
        <v>7.8</v>
      </c>
      <c r="K24" s="14">
        <v>12625</v>
      </c>
      <c r="L24" s="14">
        <v>6</v>
      </c>
      <c r="M24" s="14">
        <f t="shared" si="0"/>
        <v>12619</v>
      </c>
      <c r="N24" s="18">
        <f t="shared" si="1"/>
        <v>99.952475247524745</v>
      </c>
      <c r="O24" s="18">
        <v>95.242074391949998</v>
      </c>
      <c r="P24" s="18">
        <v>92.611323998792798</v>
      </c>
      <c r="Q24" s="36">
        <v>95.525828440836918</v>
      </c>
      <c r="R24" s="18">
        <f t="shared" si="2"/>
        <v>98.239369289585341</v>
      </c>
      <c r="S24" s="18">
        <f t="shared" si="3"/>
        <v>73.031513998247348</v>
      </c>
      <c r="T24" s="18">
        <f t="shared" si="16"/>
        <v>71.711601768778209</v>
      </c>
      <c r="U24" s="18">
        <f t="shared" si="5"/>
        <v>25.633720019154772</v>
      </c>
      <c r="V24" s="18">
        <f t="shared" si="6"/>
        <v>39.455966856766224</v>
      </c>
      <c r="W24" s="18">
        <f t="shared" si="7"/>
        <v>7.9410599442812995</v>
      </c>
      <c r="X24" s="18">
        <f t="shared" si="17"/>
        <v>25.170436996692956</v>
      </c>
      <c r="Y24" s="18">
        <f t="shared" si="18"/>
        <v>38.742871778646595</v>
      </c>
      <c r="Z24" s="18">
        <f t="shared" si="19"/>
        <v>7.7975396807460813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716733.5</v>
      </c>
      <c r="C25" s="14">
        <v>43375</v>
      </c>
      <c r="D25" s="15">
        <v>60.52</v>
      </c>
      <c r="E25" s="14">
        <v>10920</v>
      </c>
      <c r="F25" s="15">
        <v>15.24</v>
      </c>
      <c r="G25" s="14">
        <v>26918.5</v>
      </c>
      <c r="H25" s="15">
        <v>37.56</v>
      </c>
      <c r="I25" s="14">
        <v>5536.5</v>
      </c>
      <c r="J25" s="15">
        <v>7.72</v>
      </c>
      <c r="K25" s="14">
        <v>13024</v>
      </c>
      <c r="L25" s="14">
        <v>3</v>
      </c>
      <c r="M25" s="14">
        <f t="shared" si="0"/>
        <v>13021</v>
      </c>
      <c r="N25" s="18">
        <f t="shared" si="1"/>
        <v>99.976965601965603</v>
      </c>
      <c r="O25" s="18">
        <v>96.781300774052468</v>
      </c>
      <c r="P25" s="18">
        <v>94.866100587851079</v>
      </c>
      <c r="Q25" s="36">
        <v>96.77003034636715</v>
      </c>
      <c r="R25" s="18">
        <f t="shared" si="2"/>
        <v>98.723667936503446</v>
      </c>
      <c r="S25" s="18">
        <f t="shared" si="3"/>
        <v>61.314127138266748</v>
      </c>
      <c r="T25" s="18">
        <f t="shared" si="16"/>
        <v>60.517612194769747</v>
      </c>
      <c r="U25" s="18">
        <f t="shared" si="5"/>
        <v>15.436317425933668</v>
      </c>
      <c r="V25" s="18">
        <f t="shared" si="6"/>
        <v>38.051511962453795</v>
      </c>
      <c r="W25" s="18">
        <f t="shared" si="7"/>
        <v>7.8262977498792816</v>
      </c>
      <c r="X25" s="18">
        <f t="shared" si="17"/>
        <v>15.235788476469988</v>
      </c>
      <c r="Y25" s="18">
        <f t="shared" si="18"/>
        <v>37.557195247605982</v>
      </c>
      <c r="Z25" s="18">
        <f t="shared" si="19"/>
        <v>7.72462847069378</v>
      </c>
      <c r="AA25" s="1"/>
      <c r="AB25" s="1"/>
      <c r="AC25" s="1"/>
      <c r="AD25" s="1"/>
      <c r="AE25" s="19">
        <f>SUM(S15:S53)-S20-S27-S34-S41-S48</f>
        <v>1856.485924729933</v>
      </c>
      <c r="AF25" s="19">
        <f>SUM(U15:U53)-U20-U27-U34-U41-U48</f>
        <v>1315.1134678385729</v>
      </c>
      <c r="AG25" s="19">
        <f>SUM(V15:V53)-V20-V27-V34-V41-V48</f>
        <v>438.89287649020355</v>
      </c>
      <c r="AH25" s="19">
        <f>SUM(W15:W53)-W20-W27-W34-W41-W48</f>
        <v>102.47799736014133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8"/>
      <c r="O26" s="17"/>
      <c r="P26" s="18"/>
      <c r="Q26" s="35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3572371.5</v>
      </c>
      <c r="C27" s="8">
        <v>118069</v>
      </c>
      <c r="D27" s="9">
        <v>33.049999999999997</v>
      </c>
      <c r="E27" s="8">
        <v>16545.5</v>
      </c>
      <c r="F27" s="9">
        <v>4.63</v>
      </c>
      <c r="G27" s="8">
        <v>81275</v>
      </c>
      <c r="H27" s="9">
        <v>22.75</v>
      </c>
      <c r="I27" s="8">
        <v>20248.5</v>
      </c>
      <c r="J27" s="9">
        <v>5.67</v>
      </c>
      <c r="K27" s="8">
        <f>SUM(K28:K32)</f>
        <v>68966</v>
      </c>
      <c r="L27" s="8">
        <f>SUM(L28:L32)</f>
        <v>6</v>
      </c>
      <c r="M27" s="8">
        <f t="shared" si="0"/>
        <v>68960</v>
      </c>
      <c r="N27" s="17">
        <f t="shared" si="1"/>
        <v>99.991300060899562</v>
      </c>
      <c r="O27" s="17">
        <v>98.651484468506084</v>
      </c>
      <c r="P27" s="17">
        <v>97.874094928880211</v>
      </c>
      <c r="Q27" s="35">
        <v>98.79197578392322</v>
      </c>
      <c r="R27" s="17">
        <f t="shared" si="2"/>
        <v>99.57665582238694</v>
      </c>
      <c r="S27" s="17">
        <f t="shared" si="3"/>
        <v>33.193994456753678</v>
      </c>
      <c r="T27" s="17">
        <f t="shared" ref="T27:T32" si="20">N27*R27*S27/10000</f>
        <v>33.050593982176821</v>
      </c>
      <c r="U27" s="17">
        <f t="shared" si="5"/>
        <v>4.65161249171432</v>
      </c>
      <c r="V27" s="17">
        <f t="shared" si="6"/>
        <v>22.849705676110201</v>
      </c>
      <c r="W27" s="17">
        <f t="shared" si="7"/>
        <v>5.6926762889291593</v>
      </c>
      <c r="X27" s="17">
        <f t="shared" ref="X27:X32" si="21">N27*R27*U27/10000</f>
        <v>4.6315171868323324</v>
      </c>
      <c r="Y27" s="17">
        <f t="shared" ref="Y27:Y32" si="22">N27*R27*V27/10000</f>
        <v>22.750993282753484</v>
      </c>
      <c r="Z27" s="17">
        <f t="shared" ref="Z27:Z32" si="23">N27*R27*W27/10000</f>
        <v>5.6680835125910054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724195</v>
      </c>
      <c r="C28" s="14">
        <v>37780</v>
      </c>
      <c r="D28" s="15">
        <v>52.17</v>
      </c>
      <c r="E28" s="14">
        <v>6879.5</v>
      </c>
      <c r="F28" s="15">
        <v>9.5</v>
      </c>
      <c r="G28" s="14">
        <v>25639.5</v>
      </c>
      <c r="H28" s="15">
        <v>35.4</v>
      </c>
      <c r="I28" s="14">
        <v>5261</v>
      </c>
      <c r="J28" s="15">
        <v>7.26</v>
      </c>
      <c r="K28" s="14">
        <v>14502</v>
      </c>
      <c r="L28" s="14">
        <v>3</v>
      </c>
      <c r="M28" s="14">
        <f t="shared" si="0"/>
        <v>14499</v>
      </c>
      <c r="N28" s="18">
        <f t="shared" si="1"/>
        <v>99.979313198179568</v>
      </c>
      <c r="O28" s="18">
        <v>97.779810088711159</v>
      </c>
      <c r="P28" s="18">
        <v>96.340022689042755</v>
      </c>
      <c r="Q28" s="36">
        <v>97.824292647495795</v>
      </c>
      <c r="R28" s="18">
        <f t="shared" si="2"/>
        <v>99.286262242312574</v>
      </c>
      <c r="S28" s="18">
        <f t="shared" si="3"/>
        <v>52.554162677678178</v>
      </c>
      <c r="T28" s="18">
        <f t="shared" si="20"/>
        <v>52.168269595896142</v>
      </c>
      <c r="U28" s="18">
        <f t="shared" si="5"/>
        <v>9.5697819518551359</v>
      </c>
      <c r="V28" s="18">
        <f t="shared" si="6"/>
        <v>35.66602578015695</v>
      </c>
      <c r="W28" s="18">
        <f t="shared" si="7"/>
        <v>7.3183549456660906</v>
      </c>
      <c r="X28" s="18">
        <f t="shared" si="21"/>
        <v>9.4995132526460431</v>
      </c>
      <c r="Y28" s="18">
        <f t="shared" si="22"/>
        <v>35.40413838814132</v>
      </c>
      <c r="Z28" s="18">
        <f t="shared" si="23"/>
        <v>7.2646179551087773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734549.5</v>
      </c>
      <c r="C29" s="14">
        <v>31791</v>
      </c>
      <c r="D29" s="15">
        <v>43.28</v>
      </c>
      <c r="E29" s="14">
        <v>4050</v>
      </c>
      <c r="F29" s="15">
        <v>5.51</v>
      </c>
      <c r="G29" s="14">
        <v>23008</v>
      </c>
      <c r="H29" s="15">
        <v>31.32</v>
      </c>
      <c r="I29" s="14">
        <v>4733</v>
      </c>
      <c r="J29" s="15">
        <v>6.44</v>
      </c>
      <c r="K29" s="14">
        <v>13217</v>
      </c>
      <c r="L29" s="14">
        <v>0</v>
      </c>
      <c r="M29" s="14">
        <f t="shared" si="0"/>
        <v>13217</v>
      </c>
      <c r="N29" s="18">
        <f t="shared" si="1"/>
        <v>100</v>
      </c>
      <c r="O29" s="18">
        <v>98.417886290520968</v>
      </c>
      <c r="P29" s="18">
        <v>97.336239935304675</v>
      </c>
      <c r="Q29" s="36">
        <v>98.459729233593393</v>
      </c>
      <c r="R29" s="18">
        <f t="shared" si="2"/>
        <v>99.553860333499088</v>
      </c>
      <c r="S29" s="18">
        <f t="shared" si="3"/>
        <v>43.473541084765841</v>
      </c>
      <c r="T29" s="18">
        <f t="shared" si="20"/>
        <v>43.279588373554134</v>
      </c>
      <c r="U29" s="18">
        <f t="shared" si="5"/>
        <v>5.5382920132522298</v>
      </c>
      <c r="V29" s="18">
        <f t="shared" si="6"/>
        <v>31.462968553310446</v>
      </c>
      <c r="W29" s="18">
        <f t="shared" si="7"/>
        <v>6.4722805182031617</v>
      </c>
      <c r="X29" s="18">
        <f t="shared" si="21"/>
        <v>5.5135834957344594</v>
      </c>
      <c r="Y29" s="18">
        <f t="shared" si="22"/>
        <v>31.322599770335422</v>
      </c>
      <c r="Z29" s="18">
        <f t="shared" si="23"/>
        <v>6.4434051074842467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709775</v>
      </c>
      <c r="C30" s="14">
        <v>23265.5</v>
      </c>
      <c r="D30" s="15">
        <v>32.78</v>
      </c>
      <c r="E30" s="14">
        <v>2676</v>
      </c>
      <c r="F30" s="15">
        <v>3.77</v>
      </c>
      <c r="G30" s="14">
        <v>16508</v>
      </c>
      <c r="H30" s="15">
        <v>23.26</v>
      </c>
      <c r="I30" s="14">
        <v>4081.5</v>
      </c>
      <c r="J30" s="15">
        <v>5.75</v>
      </c>
      <c r="K30" s="14">
        <v>15106</v>
      </c>
      <c r="L30" s="14">
        <v>1</v>
      </c>
      <c r="M30" s="14">
        <f t="shared" si="0"/>
        <v>15105</v>
      </c>
      <c r="N30" s="18">
        <f t="shared" si="1"/>
        <v>99.993380113862045</v>
      </c>
      <c r="O30" s="18">
        <v>98.785025504170022</v>
      </c>
      <c r="P30" s="18">
        <v>98.003755577840749</v>
      </c>
      <c r="Q30" s="36">
        <v>98.88567833985428</v>
      </c>
      <c r="R30" s="18">
        <f t="shared" si="2"/>
        <v>99.673978810342234</v>
      </c>
      <c r="S30" s="18">
        <f t="shared" si="3"/>
        <v>32.888089671861273</v>
      </c>
      <c r="T30" s="18">
        <f t="shared" si="20"/>
        <v>32.778697474551798</v>
      </c>
      <c r="U30" s="18">
        <f t="shared" si="5"/>
        <v>3.7827911698394945</v>
      </c>
      <c r="V30" s="18">
        <f t="shared" si="6"/>
        <v>23.335693808561427</v>
      </c>
      <c r="W30" s="18">
        <f t="shared" si="7"/>
        <v>5.7696046934603498</v>
      </c>
      <c r="X30" s="18">
        <f t="shared" si="21"/>
        <v>3.7702088690077833</v>
      </c>
      <c r="Y30" s="18">
        <f t="shared" si="22"/>
        <v>23.258074741995703</v>
      </c>
      <c r="Z30" s="18">
        <f t="shared" si="23"/>
        <v>5.7504138635483066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684914</v>
      </c>
      <c r="C31" s="14">
        <v>14453</v>
      </c>
      <c r="D31" s="15">
        <v>21.1</v>
      </c>
      <c r="E31" s="14">
        <v>1660.5</v>
      </c>
      <c r="F31" s="15">
        <v>2.42</v>
      </c>
      <c r="G31" s="14">
        <v>9569</v>
      </c>
      <c r="H31" s="15">
        <v>13.97</v>
      </c>
      <c r="I31" s="14">
        <v>3223.5</v>
      </c>
      <c r="J31" s="15">
        <v>4.71</v>
      </c>
      <c r="K31" s="14">
        <v>12385</v>
      </c>
      <c r="L31" s="14">
        <v>1</v>
      </c>
      <c r="M31" s="14">
        <f t="shared" si="0"/>
        <v>12384</v>
      </c>
      <c r="N31" s="18">
        <f t="shared" si="1"/>
        <v>99.991925716592661</v>
      </c>
      <c r="O31" s="18">
        <v>99.099244598043725</v>
      </c>
      <c r="P31" s="18">
        <v>98.508736207264334</v>
      </c>
      <c r="Q31" s="36">
        <v>99.147166158716033</v>
      </c>
      <c r="R31" s="18">
        <f t="shared" si="2"/>
        <v>99.741501603397154</v>
      </c>
      <c r="S31" s="18">
        <f t="shared" si="3"/>
        <v>21.158317242235292</v>
      </c>
      <c r="T31" s="18">
        <f t="shared" si="20"/>
        <v>21.101919365058972</v>
      </c>
      <c r="U31" s="18">
        <f t="shared" si="5"/>
        <v>2.4308714993933234</v>
      </c>
      <c r="V31" s="18">
        <f t="shared" si="6"/>
        <v>14.008436842935687</v>
      </c>
      <c r="W31" s="18">
        <f t="shared" si="7"/>
        <v>4.7190088999062798</v>
      </c>
      <c r="X31" s="18">
        <f t="shared" si="21"/>
        <v>2.4243919674586887</v>
      </c>
      <c r="Y31" s="18">
        <f t="shared" si="22"/>
        <v>13.971097101241909</v>
      </c>
      <c r="Z31" s="18">
        <f t="shared" si="23"/>
        <v>4.7064302963583762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718938</v>
      </c>
      <c r="C32" s="14">
        <v>10779.5</v>
      </c>
      <c r="D32" s="15">
        <v>14.99</v>
      </c>
      <c r="E32" s="14">
        <v>1279.5</v>
      </c>
      <c r="F32" s="15">
        <v>1.78</v>
      </c>
      <c r="G32" s="14">
        <v>6550.5</v>
      </c>
      <c r="H32" s="15">
        <v>9.11</v>
      </c>
      <c r="I32" s="14">
        <v>2949.5</v>
      </c>
      <c r="J32" s="15">
        <v>4.0999999999999996</v>
      </c>
      <c r="K32" s="14">
        <v>13756</v>
      </c>
      <c r="L32" s="14">
        <v>1</v>
      </c>
      <c r="M32" s="14">
        <f t="shared" si="0"/>
        <v>13755</v>
      </c>
      <c r="N32" s="18">
        <f t="shared" si="1"/>
        <v>99.992730444896765</v>
      </c>
      <c r="O32" s="18">
        <v>99.298454857395342</v>
      </c>
      <c r="P32" s="18">
        <v>98.834683483201005</v>
      </c>
      <c r="Q32" s="36">
        <v>99.385172238543248</v>
      </c>
      <c r="R32" s="18">
        <f t="shared" si="2"/>
        <v>99.851526723418445</v>
      </c>
      <c r="S32" s="18">
        <f t="shared" si="3"/>
        <v>15.017029728289137</v>
      </c>
      <c r="T32" s="18">
        <f t="shared" si="20"/>
        <v>14.993643401795428</v>
      </c>
      <c r="U32" s="18">
        <f t="shared" si="5"/>
        <v>1.7824843023652257</v>
      </c>
      <c r="V32" s="18">
        <f t="shared" si="6"/>
        <v>9.1255673486857436</v>
      </c>
      <c r="W32" s="18">
        <f t="shared" si="7"/>
        <v>4.1089780772381657</v>
      </c>
      <c r="X32" s="18">
        <f t="shared" si="21"/>
        <v>1.779708403228095</v>
      </c>
      <c r="Y32" s="18">
        <f t="shared" si="22"/>
        <v>9.1113559166437152</v>
      </c>
      <c r="Z32" s="18">
        <f t="shared" si="23"/>
        <v>4.1025790819236159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8"/>
      <c r="O33" s="17"/>
      <c r="P33" s="18"/>
      <c r="Q33" s="35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2919552</v>
      </c>
      <c r="C34" s="8">
        <v>20386.5</v>
      </c>
      <c r="D34" s="9">
        <v>6.98</v>
      </c>
      <c r="E34" s="8">
        <v>2462.5</v>
      </c>
      <c r="F34" s="9">
        <v>0.84</v>
      </c>
      <c r="G34" s="8">
        <v>10412</v>
      </c>
      <c r="H34" s="9">
        <v>3.57</v>
      </c>
      <c r="I34" s="8">
        <v>7512</v>
      </c>
      <c r="J34" s="9">
        <v>2.57</v>
      </c>
      <c r="K34" s="8">
        <f>SUM(K35:K39)</f>
        <v>59019</v>
      </c>
      <c r="L34" s="8">
        <f>SUM(L35:L39)</f>
        <v>3</v>
      </c>
      <c r="M34" s="8">
        <f t="shared" si="0"/>
        <v>59016</v>
      </c>
      <c r="N34" s="17">
        <f t="shared" si="1"/>
        <v>99.994916891170632</v>
      </c>
      <c r="O34" s="17">
        <v>99.49386966143544</v>
      </c>
      <c r="P34" s="17">
        <v>99.345383930893149</v>
      </c>
      <c r="Q34" s="35">
        <v>99.658697707212028</v>
      </c>
      <c r="R34" s="17">
        <f t="shared" si="2"/>
        <v>99.807651729517104</v>
      </c>
      <c r="S34" s="17">
        <f t="shared" si="3"/>
        <v>6.9965621331794416</v>
      </c>
      <c r="T34" s="17">
        <f t="shared" ref="T34:T39" si="24">N34*R34*S34/10000</f>
        <v>6.9827494081283712</v>
      </c>
      <c r="U34" s="17">
        <f t="shared" si="5"/>
        <v>0.84511977303383978</v>
      </c>
      <c r="V34" s="17">
        <f t="shared" si="6"/>
        <v>3.5733551581028791</v>
      </c>
      <c r="W34" s="17">
        <f t="shared" si="7"/>
        <v>2.578087202042723</v>
      </c>
      <c r="X34" s="17">
        <f t="shared" ref="X34:X39" si="25">N34*R34*U34/10000</f>
        <v>0.84345132403875667</v>
      </c>
      <c r="Y34" s="17">
        <f t="shared" ref="Y34:Y39" si="26">N34*R34*V34/10000</f>
        <v>3.5663005831031609</v>
      </c>
      <c r="Z34" s="17">
        <f t="shared" ref="Z34:Z39" si="27">N34*R34*W34/10000</f>
        <v>2.5729975009864536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694390.5</v>
      </c>
      <c r="C35" s="14">
        <v>7504</v>
      </c>
      <c r="D35" s="15">
        <v>10.81</v>
      </c>
      <c r="E35" s="14">
        <v>911.5</v>
      </c>
      <c r="F35" s="15">
        <v>1.31</v>
      </c>
      <c r="G35" s="14">
        <v>4197.5</v>
      </c>
      <c r="H35" s="15">
        <v>6.04</v>
      </c>
      <c r="I35" s="14">
        <v>2395</v>
      </c>
      <c r="J35" s="15">
        <v>3.45</v>
      </c>
      <c r="K35" s="14">
        <v>13620</v>
      </c>
      <c r="L35" s="14">
        <v>1</v>
      </c>
      <c r="M35" s="14">
        <f t="shared" si="0"/>
        <v>13619</v>
      </c>
      <c r="N35" s="18">
        <f t="shared" si="1"/>
        <v>99.992657856093984</v>
      </c>
      <c r="O35" s="18">
        <v>99.387058698777423</v>
      </c>
      <c r="P35" s="18">
        <v>99.064875326059521</v>
      </c>
      <c r="Q35" s="36">
        <v>99.5341090924924</v>
      </c>
      <c r="R35" s="18">
        <f t="shared" si="2"/>
        <v>99.857818528983813</v>
      </c>
      <c r="S35" s="18">
        <f t="shared" si="3"/>
        <v>10.822780940134283</v>
      </c>
      <c r="T35" s="18">
        <f t="shared" si="24"/>
        <v>10.80659945664579</v>
      </c>
      <c r="U35" s="18">
        <f t="shared" si="5"/>
        <v>1.3146275089195629</v>
      </c>
      <c r="V35" s="18">
        <f t="shared" si="6"/>
        <v>6.0539209749751679</v>
      </c>
      <c r="W35" s="18">
        <f t="shared" si="7"/>
        <v>3.4542324562395539</v>
      </c>
      <c r="X35" s="18">
        <f t="shared" si="25"/>
        <v>1.3126619675816416</v>
      </c>
      <c r="Y35" s="18">
        <f t="shared" si="26"/>
        <v>6.0448695654678453</v>
      </c>
      <c r="Z35" s="18">
        <f t="shared" si="27"/>
        <v>3.4490679235963051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724770</v>
      </c>
      <c r="C36" s="14">
        <v>5367.5</v>
      </c>
      <c r="D36" s="15">
        <v>7.41</v>
      </c>
      <c r="E36" s="14">
        <v>618.5</v>
      </c>
      <c r="F36" s="15">
        <v>0.85</v>
      </c>
      <c r="G36" s="14">
        <v>2865</v>
      </c>
      <c r="H36" s="15">
        <v>3.95</v>
      </c>
      <c r="I36" s="14">
        <v>1884</v>
      </c>
      <c r="J36" s="15">
        <v>2.6</v>
      </c>
      <c r="K36" s="14">
        <v>12731</v>
      </c>
      <c r="L36" s="14">
        <v>0</v>
      </c>
      <c r="M36" s="14">
        <f t="shared" si="0"/>
        <v>12731</v>
      </c>
      <c r="N36" s="18">
        <f t="shared" si="1"/>
        <v>100</v>
      </c>
      <c r="O36" s="18">
        <v>99.469322054517022</v>
      </c>
      <c r="P36" s="18">
        <v>99.232080879418561</v>
      </c>
      <c r="Q36" s="36">
        <v>99.641318271806227</v>
      </c>
      <c r="R36" s="18">
        <f t="shared" si="2"/>
        <v>99.879537839769199</v>
      </c>
      <c r="S36" s="18">
        <f t="shared" si="3"/>
        <v>7.41472964484519</v>
      </c>
      <c r="T36" s="18">
        <f t="shared" si="24"/>
        <v>7.4057977013397362</v>
      </c>
      <c r="U36" s="18">
        <f t="shared" si="5"/>
        <v>0.85440340667661852</v>
      </c>
      <c r="V36" s="18">
        <f t="shared" si="6"/>
        <v>3.957745772236883</v>
      </c>
      <c r="W36" s="18">
        <f t="shared" si="7"/>
        <v>2.6025804659316885</v>
      </c>
      <c r="X36" s="18">
        <f t="shared" si="25"/>
        <v>0.85337417387585024</v>
      </c>
      <c r="Y36" s="18">
        <f t="shared" si="26"/>
        <v>3.952978186183203</v>
      </c>
      <c r="Z36" s="18">
        <f t="shared" si="27"/>
        <v>2.5994453412806822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683901.5</v>
      </c>
      <c r="C37" s="14">
        <v>3899.5</v>
      </c>
      <c r="D37" s="15">
        <v>5.7</v>
      </c>
      <c r="E37" s="14">
        <v>461</v>
      </c>
      <c r="F37" s="15">
        <v>0.67</v>
      </c>
      <c r="G37" s="14">
        <v>1872</v>
      </c>
      <c r="H37" s="15">
        <v>2.74</v>
      </c>
      <c r="I37" s="14">
        <v>1566.5</v>
      </c>
      <c r="J37" s="15">
        <v>2.29</v>
      </c>
      <c r="K37" s="14">
        <v>14775</v>
      </c>
      <c r="L37" s="14">
        <v>1</v>
      </c>
      <c r="M37" s="14">
        <f t="shared" si="0"/>
        <v>14774</v>
      </c>
      <c r="N37" s="18">
        <f t="shared" si="1"/>
        <v>99.993231810490684</v>
      </c>
      <c r="O37" s="18">
        <v>99.525825455228173</v>
      </c>
      <c r="P37" s="18">
        <v>99.392524647790623</v>
      </c>
      <c r="Q37" s="36">
        <v>99.656636284180294</v>
      </c>
      <c r="R37" s="18">
        <f t="shared" si="2"/>
        <v>99.790291306328754</v>
      </c>
      <c r="S37" s="18">
        <f t="shared" si="3"/>
        <v>5.7142136312850678</v>
      </c>
      <c r="T37" s="18">
        <f t="shared" si="24"/>
        <v>5.701844490763655</v>
      </c>
      <c r="U37" s="18">
        <f t="shared" si="5"/>
        <v>0.67553596205216471</v>
      </c>
      <c r="V37" s="18">
        <f t="shared" si="6"/>
        <v>2.7431742320209382</v>
      </c>
      <c r="W37" s="18">
        <f t="shared" si="7"/>
        <v>2.2955034372119654</v>
      </c>
      <c r="X37" s="18">
        <f t="shared" si="25"/>
        <v>0.67407367873882418</v>
      </c>
      <c r="Y37" s="18">
        <f t="shared" si="26"/>
        <v>2.7372362832951822</v>
      </c>
      <c r="Z37" s="18">
        <f t="shared" si="27"/>
        <v>2.290534528729649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459345</v>
      </c>
      <c r="C38" s="14">
        <v>2231</v>
      </c>
      <c r="D38" s="15">
        <v>4.8600000000000003</v>
      </c>
      <c r="E38" s="14">
        <v>286.5</v>
      </c>
      <c r="F38" s="15">
        <v>0.62</v>
      </c>
      <c r="G38" s="14">
        <v>938.5</v>
      </c>
      <c r="H38" s="15">
        <v>2.04</v>
      </c>
      <c r="I38" s="14">
        <v>1006</v>
      </c>
      <c r="J38" s="15">
        <v>2.19</v>
      </c>
      <c r="K38" s="14">
        <v>11767</v>
      </c>
      <c r="L38" s="14">
        <v>1</v>
      </c>
      <c r="M38" s="14">
        <f t="shared" si="0"/>
        <v>11766</v>
      </c>
      <c r="N38" s="18">
        <f t="shared" si="1"/>
        <v>99.991501657176855</v>
      </c>
      <c r="O38" s="18">
        <v>99.561806452138015</v>
      </c>
      <c r="P38" s="18">
        <v>99.512085731565605</v>
      </c>
      <c r="Q38" s="36">
        <v>99.686740747135644</v>
      </c>
      <c r="R38" s="18">
        <f t="shared" si="2"/>
        <v>99.736548733221198</v>
      </c>
      <c r="S38" s="18">
        <f t="shared" si="3"/>
        <v>4.8701591141137257</v>
      </c>
      <c r="T38" s="18">
        <f t="shared" si="24"/>
        <v>4.8569158257954257</v>
      </c>
      <c r="U38" s="18">
        <f t="shared" si="5"/>
        <v>0.62541487503074067</v>
      </c>
      <c r="V38" s="18">
        <f t="shared" si="6"/>
        <v>2.0486975923781854</v>
      </c>
      <c r="W38" s="18">
        <f t="shared" si="7"/>
        <v>2.1960466467047999</v>
      </c>
      <c r="X38" s="18">
        <f t="shared" si="25"/>
        <v>0.62371420174378722</v>
      </c>
      <c r="Y38" s="18">
        <f t="shared" si="26"/>
        <v>2.0431266259565248</v>
      </c>
      <c r="Z38" s="18">
        <f t="shared" si="27"/>
        <v>2.1900749980951137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357145</v>
      </c>
      <c r="C39" s="14">
        <v>1384.5</v>
      </c>
      <c r="D39" s="15">
        <v>3.88</v>
      </c>
      <c r="E39" s="14">
        <v>185</v>
      </c>
      <c r="F39" s="15">
        <v>0.52</v>
      </c>
      <c r="G39" s="14">
        <v>539</v>
      </c>
      <c r="H39" s="15">
        <v>1.51</v>
      </c>
      <c r="I39" s="14">
        <v>660.5</v>
      </c>
      <c r="J39" s="15">
        <v>1.85</v>
      </c>
      <c r="K39" s="14">
        <v>6126</v>
      </c>
      <c r="L39" s="14">
        <v>0</v>
      </c>
      <c r="M39" s="14">
        <f t="shared" si="0"/>
        <v>6126</v>
      </c>
      <c r="N39" s="18">
        <f t="shared" si="1"/>
        <v>100</v>
      </c>
      <c r="O39" s="18">
        <v>99.570999492382995</v>
      </c>
      <c r="P39" s="18">
        <v>99.560685258482636</v>
      </c>
      <c r="Q39" s="36">
        <v>99.778824674319338</v>
      </c>
      <c r="R39" s="18">
        <f t="shared" si="2"/>
        <v>99.789161506908641</v>
      </c>
      <c r="S39" s="18">
        <f t="shared" si="3"/>
        <v>3.8847673254285966</v>
      </c>
      <c r="T39" s="18">
        <f t="shared" si="24"/>
        <v>3.8765767405395573</v>
      </c>
      <c r="U39" s="18">
        <f t="shared" si="5"/>
        <v>0.51909133637001825</v>
      </c>
      <c r="V39" s="18">
        <f t="shared" si="6"/>
        <v>1.5123796232618369</v>
      </c>
      <c r="W39" s="18">
        <f t="shared" si="7"/>
        <v>1.853296365796741</v>
      </c>
      <c r="X39" s="18">
        <f t="shared" si="25"/>
        <v>0.51799689201864796</v>
      </c>
      <c r="Y39" s="18">
        <f t="shared" si="26"/>
        <v>1.5091909448543308</v>
      </c>
      <c r="Z39" s="18">
        <f t="shared" si="27"/>
        <v>1.8493889036665783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8"/>
      <c r="O40" s="17"/>
      <c r="P40" s="18"/>
      <c r="Q40" s="35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2335895</v>
      </c>
      <c r="C41" s="8">
        <v>3926.5</v>
      </c>
      <c r="D41" s="9">
        <v>1.68</v>
      </c>
      <c r="E41" s="8">
        <v>460</v>
      </c>
      <c r="F41" s="9">
        <v>0.2</v>
      </c>
      <c r="G41" s="8">
        <v>1357</v>
      </c>
      <c r="H41" s="9">
        <v>0.57999999999999996</v>
      </c>
      <c r="I41" s="8">
        <v>2109.5</v>
      </c>
      <c r="J41" s="9">
        <v>0.9</v>
      </c>
      <c r="K41" s="8">
        <f>SUM(K42:K46)</f>
        <v>41870</v>
      </c>
      <c r="L41" s="8">
        <f>SUM(L42:L46)</f>
        <v>1</v>
      </c>
      <c r="M41" s="8">
        <f t="shared" si="0"/>
        <v>41869</v>
      </c>
      <c r="N41" s="17">
        <f t="shared" si="1"/>
        <v>99.997611655122995</v>
      </c>
      <c r="O41" s="17">
        <v>99.711713614955968</v>
      </c>
      <c r="P41" s="17">
        <v>99.650423072884848</v>
      </c>
      <c r="Q41" s="35">
        <v>99.811866675164111</v>
      </c>
      <c r="R41" s="17">
        <f t="shared" si="2"/>
        <v>99.873256514012837</v>
      </c>
      <c r="S41" s="17">
        <f t="shared" si="3"/>
        <v>1.683113666534481</v>
      </c>
      <c r="T41" s="17">
        <f t="shared" ref="T41:T46" si="28">N41*R41*S41/10000</f>
        <v>1.6809402819904149</v>
      </c>
      <c r="U41" s="17">
        <f t="shared" si="5"/>
        <v>0.19718127762787754</v>
      </c>
      <c r="V41" s="17">
        <f t="shared" si="6"/>
        <v>0.58168476900223876</v>
      </c>
      <c r="W41" s="17">
        <f t="shared" si="7"/>
        <v>0.90424761990436453</v>
      </c>
      <c r="X41" s="17">
        <f t="shared" ref="X41:X46" si="29">N41*R41*U41/10000</f>
        <v>0.19692665980277368</v>
      </c>
      <c r="Y41" s="17">
        <f t="shared" ref="Y41:Y46" si="30">N41*R41*V41/10000</f>
        <v>0.58093364641818235</v>
      </c>
      <c r="Z41" s="17">
        <f t="shared" ref="Z41:Z46" si="31">N41*R41*W41/10000</f>
        <v>0.90307997576945886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371620.5</v>
      </c>
      <c r="C42" s="14">
        <v>1076</v>
      </c>
      <c r="D42" s="15">
        <v>2.9</v>
      </c>
      <c r="E42" s="14">
        <v>142</v>
      </c>
      <c r="F42" s="15">
        <v>0.38</v>
      </c>
      <c r="G42" s="14">
        <v>387</v>
      </c>
      <c r="H42" s="15">
        <v>1.04</v>
      </c>
      <c r="I42" s="14">
        <v>547</v>
      </c>
      <c r="J42" s="15">
        <v>1.47</v>
      </c>
      <c r="K42" s="14">
        <v>7273</v>
      </c>
      <c r="L42" s="14">
        <v>0</v>
      </c>
      <c r="M42" s="14">
        <f t="shared" si="0"/>
        <v>7273</v>
      </c>
      <c r="N42" s="18">
        <f t="shared" si="1"/>
        <v>100</v>
      </c>
      <c r="O42" s="18">
        <v>99.612201783463277</v>
      </c>
      <c r="P42" s="18">
        <v>99.601683764296808</v>
      </c>
      <c r="Q42" s="36">
        <v>99.759081415009888</v>
      </c>
      <c r="R42" s="18">
        <f t="shared" si="2"/>
        <v>99.769616055496854</v>
      </c>
      <c r="S42" s="18">
        <f t="shared" si="3"/>
        <v>2.9021129229689406</v>
      </c>
      <c r="T42" s="18">
        <f t="shared" si="28"/>
        <v>2.8954269207430694</v>
      </c>
      <c r="U42" s="18">
        <f t="shared" si="5"/>
        <v>0.38299259764088256</v>
      </c>
      <c r="V42" s="18">
        <f t="shared" si="6"/>
        <v>1.04378968511987</v>
      </c>
      <c r="W42" s="18">
        <f t="shared" si="7"/>
        <v>1.4753306402081883</v>
      </c>
      <c r="X42" s="18">
        <f t="shared" si="29"/>
        <v>0.38211024418728246</v>
      </c>
      <c r="Y42" s="18">
        <f t="shared" si="30"/>
        <v>1.041384961270974</v>
      </c>
      <c r="Z42" s="18">
        <f t="shared" si="31"/>
        <v>1.4719317152848133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408527</v>
      </c>
      <c r="C43" s="14">
        <v>795</v>
      </c>
      <c r="D43" s="15">
        <v>1.95</v>
      </c>
      <c r="E43" s="14">
        <v>90</v>
      </c>
      <c r="F43" s="15">
        <v>0.22</v>
      </c>
      <c r="G43" s="14">
        <v>273.5</v>
      </c>
      <c r="H43" s="15">
        <v>0.67</v>
      </c>
      <c r="I43" s="14">
        <v>431.5</v>
      </c>
      <c r="J43" s="15">
        <v>1.06</v>
      </c>
      <c r="K43" s="14">
        <v>6601</v>
      </c>
      <c r="L43" s="14">
        <v>0</v>
      </c>
      <c r="M43" s="14">
        <f t="shared" si="0"/>
        <v>6601</v>
      </c>
      <c r="N43" s="18">
        <f t="shared" si="1"/>
        <v>100</v>
      </c>
      <c r="O43" s="18">
        <v>99.680173545174668</v>
      </c>
      <c r="P43" s="18">
        <v>99.649874646478366</v>
      </c>
      <c r="Q43" s="36">
        <v>99.813561905655291</v>
      </c>
      <c r="R43" s="18">
        <f t="shared" si="2"/>
        <v>99.843910574044742</v>
      </c>
      <c r="S43" s="18">
        <f t="shared" si="3"/>
        <v>1.9490580815837679</v>
      </c>
      <c r="T43" s="18">
        <f t="shared" si="28"/>
        <v>1.9460158080126895</v>
      </c>
      <c r="U43" s="18">
        <f t="shared" si="5"/>
        <v>0.22064808470759639</v>
      </c>
      <c r="V43" s="18">
        <f t="shared" si="6"/>
        <v>0.67052501297252898</v>
      </c>
      <c r="W43" s="18">
        <f t="shared" si="7"/>
        <v>1.0578849839036426</v>
      </c>
      <c r="X43" s="18">
        <f t="shared" si="29"/>
        <v>0.22030367637879503</v>
      </c>
      <c r="Y43" s="18">
        <f t="shared" si="30"/>
        <v>0.66947839432889378</v>
      </c>
      <c r="Z43" s="18">
        <f t="shared" si="31"/>
        <v>1.0562337373050006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503848.5</v>
      </c>
      <c r="C44" s="14">
        <v>797.5</v>
      </c>
      <c r="D44" s="15">
        <v>1.58</v>
      </c>
      <c r="E44" s="14">
        <v>84.5</v>
      </c>
      <c r="F44" s="15">
        <v>0.17</v>
      </c>
      <c r="G44" s="14">
        <v>282.5</v>
      </c>
      <c r="H44" s="15">
        <v>0.56000000000000005</v>
      </c>
      <c r="I44" s="14">
        <v>430.5</v>
      </c>
      <c r="J44" s="15">
        <v>0.85</v>
      </c>
      <c r="K44" s="14">
        <v>8738</v>
      </c>
      <c r="L44" s="14">
        <v>0</v>
      </c>
      <c r="M44" s="14">
        <f t="shared" si="0"/>
        <v>8738</v>
      </c>
      <c r="N44" s="18">
        <f t="shared" si="1"/>
        <v>100</v>
      </c>
      <c r="O44" s="18">
        <v>99.710201144930707</v>
      </c>
      <c r="P44" s="18">
        <v>99.661903782352539</v>
      </c>
      <c r="Q44" s="36">
        <v>99.828607202602697</v>
      </c>
      <c r="R44" s="18">
        <f t="shared" si="2"/>
        <v>99.876985351672246</v>
      </c>
      <c r="S44" s="18">
        <f t="shared" si="3"/>
        <v>1.5847665521123102</v>
      </c>
      <c r="T44" s="18">
        <f t="shared" si="28"/>
        <v>1.5828170571114133</v>
      </c>
      <c r="U44" s="18">
        <f t="shared" si="5"/>
        <v>0.1679157036407401</v>
      </c>
      <c r="V44" s="18">
        <f t="shared" si="6"/>
        <v>0.56137498554448606</v>
      </c>
      <c r="W44" s="18">
        <f t="shared" si="7"/>
        <v>0.85547586292708422</v>
      </c>
      <c r="X44" s="18">
        <f t="shared" si="29"/>
        <v>0.16770914272841939</v>
      </c>
      <c r="Y44" s="18">
        <f t="shared" si="30"/>
        <v>0.56068441208021846</v>
      </c>
      <c r="Z44" s="18">
        <f t="shared" si="31"/>
        <v>0.85442350230277575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523856.5</v>
      </c>
      <c r="C45" s="14">
        <v>686.5</v>
      </c>
      <c r="D45" s="15">
        <v>1.31</v>
      </c>
      <c r="E45" s="14">
        <v>78</v>
      </c>
      <c r="F45" s="15">
        <v>0.15</v>
      </c>
      <c r="G45" s="14">
        <v>232.5</v>
      </c>
      <c r="H45" s="15">
        <v>0.44</v>
      </c>
      <c r="I45" s="14">
        <v>376</v>
      </c>
      <c r="J45" s="15">
        <v>0.72</v>
      </c>
      <c r="K45" s="14">
        <v>10015</v>
      </c>
      <c r="L45" s="14">
        <v>1</v>
      </c>
      <c r="M45" s="14">
        <f t="shared" si="0"/>
        <v>10014</v>
      </c>
      <c r="N45" s="18">
        <f t="shared" si="1"/>
        <v>99.990014977533704</v>
      </c>
      <c r="O45" s="18">
        <v>99.757492717540842</v>
      </c>
      <c r="P45" s="18">
        <v>99.682750892919671</v>
      </c>
      <c r="Q45" s="36">
        <v>99.83177935711025</v>
      </c>
      <c r="R45" s="18">
        <f t="shared" si="2"/>
        <v>99.906632922822382</v>
      </c>
      <c r="S45" s="18">
        <f t="shared" si="3"/>
        <v>1.3118290640384265</v>
      </c>
      <c r="T45" s="18">
        <f t="shared" si="28"/>
        <v>1.3104733834552016</v>
      </c>
      <c r="U45" s="18">
        <f t="shared" si="5"/>
        <v>0.14904976983976298</v>
      </c>
      <c r="V45" s="18">
        <f t="shared" si="6"/>
        <v>0.44428296779160115</v>
      </c>
      <c r="W45" s="18">
        <f t="shared" si="7"/>
        <v>0.7184963264070624</v>
      </c>
      <c r="X45" s="18">
        <f t="shared" si="29"/>
        <v>0.14889573766861727</v>
      </c>
      <c r="Y45" s="18">
        <f t="shared" si="30"/>
        <v>0.44382383343530146</v>
      </c>
      <c r="Z45" s="18">
        <f t="shared" si="31"/>
        <v>0.7177538123512831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528042.5</v>
      </c>
      <c r="C46" s="14">
        <v>571.5</v>
      </c>
      <c r="D46" s="15">
        <v>1.08</v>
      </c>
      <c r="E46" s="14">
        <v>65.5</v>
      </c>
      <c r="F46" s="15">
        <v>0.12</v>
      </c>
      <c r="G46" s="14">
        <v>181.5</v>
      </c>
      <c r="H46" s="15">
        <v>0.34</v>
      </c>
      <c r="I46" s="14">
        <v>324.5</v>
      </c>
      <c r="J46" s="15">
        <v>0.61</v>
      </c>
      <c r="K46" s="14">
        <v>9243</v>
      </c>
      <c r="L46" s="14">
        <v>0</v>
      </c>
      <c r="M46" s="14">
        <f t="shared" si="0"/>
        <v>9243</v>
      </c>
      <c r="N46" s="18">
        <f t="shared" si="1"/>
        <v>100</v>
      </c>
      <c r="O46" s="18">
        <v>99.768884081485481</v>
      </c>
      <c r="P46" s="18">
        <v>99.668812562795367</v>
      </c>
      <c r="Q46" s="36">
        <v>99.84663662317439</v>
      </c>
      <c r="R46" s="18">
        <f t="shared" si="2"/>
        <v>99.946886684412817</v>
      </c>
      <c r="S46" s="18">
        <f t="shared" si="3"/>
        <v>1.0828743972422574</v>
      </c>
      <c r="T46" s="18">
        <f t="shared" si="28"/>
        <v>1.0822992467462373</v>
      </c>
      <c r="U46" s="18">
        <f t="shared" si="5"/>
        <v>0.12410896416337333</v>
      </c>
      <c r="V46" s="18">
        <f t="shared" si="6"/>
        <v>0.34390499230003446</v>
      </c>
      <c r="W46" s="18">
        <f t="shared" si="7"/>
        <v>0.6148604407788496</v>
      </c>
      <c r="X46" s="18">
        <f t="shared" si="29"/>
        <v>0.12404304577756525</v>
      </c>
      <c r="Y46" s="18">
        <f t="shared" si="30"/>
        <v>0.34372233295615406</v>
      </c>
      <c r="Z46" s="18">
        <f t="shared" si="31"/>
        <v>0.61453386801251797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8"/>
      <c r="O47" s="17"/>
      <c r="P47" s="18"/>
      <c r="Q47" s="35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2532552.5</v>
      </c>
      <c r="C48" s="8">
        <v>1951</v>
      </c>
      <c r="D48" s="9">
        <v>0.77</v>
      </c>
      <c r="E48" s="8">
        <v>196.5</v>
      </c>
      <c r="F48" s="9">
        <v>0.08</v>
      </c>
      <c r="G48" s="8">
        <v>571.5</v>
      </c>
      <c r="H48" s="9">
        <v>0.23</v>
      </c>
      <c r="I48" s="8">
        <v>1183</v>
      </c>
      <c r="J48" s="9">
        <v>0.47</v>
      </c>
      <c r="K48" s="8">
        <f>SUM(K49:K53)</f>
        <v>46241</v>
      </c>
      <c r="L48" s="8">
        <f>SUM(L49:L53)</f>
        <v>1</v>
      </c>
      <c r="M48" s="8">
        <f t="shared" si="0"/>
        <v>46240</v>
      </c>
      <c r="N48" s="17">
        <f t="shared" si="1"/>
        <v>99.997837417010885</v>
      </c>
      <c r="O48" s="17">
        <v>99.794337348605382</v>
      </c>
      <c r="P48" s="17">
        <v>99.750052473238654</v>
      </c>
      <c r="Q48" s="35">
        <v>99.874158455204693</v>
      </c>
      <c r="R48" s="17">
        <f t="shared" si="2"/>
        <v>99.918498428466677</v>
      </c>
      <c r="S48" s="17">
        <f t="shared" si="3"/>
        <v>0.7710140737430542</v>
      </c>
      <c r="T48" s="17">
        <f t="shared" ref="T48:T53" si="32">N48*R48*S48/10000</f>
        <v>0.77036902492643289</v>
      </c>
      <c r="U48" s="17">
        <f t="shared" si="5"/>
        <v>7.7654672214510584E-2</v>
      </c>
      <c r="V48" s="17">
        <f t="shared" si="6"/>
        <v>0.22585061155517966</v>
      </c>
      <c r="W48" s="17">
        <f t="shared" si="7"/>
        <v>0.46750878997336404</v>
      </c>
      <c r="X48" s="17">
        <f t="shared" ref="X48:X53" si="33">N48*R48*U48/10000</f>
        <v>7.7589704458249129E-2</v>
      </c>
      <c r="Y48" s="17">
        <f t="shared" ref="Y48:Y53" si="34">N48*R48*V48/10000</f>
        <v>0.22566165953124367</v>
      </c>
      <c r="Z48" s="17">
        <f t="shared" ref="Z48:Z53" si="35">N48*R48*W48/10000</f>
        <v>0.46711766093694013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548787</v>
      </c>
      <c r="C49" s="14">
        <v>509.5</v>
      </c>
      <c r="D49" s="15">
        <v>0.93</v>
      </c>
      <c r="E49" s="14">
        <v>52.5</v>
      </c>
      <c r="F49" s="15">
        <v>0.1</v>
      </c>
      <c r="G49" s="14">
        <v>157.5</v>
      </c>
      <c r="H49" s="15">
        <v>0.28999999999999998</v>
      </c>
      <c r="I49" s="14">
        <v>299.5</v>
      </c>
      <c r="J49" s="15">
        <v>0.55000000000000004</v>
      </c>
      <c r="K49" s="14">
        <v>9939</v>
      </c>
      <c r="L49" s="14">
        <v>1</v>
      </c>
      <c r="M49" s="14">
        <f t="shared" si="0"/>
        <v>9938</v>
      </c>
      <c r="N49" s="18">
        <f t="shared" si="1"/>
        <v>99.989938625616261</v>
      </c>
      <c r="O49" s="18">
        <v>99.775628810436885</v>
      </c>
      <c r="P49" s="18">
        <v>99.686762752522753</v>
      </c>
      <c r="Q49" s="36">
        <v>99.84223184223184</v>
      </c>
      <c r="R49" s="18">
        <f t="shared" si="2"/>
        <v>99.931236493523343</v>
      </c>
      <c r="S49" s="18">
        <f t="shared" si="3"/>
        <v>0.92914353707875064</v>
      </c>
      <c r="T49" s="18">
        <f t="shared" si="32"/>
        <v>0.92841120507592201</v>
      </c>
      <c r="U49" s="18">
        <f t="shared" si="5"/>
        <v>9.5740992535101863E-2</v>
      </c>
      <c r="V49" s="18">
        <f t="shared" si="6"/>
        <v>0.28722297760530563</v>
      </c>
      <c r="W49" s="18">
        <f t="shared" si="7"/>
        <v>0.54617956693834302</v>
      </c>
      <c r="X49" s="18">
        <f t="shared" si="33"/>
        <v>9.5665531435693618E-2</v>
      </c>
      <c r="Y49" s="18">
        <f t="shared" si="34"/>
        <v>0.28699659430708091</v>
      </c>
      <c r="Z49" s="18">
        <f t="shared" si="35"/>
        <v>0.54574907933314731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529926</v>
      </c>
      <c r="C50" s="14">
        <v>447</v>
      </c>
      <c r="D50" s="15">
        <v>0.84</v>
      </c>
      <c r="E50" s="14">
        <v>47.5</v>
      </c>
      <c r="F50" s="15">
        <v>0.09</v>
      </c>
      <c r="G50" s="14">
        <v>134</v>
      </c>
      <c r="H50" s="15">
        <v>0.25</v>
      </c>
      <c r="I50" s="14">
        <v>265.5</v>
      </c>
      <c r="J50" s="15">
        <v>0.5</v>
      </c>
      <c r="K50" s="14">
        <v>10054</v>
      </c>
      <c r="L50" s="14">
        <v>0</v>
      </c>
      <c r="M50" s="14">
        <f t="shared" si="0"/>
        <v>10054</v>
      </c>
      <c r="N50" s="18">
        <f t="shared" si="1"/>
        <v>100</v>
      </c>
      <c r="O50" s="18">
        <v>99.775481598174082</v>
      </c>
      <c r="P50" s="18">
        <v>99.763819316284383</v>
      </c>
      <c r="Q50" s="36">
        <v>99.874299593071569</v>
      </c>
      <c r="R50" s="18">
        <f t="shared" si="2"/>
        <v>99.885974789985355</v>
      </c>
      <c r="S50" s="18">
        <f t="shared" si="3"/>
        <v>0.84447691664566438</v>
      </c>
      <c r="T50" s="18">
        <f t="shared" si="32"/>
        <v>0.84351400006793387</v>
      </c>
      <c r="U50" s="18">
        <f t="shared" si="5"/>
        <v>8.9737479956754046E-2</v>
      </c>
      <c r="V50" s="18">
        <f t="shared" si="6"/>
        <v>0.25315415398326407</v>
      </c>
      <c r="W50" s="18">
        <f t="shared" si="7"/>
        <v>0.50158528270564628</v>
      </c>
      <c r="X50" s="18">
        <f t="shared" si="33"/>
        <v>8.9635156606771516E-2</v>
      </c>
      <c r="Y50" s="18">
        <f t="shared" si="34"/>
        <v>0.25286549442752382</v>
      </c>
      <c r="Z50" s="18">
        <f t="shared" si="35"/>
        <v>0.50101334903363859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520280.5</v>
      </c>
      <c r="C51" s="14">
        <v>387.5</v>
      </c>
      <c r="D51" s="15">
        <v>0.74</v>
      </c>
      <c r="E51" s="14">
        <v>38.5</v>
      </c>
      <c r="F51" s="15">
        <v>7.0000000000000007E-2</v>
      </c>
      <c r="G51" s="14">
        <v>112.5</v>
      </c>
      <c r="H51" s="15">
        <v>0.22</v>
      </c>
      <c r="I51" s="14">
        <v>236.5</v>
      </c>
      <c r="J51" s="15">
        <v>0.45</v>
      </c>
      <c r="K51" s="14">
        <v>9150</v>
      </c>
      <c r="L51" s="14">
        <v>0</v>
      </c>
      <c r="M51" s="14">
        <f t="shared" si="0"/>
        <v>9150</v>
      </c>
      <c r="N51" s="18">
        <f t="shared" si="1"/>
        <v>100</v>
      </c>
      <c r="O51" s="18">
        <v>99.802183038216157</v>
      </c>
      <c r="P51" s="18">
        <v>99.742047154116321</v>
      </c>
      <c r="Q51" s="36">
        <v>99.857378296146052</v>
      </c>
      <c r="R51" s="18">
        <f t="shared" si="2"/>
        <v>99.9175837150147</v>
      </c>
      <c r="S51" s="18">
        <f t="shared" si="3"/>
        <v>0.74540488549662864</v>
      </c>
      <c r="T51" s="18">
        <f t="shared" si="32"/>
        <v>0.74479055048190335</v>
      </c>
      <c r="U51" s="18">
        <f t="shared" si="5"/>
        <v>7.4059582171923113E-2</v>
      </c>
      <c r="V51" s="18">
        <f t="shared" si="6"/>
        <v>0.21640786998289221</v>
      </c>
      <c r="W51" s="18">
        <f t="shared" si="7"/>
        <v>0.45493743334181341</v>
      </c>
      <c r="X51" s="18">
        <f t="shared" si="33"/>
        <v>7.3998545015621378E-2</v>
      </c>
      <c r="Y51" s="18">
        <f t="shared" si="34"/>
        <v>0.21622951465603651</v>
      </c>
      <c r="Z51" s="18">
        <f t="shared" si="35"/>
        <v>0.45456249081024563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488172</v>
      </c>
      <c r="C52" s="14">
        <v>333</v>
      </c>
      <c r="D52" s="15">
        <v>0.68</v>
      </c>
      <c r="E52" s="14">
        <v>29.5</v>
      </c>
      <c r="F52" s="15">
        <v>0.06</v>
      </c>
      <c r="G52" s="14">
        <v>93</v>
      </c>
      <c r="H52" s="15">
        <v>0.19</v>
      </c>
      <c r="I52" s="14">
        <v>210.5</v>
      </c>
      <c r="J52" s="15">
        <v>0.43</v>
      </c>
      <c r="K52" s="14">
        <v>9348</v>
      </c>
      <c r="L52" s="14">
        <v>0</v>
      </c>
      <c r="M52" s="14">
        <f t="shared" si="0"/>
        <v>9348</v>
      </c>
      <c r="N52" s="18">
        <f t="shared" si="1"/>
        <v>100</v>
      </c>
      <c r="O52" s="18">
        <v>99.809508614416913</v>
      </c>
      <c r="P52" s="18">
        <v>99.756330590509478</v>
      </c>
      <c r="Q52" s="36">
        <v>99.896093952941499</v>
      </c>
      <c r="R52" s="18">
        <f t="shared" si="2"/>
        <v>99.949346481788965</v>
      </c>
      <c r="S52" s="18">
        <f t="shared" si="3"/>
        <v>0.68248232528572073</v>
      </c>
      <c r="T52" s="18">
        <f t="shared" si="32"/>
        <v>0.68213662397679498</v>
      </c>
      <c r="U52" s="18">
        <f t="shared" si="5"/>
        <v>6.0460145933720011E-2</v>
      </c>
      <c r="V52" s="18">
        <f t="shared" si="6"/>
        <v>0.19060317192664272</v>
      </c>
      <c r="W52" s="18">
        <f t="shared" si="7"/>
        <v>0.43141900742535799</v>
      </c>
      <c r="X52" s="18">
        <f t="shared" si="33"/>
        <v>6.0429520742689057E-2</v>
      </c>
      <c r="Y52" s="18">
        <f t="shared" si="34"/>
        <v>0.19050662471424004</v>
      </c>
      <c r="Z52" s="18">
        <f t="shared" si="35"/>
        <v>0.43120047851986593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445387</v>
      </c>
      <c r="C53" s="20">
        <v>274</v>
      </c>
      <c r="D53" s="21">
        <v>0.62</v>
      </c>
      <c r="E53" s="20">
        <v>28.5</v>
      </c>
      <c r="F53" s="21">
        <v>0.06</v>
      </c>
      <c r="G53" s="20">
        <v>74.5</v>
      </c>
      <c r="H53" s="21">
        <v>0.17</v>
      </c>
      <c r="I53" s="20">
        <v>171</v>
      </c>
      <c r="J53" s="21">
        <v>0.38</v>
      </c>
      <c r="K53" s="20">
        <v>7750</v>
      </c>
      <c r="L53" s="20">
        <v>0</v>
      </c>
      <c r="M53" s="20">
        <f t="shared" si="0"/>
        <v>7750</v>
      </c>
      <c r="N53" s="22">
        <f t="shared" si="1"/>
        <v>100</v>
      </c>
      <c r="O53" s="22">
        <v>99.814879936415906</v>
      </c>
      <c r="P53" s="22">
        <v>99.790893116964682</v>
      </c>
      <c r="Q53" s="37">
        <v>99.890160712221061</v>
      </c>
      <c r="R53" s="22">
        <f t="shared" si="2"/>
        <v>99.914171392706194</v>
      </c>
      <c r="S53" s="22">
        <f t="shared" si="3"/>
        <v>0.61572379167070135</v>
      </c>
      <c r="T53" s="22">
        <f t="shared" si="32"/>
        <v>0.61519532451553383</v>
      </c>
      <c r="U53" s="22">
        <f t="shared" si="5"/>
        <v>6.4044263002244473E-2</v>
      </c>
      <c r="V53" s="22">
        <f t="shared" si="6"/>
        <v>0.16741395065498993</v>
      </c>
      <c r="W53" s="22">
        <f t="shared" si="7"/>
        <v>0.38426557801346689</v>
      </c>
      <c r="X53" s="22">
        <f t="shared" si="33"/>
        <v>6.3989294703258065E-2</v>
      </c>
      <c r="Y53" s="22">
        <f t="shared" si="34"/>
        <v>0.1672702615927272</v>
      </c>
      <c r="Z53" s="26">
        <f t="shared" si="35"/>
        <v>0.38393576821954845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P1:P2"/>
    <mergeCell ref="A1:A2"/>
    <mergeCell ref="C1:C2"/>
    <mergeCell ref="D1:D2"/>
    <mergeCell ref="E1:F1"/>
    <mergeCell ref="G1:H1"/>
    <mergeCell ref="B1:B2"/>
    <mergeCell ref="I1:J1"/>
    <mergeCell ref="K1:K2"/>
    <mergeCell ref="L1:L2"/>
    <mergeCell ref="M1:M2"/>
    <mergeCell ref="N1:N2"/>
    <mergeCell ref="O1:O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</mergeCells>
  <phoneticPr fontId="1" type="noConversion"/>
  <pageMargins left="0.7" right="0.7" top="0.75" bottom="0.75" header="0.3" footer="0.3"/>
  <ignoredErrors>
    <ignoredError sqref="AA11:AD11" formulaRange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1AB33-C2FB-4CE9-815F-07467F3EEE78}">
  <dimension ref="A1:AH53"/>
  <sheetViews>
    <sheetView workbookViewId="0">
      <selection activeCell="AE20" sqref="AE20:AH23"/>
    </sheetView>
  </sheetViews>
  <sheetFormatPr defaultRowHeight="14" x14ac:dyDescent="0.3"/>
  <cols>
    <col min="11" max="12" width="8.6640625" style="32"/>
    <col min="13" max="13" width="9.58203125" style="32" bestFit="1" customWidth="1"/>
  </cols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49" t="s">
        <v>20</v>
      </c>
      <c r="L1" s="44" t="s">
        <v>23</v>
      </c>
      <c r="M1" s="44" t="s">
        <v>24</v>
      </c>
      <c r="N1" s="54" t="s">
        <v>26</v>
      </c>
      <c r="O1" s="44" t="s">
        <v>22</v>
      </c>
      <c r="P1" s="44" t="s">
        <v>28</v>
      </c>
      <c r="Q1" s="44" t="s">
        <v>30</v>
      </c>
      <c r="R1" s="56" t="s">
        <v>32</v>
      </c>
      <c r="S1" s="54" t="s">
        <v>36</v>
      </c>
      <c r="T1" s="54" t="s">
        <v>34</v>
      </c>
      <c r="U1" s="40" t="s">
        <v>38</v>
      </c>
      <c r="V1" s="40" t="s">
        <v>40</v>
      </c>
      <c r="W1" s="40" t="s">
        <v>42</v>
      </c>
      <c r="X1" s="40" t="s">
        <v>44</v>
      </c>
      <c r="Y1" s="40" t="s">
        <v>46</v>
      </c>
      <c r="Z1" s="40" t="s">
        <v>48</v>
      </c>
      <c r="AA1" s="40" t="s">
        <v>50</v>
      </c>
      <c r="AB1" s="40" t="s">
        <v>52</v>
      </c>
      <c r="AC1" s="40" t="s">
        <v>54</v>
      </c>
      <c r="AD1" s="40" t="s">
        <v>56</v>
      </c>
      <c r="AE1" s="40" t="s">
        <v>58</v>
      </c>
      <c r="AF1" s="40" t="s">
        <v>60</v>
      </c>
      <c r="AG1" s="40" t="s">
        <v>62</v>
      </c>
      <c r="AH1" s="40" t="s">
        <v>64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50"/>
      <c r="L2" s="45"/>
      <c r="M2" s="45"/>
      <c r="N2" s="55"/>
      <c r="O2" s="45"/>
      <c r="P2" s="4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29"/>
      <c r="L3" s="29"/>
      <c r="M3" s="29"/>
      <c r="N3" s="17"/>
      <c r="O3" s="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3353517</v>
      </c>
      <c r="C4" s="8">
        <v>166772</v>
      </c>
      <c r="D4" s="9">
        <v>49.73</v>
      </c>
      <c r="E4" s="8">
        <v>111734</v>
      </c>
      <c r="F4" s="9">
        <v>33.317999999999998</v>
      </c>
      <c r="G4" s="8">
        <v>42641</v>
      </c>
      <c r="H4" s="9">
        <v>12.715</v>
      </c>
      <c r="I4" s="8">
        <v>12397</v>
      </c>
      <c r="J4" s="9">
        <v>3.6970000000000001</v>
      </c>
      <c r="K4" s="29">
        <f>K6+K13+K20+K27+K34+K41+K48</f>
        <v>2949273</v>
      </c>
      <c r="L4" s="29">
        <f t="shared" ref="L4:M4" si="0">L6+L13+L20+L27+L34+L41+L48</f>
        <v>171999</v>
      </c>
      <c r="M4" s="29">
        <f t="shared" si="0"/>
        <v>2777274</v>
      </c>
      <c r="N4" s="17">
        <f>M4/K4*100</f>
        <v>94.168088203431836</v>
      </c>
      <c r="O4" s="16">
        <f>O6+O13+O20+O27+O34+O41+O48</f>
        <v>3371167</v>
      </c>
      <c r="P4" s="16">
        <f>P6+P13+P20+P27+P34+P41+P48</f>
        <v>734913</v>
      </c>
      <c r="Q4" s="16">
        <f>O4-P4</f>
        <v>2636254</v>
      </c>
      <c r="R4" s="17">
        <f>Q4/O4*100</f>
        <v>78.20004170662564</v>
      </c>
      <c r="S4" s="17">
        <f>C4/(R4*B4*N4)*10000000</f>
        <v>67.532353730709062</v>
      </c>
      <c r="T4" s="17">
        <f>N4*R4*S4/10000</f>
        <v>49.730476988785206</v>
      </c>
      <c r="U4" s="17">
        <f>E4/(R4*B4*N4)*10000000</f>
        <v>45.245364999802405</v>
      </c>
      <c r="V4" s="17">
        <f>G4/(R4*B4*N4)*10000000</f>
        <v>17.266969847643281</v>
      </c>
      <c r="W4" s="17">
        <f>I4/(R4*B4*N4)*10000000</f>
        <v>5.0200188832633792</v>
      </c>
      <c r="X4" s="17">
        <f>N4*R4*U4/10000</f>
        <v>33.318453432620139</v>
      </c>
      <c r="Y4" s="17">
        <f>N4*R4*V4/10000</f>
        <v>12.715307541306636</v>
      </c>
      <c r="Z4" s="17">
        <f>N4*R4*W4/10000</f>
        <v>3.6967160148584313</v>
      </c>
      <c r="AA4" s="19">
        <f>SUM(T6:T53)-T6-T13-T20-T27-T34-T41-T48</f>
        <v>1427.2600332225813</v>
      </c>
      <c r="AB4" s="19">
        <f>SUM(X6:X53)-X6-X13-X20-X27-X34-X41-X48</f>
        <v>959.1597964164946</v>
      </c>
      <c r="AC4" s="19">
        <f>SUM(Y6:Y53)-Y6-Y13-Y20-Y27-Y34-Y41-Y48</f>
        <v>357.94975165054325</v>
      </c>
      <c r="AD4" s="19">
        <f>SUM(Z6:Z53)-Z6-Z13-Z20-Z27-Z34-Z41-Z48</f>
        <v>110.34196218895799</v>
      </c>
      <c r="AE4" s="19">
        <f>SUM(S14:S53)-S20-S27-S34-S41-S48</f>
        <v>2396.2093188425238</v>
      </c>
      <c r="AF4" s="19">
        <f>SUM(U14:U53)-U20-U27-U34-U41-U48</f>
        <v>1805.4184547827188</v>
      </c>
      <c r="AG4" s="19">
        <f>SUM(V14:V53)-V20-V27-V34-V41-V48</f>
        <v>466.58491646198962</v>
      </c>
      <c r="AH4" s="19">
        <f>SUM(W14:W53)-W20-W27-W34-W41-W48</f>
        <v>124.34220666148906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30"/>
      <c r="L5" s="30"/>
      <c r="M5" s="30"/>
      <c r="N5" s="17"/>
      <c r="O5" s="11"/>
      <c r="P5" s="18"/>
      <c r="Q5" s="16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443226</v>
      </c>
      <c r="C6" s="8">
        <v>4829</v>
      </c>
      <c r="D6" s="9">
        <v>10.894</v>
      </c>
      <c r="E6" s="8">
        <v>4440</v>
      </c>
      <c r="F6" s="9">
        <v>10.016999999999999</v>
      </c>
      <c r="G6" s="8">
        <v>360</v>
      </c>
      <c r="H6" s="9">
        <v>0.81200000000000006</v>
      </c>
      <c r="I6" s="8">
        <v>29</v>
      </c>
      <c r="J6" s="9">
        <v>6.4000000000000001E-2</v>
      </c>
      <c r="K6" s="29">
        <v>424898</v>
      </c>
      <c r="L6" s="29">
        <v>155749</v>
      </c>
      <c r="M6" s="29">
        <f>K6-L6</f>
        <v>269149</v>
      </c>
      <c r="N6" s="17">
        <f t="shared" ref="N6:N53" si="1">M6/K6*100</f>
        <v>63.344379121577411</v>
      </c>
      <c r="O6" s="8">
        <v>442898</v>
      </c>
      <c r="P6" s="8">
        <v>433791</v>
      </c>
      <c r="Q6" s="16">
        <f t="shared" ref="Q6:Q53" si="2">O6-P6</f>
        <v>9107</v>
      </c>
      <c r="R6" s="17">
        <f t="shared" ref="R6:R53" si="3">Q6/O6*100</f>
        <v>2.0562296510709013</v>
      </c>
      <c r="S6" s="17">
        <f t="shared" ref="S6:S53" si="4">C6/(R6*B6*N6)*10000000</f>
        <v>836.4736712720894</v>
      </c>
      <c r="T6" s="17">
        <f t="shared" ref="T6:T11" si="5">N6*R6*S6/10000</f>
        <v>10.895118968652559</v>
      </c>
      <c r="U6" s="17">
        <f t="shared" ref="U6:U53" si="6">E6/(R6*B6*N6)*10000000</f>
        <v>769.091551138554</v>
      </c>
      <c r="V6" s="17">
        <f t="shared" ref="V6:V53" si="7">G6/(R6*B6*N6)*10000000</f>
        <v>62.358774416639505</v>
      </c>
      <c r="W6" s="17">
        <f t="shared" ref="W6:W53" si="8">I6/(R6*B6*N6)*10000000</f>
        <v>5.0233457168959612</v>
      </c>
      <c r="X6" s="17">
        <f t="shared" ref="X6:X11" si="9">N6*R6*U6/10000</f>
        <v>10.017462874470359</v>
      </c>
      <c r="Y6" s="17">
        <f t="shared" ref="Y6:Y11" si="10">N6*R6*V6/10000</f>
        <v>0.81222671955165082</v>
      </c>
      <c r="Z6" s="17">
        <f t="shared" ref="Z6:Z11" si="11">N6*R6*W6/10000</f>
        <v>6.5429374630549667E-2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94202</v>
      </c>
      <c r="C7" s="14">
        <v>25</v>
      </c>
      <c r="D7" s="15">
        <v>0.26500000000000001</v>
      </c>
      <c r="E7" s="14">
        <v>23</v>
      </c>
      <c r="F7" s="15">
        <v>0.24399999999999999</v>
      </c>
      <c r="G7" s="14">
        <v>1</v>
      </c>
      <c r="H7" s="15">
        <v>1.0999999999999999E-2</v>
      </c>
      <c r="I7" s="14">
        <v>2</v>
      </c>
      <c r="J7" s="15">
        <v>1.6E-2</v>
      </c>
      <c r="K7" s="30">
        <v>87828</v>
      </c>
      <c r="L7" s="30">
        <v>57326</v>
      </c>
      <c r="M7" s="30">
        <f t="shared" ref="M7:M53" si="12">K7-L7</f>
        <v>30502</v>
      </c>
      <c r="N7" s="18">
        <f t="shared" si="1"/>
        <v>34.729243521428245</v>
      </c>
      <c r="O7" s="14">
        <v>91012</v>
      </c>
      <c r="P7" s="14">
        <v>90959</v>
      </c>
      <c r="Q7" s="24">
        <f t="shared" si="2"/>
        <v>53</v>
      </c>
      <c r="R7" s="18">
        <f t="shared" si="3"/>
        <v>5.823407902254648E-2</v>
      </c>
      <c r="S7" s="18">
        <f t="shared" si="4"/>
        <v>1312.2221077853833</v>
      </c>
      <c r="T7" s="18">
        <f t="shared" si="5"/>
        <v>0.26538714676970765</v>
      </c>
      <c r="U7" s="18">
        <f t="shared" si="6"/>
        <v>1207.2443391625527</v>
      </c>
      <c r="V7" s="18">
        <f t="shared" si="7"/>
        <v>52.488884311415333</v>
      </c>
      <c r="W7" s="18">
        <f t="shared" si="8"/>
        <v>104.97776862283067</v>
      </c>
      <c r="X7" s="18">
        <f t="shared" si="9"/>
        <v>0.24415617502813106</v>
      </c>
      <c r="Y7" s="18">
        <f t="shared" si="10"/>
        <v>1.0615485870788307E-2</v>
      </c>
      <c r="Z7" s="18">
        <f t="shared" si="11"/>
        <v>2.1230971741576614E-2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92046</v>
      </c>
      <c r="C8" s="14">
        <v>114</v>
      </c>
      <c r="D8" s="15">
        <v>1.2330000000000001</v>
      </c>
      <c r="E8" s="14">
        <v>110</v>
      </c>
      <c r="F8" s="15">
        <v>1.19</v>
      </c>
      <c r="G8" s="14">
        <v>4</v>
      </c>
      <c r="H8" s="15">
        <v>3.7999999999999999E-2</v>
      </c>
      <c r="I8" s="14">
        <v>1</v>
      </c>
      <c r="J8" s="15">
        <v>5.0000000000000001E-3</v>
      </c>
      <c r="K8" s="30">
        <v>93885</v>
      </c>
      <c r="L8" s="30">
        <v>44551</v>
      </c>
      <c r="M8" s="30">
        <f t="shared" si="12"/>
        <v>49334</v>
      </c>
      <c r="N8" s="18">
        <f t="shared" si="1"/>
        <v>52.547265271342603</v>
      </c>
      <c r="O8" s="14">
        <v>97390</v>
      </c>
      <c r="P8" s="14">
        <v>97136</v>
      </c>
      <c r="Q8" s="24">
        <f t="shared" si="2"/>
        <v>254</v>
      </c>
      <c r="R8" s="18">
        <f t="shared" si="3"/>
        <v>0.26080706438032653</v>
      </c>
      <c r="S8" s="18">
        <f t="shared" si="4"/>
        <v>903.71285780779635</v>
      </c>
      <c r="T8" s="18">
        <f t="shared" si="5"/>
        <v>1.2385111791930123</v>
      </c>
      <c r="U8" s="18">
        <f t="shared" si="6"/>
        <v>872.00363472682102</v>
      </c>
      <c r="V8" s="18">
        <f t="shared" si="7"/>
        <v>31.709223080975306</v>
      </c>
      <c r="W8" s="18">
        <f t="shared" si="8"/>
        <v>7.9273057702438265</v>
      </c>
      <c r="X8" s="18">
        <f t="shared" si="9"/>
        <v>1.1950546465897487</v>
      </c>
      <c r="Y8" s="18">
        <f t="shared" si="10"/>
        <v>4.3456532603263584E-2</v>
      </c>
      <c r="Z8" s="18">
        <f t="shared" si="11"/>
        <v>1.0864133150815896E-2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84044</v>
      </c>
      <c r="C9" s="14">
        <v>387</v>
      </c>
      <c r="D9" s="15">
        <v>4.6050000000000004</v>
      </c>
      <c r="E9" s="14">
        <v>362</v>
      </c>
      <c r="F9" s="15">
        <v>4.3010000000000002</v>
      </c>
      <c r="G9" s="14">
        <v>25</v>
      </c>
      <c r="H9" s="15">
        <v>0.29699999999999999</v>
      </c>
      <c r="I9" s="14">
        <v>1</v>
      </c>
      <c r="J9" s="15">
        <v>1.2E-2</v>
      </c>
      <c r="K9" s="30">
        <v>83132</v>
      </c>
      <c r="L9" s="30">
        <v>27390</v>
      </c>
      <c r="M9" s="30">
        <f t="shared" si="12"/>
        <v>55742</v>
      </c>
      <c r="N9" s="18">
        <f t="shared" si="1"/>
        <v>67.052398595005542</v>
      </c>
      <c r="O9" s="14">
        <v>86701</v>
      </c>
      <c r="P9" s="14">
        <v>85910</v>
      </c>
      <c r="Q9" s="24">
        <f t="shared" si="2"/>
        <v>791</v>
      </c>
      <c r="R9" s="18">
        <f t="shared" si="3"/>
        <v>0.91233088430352594</v>
      </c>
      <c r="S9" s="18">
        <f t="shared" si="4"/>
        <v>752.72710701672759</v>
      </c>
      <c r="T9" s="18">
        <f t="shared" si="5"/>
        <v>4.6047308552662889</v>
      </c>
      <c r="U9" s="18">
        <f t="shared" si="6"/>
        <v>704.10132490970398</v>
      </c>
      <c r="V9" s="18">
        <f t="shared" si="7"/>
        <v>48.625782107023753</v>
      </c>
      <c r="W9" s="18">
        <f t="shared" si="8"/>
        <v>1.9450312842809501</v>
      </c>
      <c r="X9" s="18">
        <f t="shared" si="9"/>
        <v>4.3072676217219561</v>
      </c>
      <c r="Y9" s="18">
        <f t="shared" si="10"/>
        <v>0.29746323354433396</v>
      </c>
      <c r="Z9" s="18">
        <f t="shared" si="11"/>
        <v>1.1898529341773358E-2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83897</v>
      </c>
      <c r="C10" s="14">
        <v>1090</v>
      </c>
      <c r="D10" s="15">
        <v>12.986000000000001</v>
      </c>
      <c r="E10" s="14">
        <v>1008</v>
      </c>
      <c r="F10" s="15">
        <v>12.009</v>
      </c>
      <c r="G10" s="14">
        <v>78</v>
      </c>
      <c r="H10" s="15">
        <v>0.93</v>
      </c>
      <c r="I10" s="14">
        <v>5</v>
      </c>
      <c r="J10" s="15">
        <v>5.3999999999999999E-2</v>
      </c>
      <c r="K10" s="30">
        <v>77616</v>
      </c>
      <c r="L10" s="30">
        <v>16153</v>
      </c>
      <c r="M10" s="30">
        <f t="shared" si="12"/>
        <v>61463</v>
      </c>
      <c r="N10" s="18">
        <f t="shared" si="1"/>
        <v>79.188569367140786</v>
      </c>
      <c r="O10" s="14">
        <v>81386</v>
      </c>
      <c r="P10" s="14">
        <v>79049</v>
      </c>
      <c r="Q10" s="24">
        <f t="shared" si="2"/>
        <v>2337</v>
      </c>
      <c r="R10" s="18">
        <f t="shared" si="3"/>
        <v>2.8715012409996805</v>
      </c>
      <c r="S10" s="18">
        <f t="shared" si="4"/>
        <v>571.3583268549985</v>
      </c>
      <c r="T10" s="18">
        <f t="shared" si="5"/>
        <v>12.992121291583727</v>
      </c>
      <c r="U10" s="18">
        <f t="shared" si="6"/>
        <v>528.37540685306283</v>
      </c>
      <c r="V10" s="18">
        <f t="shared" si="7"/>
        <v>40.886192196963194</v>
      </c>
      <c r="W10" s="18">
        <f t="shared" si="8"/>
        <v>2.6209097562155894</v>
      </c>
      <c r="X10" s="18">
        <f t="shared" si="9"/>
        <v>12.014732350382015</v>
      </c>
      <c r="Y10" s="18">
        <f t="shared" si="10"/>
        <v>0.92971143187479888</v>
      </c>
      <c r="Z10" s="18">
        <f t="shared" si="11"/>
        <v>5.9596886658640949E-2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89038</v>
      </c>
      <c r="C11" s="14">
        <v>3214</v>
      </c>
      <c r="D11" s="15">
        <v>36.091000000000001</v>
      </c>
      <c r="E11" s="14">
        <v>2939</v>
      </c>
      <c r="F11" s="15">
        <v>33.008000000000003</v>
      </c>
      <c r="G11" s="14">
        <v>254</v>
      </c>
      <c r="H11" s="15">
        <v>2.847</v>
      </c>
      <c r="I11" s="14">
        <v>22</v>
      </c>
      <c r="J11" s="15">
        <v>0.24099999999999999</v>
      </c>
      <c r="K11" s="30">
        <v>82438</v>
      </c>
      <c r="L11" s="30">
        <v>10329</v>
      </c>
      <c r="M11" s="30">
        <f t="shared" si="12"/>
        <v>72109</v>
      </c>
      <c r="N11" s="18">
        <f t="shared" si="1"/>
        <v>87.470583954001796</v>
      </c>
      <c r="O11" s="14">
        <v>86408</v>
      </c>
      <c r="P11" s="14">
        <v>80738</v>
      </c>
      <c r="Q11" s="24">
        <f t="shared" si="2"/>
        <v>5670</v>
      </c>
      <c r="R11" s="18">
        <f t="shared" si="3"/>
        <v>6.5618924173687612</v>
      </c>
      <c r="S11" s="18">
        <f t="shared" si="4"/>
        <v>628.89674152287569</v>
      </c>
      <c r="T11" s="18">
        <f t="shared" si="5"/>
        <v>36.096947370785507</v>
      </c>
      <c r="U11" s="18">
        <f t="shared" si="6"/>
        <v>575.08634826874038</v>
      </c>
      <c r="V11" s="18">
        <f t="shared" si="7"/>
        <v>49.701235951092222</v>
      </c>
      <c r="W11" s="18">
        <f t="shared" si="8"/>
        <v>4.3048314603308233</v>
      </c>
      <c r="X11" s="18">
        <f t="shared" si="9"/>
        <v>33.00837844515825</v>
      </c>
      <c r="Y11" s="18">
        <f t="shared" si="10"/>
        <v>2.8527145713066329</v>
      </c>
      <c r="Z11" s="18">
        <f t="shared" si="11"/>
        <v>0.24708551405018089</v>
      </c>
      <c r="AA11" s="34">
        <f>SUM(D7:D11)+SUM(D14:D18)+SUM(D21:D25)+SUM(D28:D32)+SUM(D35:D39)+SUM(D42:D46)+SUM(D49:D53)</f>
        <v>1427.1440000000002</v>
      </c>
      <c r="AB11" s="34">
        <f>SUM(F7:F11)+SUM(F14:F18)+SUM(F21:F25)+SUM(F28:F32)+SUM(F35:F39)+SUM(F42:F46)+SUM(F49:F53)</f>
        <v>959.07200000000012</v>
      </c>
      <c r="AC11" s="34">
        <f>SUM(H7:H11)+SUM(H14:H18)+SUM(H21:H25)+SUM(H28:H32)+SUM(H35:H39)+SUM(H42:H46)+SUM(H49:H53)</f>
        <v>357.86200000000002</v>
      </c>
      <c r="AD11" s="34">
        <f>SUM(J7:J11)+SUM(J14:J18)+SUM(J21:J25)+SUM(J28:J32)+SUM(J35:J39)+SUM(J42:J46)+SUM(J49:J53)</f>
        <v>110.23599999999999</v>
      </c>
      <c r="AE11" s="19">
        <f>SUM(S7:S53)-S13-S20-S27-S34-S41-S48</f>
        <v>6565.1264598303069</v>
      </c>
      <c r="AF11" s="19">
        <f>SUM(U7:U53)-U13-U20-U27-U34-U41-U48</f>
        <v>5692.2295087036</v>
      </c>
      <c r="AG11" s="19">
        <f t="shared" ref="AG11:AH11" si="13">SUM(V7:V53)-V13-V20-V27-V34-V41-V48</f>
        <v>689.99623410945924</v>
      </c>
      <c r="AH11" s="19">
        <f t="shared" si="13"/>
        <v>246.11805355539087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30"/>
      <c r="L12" s="30"/>
      <c r="M12" s="29"/>
      <c r="N12" s="17"/>
      <c r="O12" s="11"/>
      <c r="P12" s="11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565844</v>
      </c>
      <c r="C13" s="8">
        <v>87177</v>
      </c>
      <c r="D13" s="9">
        <v>154.065</v>
      </c>
      <c r="E13" s="8">
        <v>73372</v>
      </c>
      <c r="F13" s="9">
        <v>129.667</v>
      </c>
      <c r="G13" s="8">
        <v>12099</v>
      </c>
      <c r="H13" s="9">
        <v>21.382000000000001</v>
      </c>
      <c r="I13" s="8">
        <v>1707</v>
      </c>
      <c r="J13" s="9">
        <v>3.016</v>
      </c>
      <c r="K13" s="29">
        <v>511969</v>
      </c>
      <c r="L13" s="29">
        <v>13069</v>
      </c>
      <c r="M13" s="29">
        <f t="shared" si="12"/>
        <v>498900</v>
      </c>
      <c r="N13" s="17">
        <f t="shared" si="1"/>
        <v>97.447306379878469</v>
      </c>
      <c r="O13" s="8">
        <v>545308</v>
      </c>
      <c r="P13" s="8">
        <v>258671</v>
      </c>
      <c r="Q13" s="16">
        <f t="shared" si="2"/>
        <v>286637</v>
      </c>
      <c r="R13" s="17">
        <f t="shared" si="3"/>
        <v>52.564238925524656</v>
      </c>
      <c r="S13" s="17">
        <f t="shared" si="4"/>
        <v>300.77725044899938</v>
      </c>
      <c r="T13" s="17">
        <f t="shared" ref="T13:T18" si="14">N13*R13*S13/10000</f>
        <v>154.06543146167496</v>
      </c>
      <c r="U13" s="17">
        <f t="shared" si="6"/>
        <v>253.14737166849036</v>
      </c>
      <c r="V13" s="17">
        <f t="shared" si="7"/>
        <v>41.743853919983977</v>
      </c>
      <c r="W13" s="17">
        <f t="shared" si="8"/>
        <v>5.8894750509474054</v>
      </c>
      <c r="X13" s="17">
        <f t="shared" ref="X13:X18" si="15">N13*R13*U13/10000</f>
        <v>129.66824778560877</v>
      </c>
      <c r="Y13" s="17">
        <f t="shared" ref="Y13:Y18" si="16">N13*R13*V13/10000</f>
        <v>21.382218420624763</v>
      </c>
      <c r="Z13" s="17">
        <f t="shared" ref="Z13:Z18" si="17">N13*R13*W13/10000</f>
        <v>3.0167325269862366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96293</v>
      </c>
      <c r="C14" s="14">
        <v>8385</v>
      </c>
      <c r="D14" s="15">
        <v>87.072999999999993</v>
      </c>
      <c r="E14" s="14">
        <v>7665</v>
      </c>
      <c r="F14" s="15">
        <v>79.596000000000004</v>
      </c>
      <c r="G14" s="14">
        <v>661</v>
      </c>
      <c r="H14" s="15">
        <v>6.8650000000000002</v>
      </c>
      <c r="I14" s="14">
        <v>59</v>
      </c>
      <c r="J14" s="15">
        <v>0.61299999999999999</v>
      </c>
      <c r="K14" s="30">
        <v>86617</v>
      </c>
      <c r="L14" s="30">
        <v>5493</v>
      </c>
      <c r="M14" s="30">
        <f t="shared" si="12"/>
        <v>81124</v>
      </c>
      <c r="N14" s="18">
        <f t="shared" si="1"/>
        <v>93.658288788574993</v>
      </c>
      <c r="O14" s="14">
        <v>91668</v>
      </c>
      <c r="P14" s="14">
        <v>74126</v>
      </c>
      <c r="Q14" s="24">
        <f t="shared" si="2"/>
        <v>17542</v>
      </c>
      <c r="R14" s="18">
        <f t="shared" si="3"/>
        <v>19.13644892437928</v>
      </c>
      <c r="S14" s="18">
        <f t="shared" si="4"/>
        <v>485.84840398579871</v>
      </c>
      <c r="T14" s="18">
        <f t="shared" si="14"/>
        <v>87.077980746264004</v>
      </c>
      <c r="U14" s="18">
        <f t="shared" si="6"/>
        <v>444.12975748970149</v>
      </c>
      <c r="V14" s="18">
        <f t="shared" si="7"/>
        <v>38.300035186000351</v>
      </c>
      <c r="W14" s="18">
        <f t="shared" si="8"/>
        <v>3.4186113100968543</v>
      </c>
      <c r="X14" s="18">
        <f t="shared" si="15"/>
        <v>79.600801719751175</v>
      </c>
      <c r="Y14" s="18">
        <f t="shared" si="16"/>
        <v>6.8644657451735851</v>
      </c>
      <c r="Z14" s="18">
        <f t="shared" si="17"/>
        <v>0.61271328133924585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105749</v>
      </c>
      <c r="C15" s="14">
        <v>14825</v>
      </c>
      <c r="D15" s="15">
        <v>140.18600000000001</v>
      </c>
      <c r="E15" s="14">
        <v>13325</v>
      </c>
      <c r="F15" s="15">
        <v>126.001</v>
      </c>
      <c r="G15" s="14">
        <v>1370</v>
      </c>
      <c r="H15" s="15">
        <v>12.955</v>
      </c>
      <c r="I15" s="14">
        <v>130</v>
      </c>
      <c r="J15" s="15">
        <v>1.2290000000000001</v>
      </c>
      <c r="K15" s="30">
        <v>95131</v>
      </c>
      <c r="L15" s="30">
        <v>3498</v>
      </c>
      <c r="M15" s="30">
        <f t="shared" si="12"/>
        <v>91633</v>
      </c>
      <c r="N15" s="18">
        <f t="shared" si="1"/>
        <v>96.322965174338549</v>
      </c>
      <c r="O15" s="14">
        <v>100916</v>
      </c>
      <c r="P15" s="14">
        <v>65834</v>
      </c>
      <c r="Q15" s="24">
        <f t="shared" si="2"/>
        <v>35082</v>
      </c>
      <c r="R15" s="18">
        <f t="shared" si="3"/>
        <v>34.763565737841375</v>
      </c>
      <c r="S15" s="18">
        <f t="shared" si="4"/>
        <v>418.6627033289181</v>
      </c>
      <c r="T15" s="18">
        <f t="shared" si="14"/>
        <v>140.19045097353168</v>
      </c>
      <c r="U15" s="18">
        <f t="shared" si="6"/>
        <v>376.30222744403602</v>
      </c>
      <c r="V15" s="18">
        <f t="shared" si="7"/>
        <v>38.689234641525658</v>
      </c>
      <c r="W15" s="18">
        <f t="shared" si="8"/>
        <v>3.671241243356449</v>
      </c>
      <c r="X15" s="18">
        <f t="shared" si="15"/>
        <v>126.00591967772746</v>
      </c>
      <c r="Y15" s="18">
        <f t="shared" si="16"/>
        <v>12.955205250167852</v>
      </c>
      <c r="Z15" s="18">
        <f t="shared" si="17"/>
        <v>1.2293260456363655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113188</v>
      </c>
      <c r="C16" s="14">
        <v>19175</v>
      </c>
      <c r="D16" s="15">
        <v>169.40799999999999</v>
      </c>
      <c r="E16" s="14">
        <v>16577</v>
      </c>
      <c r="F16" s="15">
        <v>146.45500000000001</v>
      </c>
      <c r="G16" s="14">
        <v>2326</v>
      </c>
      <c r="H16" s="15">
        <v>20.55</v>
      </c>
      <c r="I16" s="14">
        <v>272</v>
      </c>
      <c r="J16" s="15">
        <v>2.403</v>
      </c>
      <c r="K16" s="30">
        <v>103890</v>
      </c>
      <c r="L16" s="30">
        <v>2090</v>
      </c>
      <c r="M16" s="30">
        <f t="shared" si="12"/>
        <v>101800</v>
      </c>
      <c r="N16" s="18">
        <f t="shared" si="1"/>
        <v>97.988256810087591</v>
      </c>
      <c r="O16" s="14">
        <v>110581</v>
      </c>
      <c r="P16" s="14">
        <v>54174</v>
      </c>
      <c r="Q16" s="24">
        <f t="shared" si="2"/>
        <v>56407</v>
      </c>
      <c r="R16" s="18">
        <f t="shared" si="3"/>
        <v>51.009667121838284</v>
      </c>
      <c r="S16" s="18">
        <f t="shared" si="4"/>
        <v>338.92879325999593</v>
      </c>
      <c r="T16" s="18">
        <f t="shared" si="14"/>
        <v>169.40841785348269</v>
      </c>
      <c r="U16" s="18">
        <f t="shared" si="6"/>
        <v>293.00769782899363</v>
      </c>
      <c r="V16" s="18">
        <f t="shared" si="7"/>
        <v>41.113344100273821</v>
      </c>
      <c r="W16" s="18">
        <f t="shared" si="8"/>
        <v>4.8077513307284949</v>
      </c>
      <c r="X16" s="18">
        <f t="shared" si="15"/>
        <v>146.45545464183482</v>
      </c>
      <c r="Y16" s="18">
        <f t="shared" si="16"/>
        <v>20.549881612891827</v>
      </c>
      <c r="Z16" s="18">
        <f t="shared" si="17"/>
        <v>2.4030815987560517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121071</v>
      </c>
      <c r="C17" s="14">
        <v>22080</v>
      </c>
      <c r="D17" s="15">
        <v>182.37200000000001</v>
      </c>
      <c r="E17" s="14">
        <v>18229</v>
      </c>
      <c r="F17" s="15">
        <v>150.565</v>
      </c>
      <c r="G17" s="14">
        <v>3365</v>
      </c>
      <c r="H17" s="15">
        <v>27.794</v>
      </c>
      <c r="I17" s="14">
        <v>486</v>
      </c>
      <c r="J17" s="15">
        <v>4.01</v>
      </c>
      <c r="K17" s="30">
        <v>108383</v>
      </c>
      <c r="L17" s="30">
        <v>1217</v>
      </c>
      <c r="M17" s="30">
        <f t="shared" si="12"/>
        <v>107166</v>
      </c>
      <c r="N17" s="18">
        <f t="shared" si="1"/>
        <v>98.877130177241824</v>
      </c>
      <c r="O17" s="14">
        <v>115794</v>
      </c>
      <c r="P17" s="14">
        <v>38303</v>
      </c>
      <c r="Q17" s="24">
        <f t="shared" si="2"/>
        <v>77491</v>
      </c>
      <c r="R17" s="18">
        <f t="shared" si="3"/>
        <v>66.921429435031172</v>
      </c>
      <c r="S17" s="18">
        <f t="shared" si="4"/>
        <v>275.61184460859295</v>
      </c>
      <c r="T17" s="18">
        <f t="shared" si="14"/>
        <v>182.37232698168847</v>
      </c>
      <c r="U17" s="18">
        <f t="shared" si="6"/>
        <v>227.54204326857069</v>
      </c>
      <c r="V17" s="18">
        <f t="shared" si="7"/>
        <v>42.003344977713553</v>
      </c>
      <c r="W17" s="18">
        <f t="shared" si="8"/>
        <v>6.0664563623087027</v>
      </c>
      <c r="X17" s="18">
        <f t="shared" si="15"/>
        <v>150.56454477124996</v>
      </c>
      <c r="Y17" s="18">
        <f t="shared" si="16"/>
        <v>27.793608708939388</v>
      </c>
      <c r="Z17" s="18">
        <f t="shared" si="17"/>
        <v>4.0141735014991209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129544</v>
      </c>
      <c r="C18" s="14">
        <v>22714</v>
      </c>
      <c r="D18" s="15">
        <v>175.334</v>
      </c>
      <c r="E18" s="14">
        <v>17577</v>
      </c>
      <c r="F18" s="15">
        <v>135.684</v>
      </c>
      <c r="G18" s="14">
        <v>4377</v>
      </c>
      <c r="H18" s="15">
        <v>33.783999999999999</v>
      </c>
      <c r="I18" s="14">
        <v>760</v>
      </c>
      <c r="J18" s="15">
        <v>5.867</v>
      </c>
      <c r="K18" s="30">
        <v>117950</v>
      </c>
      <c r="L18" s="30">
        <v>771</v>
      </c>
      <c r="M18" s="30">
        <f t="shared" si="12"/>
        <v>117179</v>
      </c>
      <c r="N18" s="18">
        <f t="shared" si="1"/>
        <v>99.346333192030528</v>
      </c>
      <c r="O18" s="14">
        <v>126348</v>
      </c>
      <c r="P18" s="14">
        <v>26235</v>
      </c>
      <c r="Q18" s="24">
        <f t="shared" si="2"/>
        <v>100113</v>
      </c>
      <c r="R18" s="18">
        <f t="shared" si="3"/>
        <v>79.235919840440687</v>
      </c>
      <c r="S18" s="18">
        <f t="shared" si="4"/>
        <v>222.74213208024557</v>
      </c>
      <c r="T18" s="18">
        <f t="shared" si="14"/>
        <v>175.33810905947016</v>
      </c>
      <c r="U18" s="18">
        <f t="shared" si="6"/>
        <v>172.36675422974713</v>
      </c>
      <c r="V18" s="18">
        <f t="shared" si="7"/>
        <v>42.92252848970832</v>
      </c>
      <c r="W18" s="18">
        <f t="shared" si="8"/>
        <v>7.452849360790113</v>
      </c>
      <c r="X18" s="18">
        <f t="shared" si="15"/>
        <v>135.68362872846293</v>
      </c>
      <c r="Y18" s="18">
        <f t="shared" si="16"/>
        <v>33.787747792255914</v>
      </c>
      <c r="Z18" s="18">
        <f t="shared" si="17"/>
        <v>5.8667325387513127</v>
      </c>
      <c r="AA18" s="1"/>
      <c r="AB18" s="1"/>
      <c r="AC18" s="1"/>
      <c r="AD18" s="1"/>
      <c r="AE18" s="19">
        <f>SUM(S16:S53)-S20-S27-S34-S41-S48</f>
        <v>1491.6982115278074</v>
      </c>
      <c r="AF18" s="19">
        <f>SUM(U16:U53)-U20-U27-U34-U41-U48</f>
        <v>984.98646984898119</v>
      </c>
      <c r="AG18" s="19">
        <f>SUM(V16:V53)-V20-V27-V34-V41-V48</f>
        <v>389.59564663446355</v>
      </c>
      <c r="AH18" s="19">
        <f>SUM(W16:W53)-W20-W27-W34-W41-W48</f>
        <v>117.25235410803572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30"/>
      <c r="L19" s="30"/>
      <c r="M19" s="29"/>
      <c r="N19" s="17"/>
      <c r="O19" s="11"/>
      <c r="P19" s="11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627692</v>
      </c>
      <c r="C20" s="8">
        <v>57646</v>
      </c>
      <c r="D20" s="9">
        <v>91.837999999999994</v>
      </c>
      <c r="E20" s="8">
        <v>30875</v>
      </c>
      <c r="F20" s="9">
        <v>49.188000000000002</v>
      </c>
      <c r="G20" s="8">
        <v>21031</v>
      </c>
      <c r="H20" s="9">
        <v>33.505000000000003</v>
      </c>
      <c r="I20" s="8">
        <v>5741</v>
      </c>
      <c r="J20" s="9">
        <v>9.1449999999999996</v>
      </c>
      <c r="K20" s="29">
        <v>584345</v>
      </c>
      <c r="L20" s="29">
        <v>1451</v>
      </c>
      <c r="M20" s="29">
        <f t="shared" si="12"/>
        <v>582894</v>
      </c>
      <c r="N20" s="17">
        <f t="shared" si="1"/>
        <v>99.751687787180515</v>
      </c>
      <c r="O20" s="8">
        <v>631623</v>
      </c>
      <c r="P20" s="8">
        <v>34959</v>
      </c>
      <c r="Q20" s="16">
        <f t="shared" si="2"/>
        <v>596664</v>
      </c>
      <c r="R20" s="17">
        <f t="shared" si="3"/>
        <v>94.465211051529153</v>
      </c>
      <c r="S20" s="17">
        <f t="shared" si="4"/>
        <v>97.460903247529473</v>
      </c>
      <c r="T20" s="17">
        <f t="shared" ref="T20:T25" si="18">N20*R20*S20/10000</f>
        <v>91.838035214723149</v>
      </c>
      <c r="U20" s="17">
        <f t="shared" si="6"/>
        <v>52.199725701132301</v>
      </c>
      <c r="V20" s="17">
        <f t="shared" si="7"/>
        <v>35.55667793426764</v>
      </c>
      <c r="W20" s="17">
        <f t="shared" si="8"/>
        <v>9.7061902915044698</v>
      </c>
      <c r="X20" s="17">
        <f t="shared" ref="X20:X25" si="19">N20*R20*U20/10000</f>
        <v>49.188136856929837</v>
      </c>
      <c r="Y20" s="17">
        <f t="shared" ref="Y20:Y25" si="20">N20*R20*V20/10000</f>
        <v>33.505286032002957</v>
      </c>
      <c r="Z20" s="17">
        <f t="shared" ref="Z20:Z25" si="21">N20*R20*W20/10000</f>
        <v>9.146205463826206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130461</v>
      </c>
      <c r="C21" s="14">
        <v>18903</v>
      </c>
      <c r="D21" s="15">
        <v>144.89400000000001</v>
      </c>
      <c r="E21" s="14">
        <v>13110</v>
      </c>
      <c r="F21" s="15">
        <v>100.49</v>
      </c>
      <c r="G21" s="14">
        <v>4796</v>
      </c>
      <c r="H21" s="15">
        <v>36.762</v>
      </c>
      <c r="I21" s="14">
        <v>997</v>
      </c>
      <c r="J21" s="15">
        <v>7.6420000000000003</v>
      </c>
      <c r="K21" s="30">
        <v>123529</v>
      </c>
      <c r="L21" s="30">
        <v>464</v>
      </c>
      <c r="M21" s="30">
        <f t="shared" si="12"/>
        <v>123065</v>
      </c>
      <c r="N21" s="18">
        <f t="shared" si="1"/>
        <v>99.624379700313284</v>
      </c>
      <c r="O21" s="14">
        <v>132740</v>
      </c>
      <c r="P21" s="14">
        <v>15885</v>
      </c>
      <c r="Q21" s="24">
        <f t="shared" si="2"/>
        <v>116855</v>
      </c>
      <c r="R21" s="18">
        <f t="shared" si="3"/>
        <v>88.032996835919846</v>
      </c>
      <c r="S21" s="18">
        <f t="shared" si="4"/>
        <v>165.21098269412613</v>
      </c>
      <c r="T21" s="18">
        <f t="shared" si="18"/>
        <v>144.89387633085747</v>
      </c>
      <c r="U21" s="18">
        <f t="shared" si="6"/>
        <v>114.58054187800843</v>
      </c>
      <c r="V21" s="18">
        <f t="shared" si="7"/>
        <v>41.916726075280586</v>
      </c>
      <c r="W21" s="18">
        <f t="shared" si="8"/>
        <v>8.7137147408371032</v>
      </c>
      <c r="X21" s="18">
        <f t="shared" si="19"/>
        <v>100.48980154988845</v>
      </c>
      <c r="Y21" s="18">
        <f t="shared" si="20"/>
        <v>36.761944182552639</v>
      </c>
      <c r="Z21" s="18">
        <f t="shared" si="21"/>
        <v>7.6421305984163848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130893</v>
      </c>
      <c r="C22" s="14">
        <v>14337</v>
      </c>
      <c r="D22" s="15">
        <v>109.532</v>
      </c>
      <c r="E22" s="14">
        <v>8412</v>
      </c>
      <c r="F22" s="15">
        <v>64.262</v>
      </c>
      <c r="G22" s="14">
        <v>4722</v>
      </c>
      <c r="H22" s="15">
        <v>36.075000000000003</v>
      </c>
      <c r="I22" s="14">
        <v>1204</v>
      </c>
      <c r="J22" s="15">
        <v>9.1950000000000003</v>
      </c>
      <c r="K22" s="30">
        <v>118995</v>
      </c>
      <c r="L22" s="30">
        <v>333</v>
      </c>
      <c r="M22" s="30">
        <f t="shared" si="12"/>
        <v>118662</v>
      </c>
      <c r="N22" s="18">
        <f t="shared" si="1"/>
        <v>99.720156309088608</v>
      </c>
      <c r="O22" s="14">
        <v>128181</v>
      </c>
      <c r="P22" s="14">
        <v>8754</v>
      </c>
      <c r="Q22" s="24">
        <f t="shared" si="2"/>
        <v>119427</v>
      </c>
      <c r="R22" s="18">
        <f t="shared" si="3"/>
        <v>93.170594705923662</v>
      </c>
      <c r="S22" s="18">
        <f t="shared" si="4"/>
        <v>117.89083546261655</v>
      </c>
      <c r="T22" s="18">
        <f t="shared" si="18"/>
        <v>109.53221333455572</v>
      </c>
      <c r="U22" s="18">
        <f t="shared" si="6"/>
        <v>69.170517396354214</v>
      </c>
      <c r="V22" s="18">
        <f t="shared" si="7"/>
        <v>38.828243360150339</v>
      </c>
      <c r="W22" s="18">
        <f t="shared" si="8"/>
        <v>9.900297544604193</v>
      </c>
      <c r="X22" s="18">
        <f t="shared" si="19"/>
        <v>64.26623272443905</v>
      </c>
      <c r="Y22" s="18">
        <f t="shared" si="20"/>
        <v>36.075267584973993</v>
      </c>
      <c r="Z22" s="18">
        <f t="shared" si="21"/>
        <v>9.1983528530937466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122527</v>
      </c>
      <c r="C23" s="14">
        <v>10406</v>
      </c>
      <c r="D23" s="15">
        <v>84.924000000000007</v>
      </c>
      <c r="E23" s="14">
        <v>4939</v>
      </c>
      <c r="F23" s="15">
        <v>40.31</v>
      </c>
      <c r="G23" s="14">
        <v>4236</v>
      </c>
      <c r="H23" s="15">
        <v>34.567999999999998</v>
      </c>
      <c r="I23" s="14">
        <v>1231</v>
      </c>
      <c r="J23" s="15">
        <v>10.047000000000001</v>
      </c>
      <c r="K23" s="30">
        <v>123840</v>
      </c>
      <c r="L23" s="30">
        <v>286</v>
      </c>
      <c r="M23" s="30">
        <f t="shared" si="12"/>
        <v>123554</v>
      </c>
      <c r="N23" s="18">
        <f t="shared" si="1"/>
        <v>99.76905684754523</v>
      </c>
      <c r="O23" s="14">
        <v>133605</v>
      </c>
      <c r="P23" s="14">
        <v>5609</v>
      </c>
      <c r="Q23" s="24">
        <f t="shared" si="2"/>
        <v>127996</v>
      </c>
      <c r="R23" s="18">
        <f t="shared" si="3"/>
        <v>95.80180382470715</v>
      </c>
      <c r="S23" s="18">
        <f t="shared" si="4"/>
        <v>88.855122162034164</v>
      </c>
      <c r="T23" s="18">
        <f t="shared" si="18"/>
        <v>84.928219902552087</v>
      </c>
      <c r="U23" s="18">
        <f t="shared" si="6"/>
        <v>42.173308510310086</v>
      </c>
      <c r="V23" s="18">
        <f t="shared" si="7"/>
        <v>36.170507157253191</v>
      </c>
      <c r="W23" s="18">
        <f t="shared" si="8"/>
        <v>10.511306494470887</v>
      </c>
      <c r="X23" s="18">
        <f t="shared" si="19"/>
        <v>40.309482807870921</v>
      </c>
      <c r="Y23" s="18">
        <f t="shared" si="20"/>
        <v>34.571971891909534</v>
      </c>
      <c r="Z23" s="18">
        <f t="shared" si="21"/>
        <v>10.046765202771633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118549</v>
      </c>
      <c r="C24" s="14">
        <v>7636</v>
      </c>
      <c r="D24" s="15">
        <v>64.408000000000001</v>
      </c>
      <c r="E24" s="14">
        <v>2658</v>
      </c>
      <c r="F24" s="15">
        <v>22.420999999999999</v>
      </c>
      <c r="G24" s="14">
        <v>3827</v>
      </c>
      <c r="H24" s="15">
        <v>32.277999999999999</v>
      </c>
      <c r="I24" s="14">
        <v>1151</v>
      </c>
      <c r="J24" s="15">
        <v>9.7089999999999996</v>
      </c>
      <c r="K24" s="30">
        <v>102449</v>
      </c>
      <c r="L24" s="30">
        <v>186</v>
      </c>
      <c r="M24" s="30">
        <f t="shared" si="12"/>
        <v>102263</v>
      </c>
      <c r="N24" s="18">
        <f t="shared" si="1"/>
        <v>99.818446251305531</v>
      </c>
      <c r="O24" s="14">
        <v>111448</v>
      </c>
      <c r="P24" s="14">
        <v>2738</v>
      </c>
      <c r="Q24" s="24">
        <f t="shared" si="2"/>
        <v>108710</v>
      </c>
      <c r="R24" s="18">
        <f t="shared" si="3"/>
        <v>97.543248869427885</v>
      </c>
      <c r="S24" s="18">
        <f t="shared" si="4"/>
        <v>66.154593141084661</v>
      </c>
      <c r="T24" s="18">
        <f t="shared" si="18"/>
        <v>64.4121839914297</v>
      </c>
      <c r="U24" s="18">
        <f t="shared" si="6"/>
        <v>23.027620294526322</v>
      </c>
      <c r="V24" s="18">
        <f t="shared" si="7"/>
        <v>33.155268196821766</v>
      </c>
      <c r="W24" s="18">
        <f t="shared" si="8"/>
        <v>9.9717046497365693</v>
      </c>
      <c r="X24" s="18">
        <f t="shared" si="19"/>
        <v>22.421108571139353</v>
      </c>
      <c r="Y24" s="18">
        <f t="shared" si="20"/>
        <v>32.282009970560694</v>
      </c>
      <c r="Z24" s="18">
        <f t="shared" si="21"/>
        <v>9.7090654497296462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125263</v>
      </c>
      <c r="C25" s="14">
        <v>6365</v>
      </c>
      <c r="D25" s="15">
        <v>50.813000000000002</v>
      </c>
      <c r="E25" s="14">
        <v>1757</v>
      </c>
      <c r="F25" s="15">
        <v>14.026</v>
      </c>
      <c r="G25" s="14">
        <v>3451</v>
      </c>
      <c r="H25" s="15">
        <v>27.545999999999999</v>
      </c>
      <c r="I25" s="14">
        <v>1158</v>
      </c>
      <c r="J25" s="15">
        <v>9.2409999999999997</v>
      </c>
      <c r="K25" s="30">
        <v>115532</v>
      </c>
      <c r="L25" s="30">
        <v>182</v>
      </c>
      <c r="M25" s="30">
        <f t="shared" si="12"/>
        <v>115350</v>
      </c>
      <c r="N25" s="18">
        <f t="shared" si="1"/>
        <v>99.842467887684791</v>
      </c>
      <c r="O25" s="14">
        <v>125649</v>
      </c>
      <c r="P25" s="14">
        <v>1973</v>
      </c>
      <c r="Q25" s="24">
        <f t="shared" si="2"/>
        <v>123676</v>
      </c>
      <c r="R25" s="18">
        <f t="shared" si="3"/>
        <v>98.429752723857732</v>
      </c>
      <c r="S25" s="18">
        <f t="shared" si="4"/>
        <v>51.705161379817277</v>
      </c>
      <c r="T25" s="18">
        <f t="shared" si="18"/>
        <v>50.813089260196548</v>
      </c>
      <c r="U25" s="18">
        <f t="shared" si="6"/>
        <v>14.272736613407533</v>
      </c>
      <c r="V25" s="18">
        <f t="shared" si="7"/>
        <v>28.033701794461809</v>
      </c>
      <c r="W25" s="18">
        <f t="shared" si="8"/>
        <v>9.406846328017032</v>
      </c>
      <c r="X25" s="18">
        <f t="shared" si="19"/>
        <v>14.026488268682689</v>
      </c>
      <c r="Y25" s="18">
        <f t="shared" si="20"/>
        <v>27.55003472693453</v>
      </c>
      <c r="Z25" s="18">
        <f t="shared" si="21"/>
        <v>9.2445494679194979</v>
      </c>
      <c r="AA25" s="1"/>
      <c r="AB25" s="1"/>
      <c r="AC25" s="1"/>
      <c r="AD25" s="1"/>
      <c r="AE25" s="19">
        <f>SUM(S15:S53)-S20-S27-S34-S41-S48</f>
        <v>1910.3609148567252</v>
      </c>
      <c r="AF25" s="19">
        <f>SUM(U15:U53)-U20-U27-U34-U41-U48</f>
        <v>1361.2886972930173</v>
      </c>
      <c r="AG25" s="19">
        <f>SUM(V15:V53)-V20-V27-V34-V41-V48</f>
        <v>428.28488127598922</v>
      </c>
      <c r="AH25" s="19">
        <f>SUM(W15:W53)-W20-W27-W34-W41-W48</f>
        <v>120.92359535139215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30"/>
      <c r="L26" s="30"/>
      <c r="M26" s="29"/>
      <c r="N26" s="17"/>
      <c r="O26" s="11"/>
      <c r="P26" s="11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518898</v>
      </c>
      <c r="C27" s="8">
        <v>13749</v>
      </c>
      <c r="D27" s="9">
        <v>26.497</v>
      </c>
      <c r="E27" s="8">
        <v>2562</v>
      </c>
      <c r="F27" s="9">
        <v>4.9359999999999999</v>
      </c>
      <c r="G27" s="8">
        <v>7920</v>
      </c>
      <c r="H27" s="9">
        <v>15.262</v>
      </c>
      <c r="I27" s="8">
        <v>3268</v>
      </c>
      <c r="J27" s="9">
        <v>6.2969999999999997</v>
      </c>
      <c r="K27" s="29">
        <v>494816</v>
      </c>
      <c r="L27" s="29">
        <v>951</v>
      </c>
      <c r="M27" s="29">
        <f t="shared" si="12"/>
        <v>493865</v>
      </c>
      <c r="N27" s="17">
        <f t="shared" si="1"/>
        <v>99.807807346569234</v>
      </c>
      <c r="O27" s="8">
        <v>544178</v>
      </c>
      <c r="P27" s="8">
        <v>4473</v>
      </c>
      <c r="Q27" s="16">
        <f t="shared" si="2"/>
        <v>539705</v>
      </c>
      <c r="R27" s="17">
        <f t="shared" si="3"/>
        <v>99.178026307568473</v>
      </c>
      <c r="S27" s="17">
        <f t="shared" si="4"/>
        <v>26.767581831132034</v>
      </c>
      <c r="T27" s="17">
        <f t="shared" ref="T27:T32" si="22">N27*R27*S27/10000</f>
        <v>26.496536891643448</v>
      </c>
      <c r="U27" s="17">
        <f t="shared" si="6"/>
        <v>4.9878932759735459</v>
      </c>
      <c r="V27" s="17">
        <f t="shared" si="7"/>
        <v>15.41924853462548</v>
      </c>
      <c r="W27" s="17">
        <f t="shared" si="8"/>
        <v>6.3623868953479885</v>
      </c>
      <c r="X27" s="17">
        <f t="shared" ref="X27:X32" si="23">N27*R27*U27/10000</f>
        <v>4.9373865383948301</v>
      </c>
      <c r="Y27" s="17">
        <f t="shared" ref="Y27:Y32" si="24">N27*R27*V27/10000</f>
        <v>15.263115294335302</v>
      </c>
      <c r="Z27" s="17">
        <f t="shared" ref="Z27:Z32" si="25">N27*R27*W27/10000</f>
        <v>6.2979622199353251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122945</v>
      </c>
      <c r="C28" s="14">
        <v>4861</v>
      </c>
      <c r="D28" s="15">
        <v>39.537999999999997</v>
      </c>
      <c r="E28" s="14">
        <v>1066</v>
      </c>
      <c r="F28" s="15">
        <v>8.6709999999999994</v>
      </c>
      <c r="G28" s="14">
        <v>2778</v>
      </c>
      <c r="H28" s="15">
        <v>22.591000000000001</v>
      </c>
      <c r="I28" s="14">
        <v>1018</v>
      </c>
      <c r="J28" s="15">
        <v>8.2759999999999998</v>
      </c>
      <c r="K28" s="30">
        <v>114397</v>
      </c>
      <c r="L28" s="30">
        <v>232</v>
      </c>
      <c r="M28" s="30">
        <f t="shared" si="12"/>
        <v>114165</v>
      </c>
      <c r="N28" s="18">
        <f t="shared" si="1"/>
        <v>99.797197478954871</v>
      </c>
      <c r="O28" s="14">
        <v>124877</v>
      </c>
      <c r="P28" s="14">
        <v>1482</v>
      </c>
      <c r="Q28" s="24">
        <f t="shared" si="2"/>
        <v>123395</v>
      </c>
      <c r="R28" s="18">
        <f t="shared" si="3"/>
        <v>98.813232220504972</v>
      </c>
      <c r="S28" s="18">
        <f t="shared" si="4"/>
        <v>40.094176584328153</v>
      </c>
      <c r="T28" s="18">
        <f t="shared" si="22"/>
        <v>39.538004798893809</v>
      </c>
      <c r="U28" s="18">
        <f t="shared" si="6"/>
        <v>8.7925102322348927</v>
      </c>
      <c r="V28" s="18">
        <f t="shared" si="7"/>
        <v>22.913314657737832</v>
      </c>
      <c r="W28" s="18">
        <f t="shared" si="8"/>
        <v>8.3965998277815395</v>
      </c>
      <c r="X28" s="18">
        <f t="shared" si="23"/>
        <v>8.6705437390703146</v>
      </c>
      <c r="Y28" s="18">
        <f t="shared" si="24"/>
        <v>22.595469518890557</v>
      </c>
      <c r="Z28" s="18">
        <f t="shared" si="25"/>
        <v>8.2801252592622721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131187</v>
      </c>
      <c r="C29" s="14">
        <v>3939</v>
      </c>
      <c r="D29" s="15">
        <v>30.021999999999998</v>
      </c>
      <c r="E29" s="14">
        <v>688</v>
      </c>
      <c r="F29" s="15">
        <v>5.2439999999999998</v>
      </c>
      <c r="G29" s="14">
        <v>2393</v>
      </c>
      <c r="H29" s="15">
        <v>18.241</v>
      </c>
      <c r="I29" s="14">
        <v>858</v>
      </c>
      <c r="J29" s="15">
        <v>6.54</v>
      </c>
      <c r="K29" s="30">
        <v>111139</v>
      </c>
      <c r="L29" s="30">
        <v>218</v>
      </c>
      <c r="M29" s="30">
        <f t="shared" si="12"/>
        <v>110921</v>
      </c>
      <c r="N29" s="18">
        <f t="shared" si="1"/>
        <v>99.8038492338423</v>
      </c>
      <c r="O29" s="14">
        <v>121013</v>
      </c>
      <c r="P29" s="14">
        <v>1056</v>
      </c>
      <c r="Q29" s="24">
        <f t="shared" si="2"/>
        <v>119957</v>
      </c>
      <c r="R29" s="18">
        <f t="shared" si="3"/>
        <v>99.12736648128714</v>
      </c>
      <c r="S29" s="18">
        <f t="shared" si="4"/>
        <v>30.349694248898103</v>
      </c>
      <c r="T29" s="18">
        <f t="shared" si="22"/>
        <v>30.025840975096624</v>
      </c>
      <c r="U29" s="18">
        <f t="shared" si="6"/>
        <v>5.3009874697237613</v>
      </c>
      <c r="V29" s="18">
        <f t="shared" si="7"/>
        <v>18.43788228931535</v>
      </c>
      <c r="W29" s="18">
        <f t="shared" si="8"/>
        <v>6.6108244898589934</v>
      </c>
      <c r="X29" s="18">
        <f t="shared" si="23"/>
        <v>5.2444220845053255</v>
      </c>
      <c r="Y29" s="18">
        <f t="shared" si="24"/>
        <v>18.241136697995994</v>
      </c>
      <c r="Z29" s="18">
        <f t="shared" si="25"/>
        <v>6.5402821925953045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119640</v>
      </c>
      <c r="C30" s="14">
        <v>2740</v>
      </c>
      <c r="D30" s="15">
        <v>22.898</v>
      </c>
      <c r="E30" s="14">
        <v>441</v>
      </c>
      <c r="F30" s="15">
        <v>3.6819999999999999</v>
      </c>
      <c r="G30" s="14">
        <v>1614</v>
      </c>
      <c r="H30" s="15">
        <v>13.491</v>
      </c>
      <c r="I30" s="14">
        <v>685</v>
      </c>
      <c r="J30" s="15">
        <v>5.726</v>
      </c>
      <c r="K30" s="30">
        <v>129211</v>
      </c>
      <c r="L30" s="30">
        <v>246</v>
      </c>
      <c r="M30" s="30">
        <f t="shared" si="12"/>
        <v>128965</v>
      </c>
      <c r="N30" s="18">
        <f t="shared" si="1"/>
        <v>99.809613732576949</v>
      </c>
      <c r="O30" s="14">
        <v>141359</v>
      </c>
      <c r="P30" s="14">
        <v>1025</v>
      </c>
      <c r="Q30" s="24">
        <f t="shared" si="2"/>
        <v>140334</v>
      </c>
      <c r="R30" s="18">
        <f t="shared" si="3"/>
        <v>99.274895832596442</v>
      </c>
      <c r="S30" s="18">
        <f t="shared" si="4"/>
        <v>23.113320611957402</v>
      </c>
      <c r="T30" s="18">
        <f t="shared" si="22"/>
        <v>22.902039451688395</v>
      </c>
      <c r="U30" s="18">
        <f t="shared" si="6"/>
        <v>3.7200636459391299</v>
      </c>
      <c r="V30" s="18">
        <f t="shared" si="7"/>
        <v>13.614926813028923</v>
      </c>
      <c r="W30" s="18">
        <f t="shared" si="8"/>
        <v>5.7783301529893505</v>
      </c>
      <c r="X30" s="18">
        <f t="shared" si="23"/>
        <v>3.6860581745235708</v>
      </c>
      <c r="Y30" s="18">
        <f t="shared" si="24"/>
        <v>13.490471414242725</v>
      </c>
      <c r="Z30" s="18">
        <f t="shared" si="25"/>
        <v>5.7255098629220988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78465</v>
      </c>
      <c r="C31" s="14">
        <v>1354</v>
      </c>
      <c r="D31" s="15">
        <v>17.25</v>
      </c>
      <c r="E31" s="14">
        <v>218</v>
      </c>
      <c r="F31" s="15">
        <v>2.7719999999999998</v>
      </c>
      <c r="G31" s="14">
        <v>723</v>
      </c>
      <c r="H31" s="15">
        <v>9.2080000000000002</v>
      </c>
      <c r="I31" s="14">
        <v>414</v>
      </c>
      <c r="J31" s="15">
        <v>5.27</v>
      </c>
      <c r="K31" s="30">
        <v>87843</v>
      </c>
      <c r="L31" s="30">
        <v>156</v>
      </c>
      <c r="M31" s="30">
        <f t="shared" si="12"/>
        <v>87687</v>
      </c>
      <c r="N31" s="18">
        <f t="shared" si="1"/>
        <v>99.822410436802016</v>
      </c>
      <c r="O31" s="14">
        <v>97920</v>
      </c>
      <c r="P31" s="14">
        <v>570</v>
      </c>
      <c r="Q31" s="24">
        <f t="shared" si="2"/>
        <v>97350</v>
      </c>
      <c r="R31" s="18">
        <f t="shared" si="3"/>
        <v>99.417892156862735</v>
      </c>
      <c r="S31" s="18">
        <f t="shared" si="4"/>
        <v>17.388018017539419</v>
      </c>
      <c r="T31" s="18">
        <f t="shared" si="22"/>
        <v>17.256101446504811</v>
      </c>
      <c r="U31" s="18">
        <f t="shared" si="6"/>
        <v>2.7995479526023588</v>
      </c>
      <c r="V31" s="18">
        <f t="shared" si="7"/>
        <v>9.2847393106949792</v>
      </c>
      <c r="W31" s="18">
        <f t="shared" si="8"/>
        <v>5.316572717327416</v>
      </c>
      <c r="X31" s="18">
        <f t="shared" si="23"/>
        <v>2.7783088001019567</v>
      </c>
      <c r="Y31" s="18">
        <f t="shared" si="24"/>
        <v>9.2142993691454791</v>
      </c>
      <c r="Z31" s="18">
        <f t="shared" si="25"/>
        <v>5.2762378130376604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66663</v>
      </c>
      <c r="C32" s="14">
        <v>857</v>
      </c>
      <c r="D32" s="15">
        <v>12.856</v>
      </c>
      <c r="E32" s="14">
        <v>150</v>
      </c>
      <c r="F32" s="15">
        <v>2.25</v>
      </c>
      <c r="G32" s="14">
        <v>413</v>
      </c>
      <c r="H32" s="15">
        <v>6.1950000000000003</v>
      </c>
      <c r="I32" s="14">
        <v>294</v>
      </c>
      <c r="J32" s="15">
        <v>4.41</v>
      </c>
      <c r="K32" s="30">
        <v>52225</v>
      </c>
      <c r="L32" s="30">
        <v>100</v>
      </c>
      <c r="M32" s="30">
        <f t="shared" si="12"/>
        <v>52125</v>
      </c>
      <c r="N32" s="18">
        <f t="shared" si="1"/>
        <v>99.808520823360453</v>
      </c>
      <c r="O32" s="14">
        <v>59009</v>
      </c>
      <c r="P32" s="14">
        <v>340</v>
      </c>
      <c r="Q32" s="24">
        <f t="shared" si="2"/>
        <v>58669</v>
      </c>
      <c r="R32" s="18">
        <f t="shared" si="3"/>
        <v>99.423816705926214</v>
      </c>
      <c r="S32" s="18">
        <f t="shared" si="4"/>
        <v>12.955014922598373</v>
      </c>
      <c r="T32" s="18">
        <f t="shared" si="22"/>
        <v>12.855707063888513</v>
      </c>
      <c r="U32" s="18">
        <f t="shared" si="6"/>
        <v>2.2675055290428894</v>
      </c>
      <c r="V32" s="18">
        <f t="shared" si="7"/>
        <v>6.2431985566314223</v>
      </c>
      <c r="W32" s="18">
        <f t="shared" si="8"/>
        <v>4.4443108369240631</v>
      </c>
      <c r="X32" s="18">
        <f t="shared" si="23"/>
        <v>2.2501237568066244</v>
      </c>
      <c r="Y32" s="18">
        <f t="shared" si="24"/>
        <v>6.195340743740906</v>
      </c>
      <c r="Z32" s="18">
        <f t="shared" si="25"/>
        <v>4.4102425633409839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30"/>
      <c r="L33" s="30"/>
      <c r="M33" s="29"/>
      <c r="N33" s="17"/>
      <c r="O33" s="11"/>
      <c r="P33" s="11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432664</v>
      </c>
      <c r="C34" s="8">
        <v>2471</v>
      </c>
      <c r="D34" s="9">
        <v>5.71</v>
      </c>
      <c r="E34" s="8">
        <v>377</v>
      </c>
      <c r="F34" s="9">
        <v>0.87</v>
      </c>
      <c r="G34" s="8">
        <v>1014</v>
      </c>
      <c r="H34" s="9">
        <v>2.3420000000000001</v>
      </c>
      <c r="I34" s="8">
        <v>1081</v>
      </c>
      <c r="J34" s="9">
        <v>2.4980000000000002</v>
      </c>
      <c r="K34" s="29">
        <v>350261</v>
      </c>
      <c r="L34" s="29">
        <v>495</v>
      </c>
      <c r="M34" s="29">
        <f t="shared" si="12"/>
        <v>349766</v>
      </c>
      <c r="N34" s="17">
        <f t="shared" si="1"/>
        <v>99.858676815289172</v>
      </c>
      <c r="O34" s="8">
        <v>420196</v>
      </c>
      <c r="P34" s="8">
        <v>1408</v>
      </c>
      <c r="Q34" s="16">
        <f t="shared" si="2"/>
        <v>418788</v>
      </c>
      <c r="R34" s="17">
        <f t="shared" si="3"/>
        <v>99.664918276232996</v>
      </c>
      <c r="S34" s="17">
        <f t="shared" si="4"/>
        <v>5.7384402269515462</v>
      </c>
      <c r="T34" s="17">
        <f t="shared" ref="T34:T39" si="26">N34*R34*S34/10000</f>
        <v>5.7111291903185855</v>
      </c>
      <c r="U34" s="17">
        <f t="shared" si="6"/>
        <v>0.87551273393797358</v>
      </c>
      <c r="V34" s="17">
        <f t="shared" si="7"/>
        <v>2.3548273533504118</v>
      </c>
      <c r="W34" s="17">
        <f t="shared" si="8"/>
        <v>2.5104224546072929</v>
      </c>
      <c r="X34" s="17">
        <f t="shared" ref="X34:X39" si="27">N34*R34*U34/10000</f>
        <v>0.87134589427361664</v>
      </c>
      <c r="Y34" s="17">
        <f t="shared" ref="Y34:Y39" si="28">N34*R34*V34/10000</f>
        <v>2.3436199914945552</v>
      </c>
      <c r="Z34" s="17">
        <f t="shared" ref="Z34:Z39" si="29">N34*R34*W34/10000</f>
        <v>2.4984745668694419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71341</v>
      </c>
      <c r="C35" s="14">
        <v>683</v>
      </c>
      <c r="D35" s="15">
        <v>9.5739999999999998</v>
      </c>
      <c r="E35" s="14">
        <v>119</v>
      </c>
      <c r="F35" s="15">
        <v>1.661</v>
      </c>
      <c r="G35" s="14">
        <v>310</v>
      </c>
      <c r="H35" s="15">
        <v>4.3449999999999998</v>
      </c>
      <c r="I35" s="14">
        <v>255</v>
      </c>
      <c r="J35" s="15">
        <v>3.5670000000000002</v>
      </c>
      <c r="K35" s="30">
        <v>64622</v>
      </c>
      <c r="L35" s="30">
        <v>109</v>
      </c>
      <c r="M35" s="30">
        <f t="shared" si="12"/>
        <v>64513</v>
      </c>
      <c r="N35" s="18">
        <f t="shared" si="1"/>
        <v>99.831326792733122</v>
      </c>
      <c r="O35" s="14">
        <v>74316</v>
      </c>
      <c r="P35" s="14">
        <v>320</v>
      </c>
      <c r="Q35" s="24">
        <f t="shared" si="2"/>
        <v>73996</v>
      </c>
      <c r="R35" s="18">
        <f t="shared" si="3"/>
        <v>99.56940631896228</v>
      </c>
      <c r="S35" s="18">
        <f t="shared" si="4"/>
        <v>9.6313851517729017</v>
      </c>
      <c r="T35" s="18">
        <f t="shared" si="26"/>
        <v>9.5737374020549186</v>
      </c>
      <c r="U35" s="18">
        <f t="shared" si="6"/>
        <v>1.6780890674392026</v>
      </c>
      <c r="V35" s="18">
        <f t="shared" si="7"/>
        <v>4.3714925286231328</v>
      </c>
      <c r="W35" s="18">
        <f t="shared" si="8"/>
        <v>3.5959051445125767</v>
      </c>
      <c r="X35" s="18">
        <f t="shared" si="27"/>
        <v>1.6680450231984409</v>
      </c>
      <c r="Y35" s="18">
        <f t="shared" si="28"/>
        <v>4.3453273713572838</v>
      </c>
      <c r="Z35" s="18">
        <f t="shared" si="29"/>
        <v>3.5743821925680881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78134</v>
      </c>
      <c r="C36" s="14">
        <v>528</v>
      </c>
      <c r="D36" s="15">
        <v>6.7510000000000003</v>
      </c>
      <c r="E36" s="14">
        <v>83</v>
      </c>
      <c r="F36" s="15">
        <v>1.056</v>
      </c>
      <c r="G36" s="14">
        <v>238</v>
      </c>
      <c r="H36" s="15">
        <v>3.04</v>
      </c>
      <c r="I36" s="14">
        <v>208</v>
      </c>
      <c r="J36" s="15">
        <v>2.6560000000000001</v>
      </c>
      <c r="K36" s="30">
        <v>58293</v>
      </c>
      <c r="L36" s="30">
        <v>76</v>
      </c>
      <c r="M36" s="30">
        <f t="shared" si="12"/>
        <v>58217</v>
      </c>
      <c r="N36" s="18">
        <f t="shared" si="1"/>
        <v>99.86962414011974</v>
      </c>
      <c r="O36" s="14">
        <v>68365</v>
      </c>
      <c r="P36" s="14">
        <v>249</v>
      </c>
      <c r="Q36" s="24">
        <f t="shared" si="2"/>
        <v>68116</v>
      </c>
      <c r="R36" s="18">
        <f t="shared" si="3"/>
        <v>99.635778541651433</v>
      </c>
      <c r="S36" s="18">
        <f t="shared" si="4"/>
        <v>6.7911782591709482</v>
      </c>
      <c r="T36" s="18">
        <f t="shared" si="26"/>
        <v>6.7576215220006652</v>
      </c>
      <c r="U36" s="18">
        <f t="shared" si="6"/>
        <v>1.0675526430136149</v>
      </c>
      <c r="V36" s="18">
        <f t="shared" si="7"/>
        <v>3.06117504864145</v>
      </c>
      <c r="W36" s="18">
        <f t="shared" si="8"/>
        <v>2.6753126475521918</v>
      </c>
      <c r="X36" s="18">
        <f t="shared" si="27"/>
        <v>1.0622776256175286</v>
      </c>
      <c r="Y36" s="18">
        <f t="shared" si="28"/>
        <v>3.0460490951442387</v>
      </c>
      <c r="Z36" s="18">
        <f t="shared" si="29"/>
        <v>2.6620933268487468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93611</v>
      </c>
      <c r="C37" s="14">
        <v>507</v>
      </c>
      <c r="D37" s="15">
        <v>5.4160000000000004</v>
      </c>
      <c r="E37" s="14">
        <v>79</v>
      </c>
      <c r="F37" s="15">
        <v>0.83899999999999997</v>
      </c>
      <c r="G37" s="14">
        <v>208</v>
      </c>
      <c r="H37" s="15">
        <v>2.2170000000000001</v>
      </c>
      <c r="I37" s="14">
        <v>221</v>
      </c>
      <c r="J37" s="15">
        <v>2.355</v>
      </c>
      <c r="K37" s="30">
        <v>73541</v>
      </c>
      <c r="L37" s="30">
        <v>113</v>
      </c>
      <c r="M37" s="30">
        <f t="shared" si="12"/>
        <v>73428</v>
      </c>
      <c r="N37" s="18">
        <f t="shared" si="1"/>
        <v>99.846344216151536</v>
      </c>
      <c r="O37" s="14">
        <v>87901</v>
      </c>
      <c r="P37" s="14">
        <v>292</v>
      </c>
      <c r="Q37" s="24">
        <f t="shared" si="2"/>
        <v>87609</v>
      </c>
      <c r="R37" s="18">
        <f t="shared" si="3"/>
        <v>99.667808102296902</v>
      </c>
      <c r="S37" s="18">
        <f t="shared" si="4"/>
        <v>5.4424443772402284</v>
      </c>
      <c r="T37" s="18">
        <f t="shared" si="26"/>
        <v>5.4160301673948572</v>
      </c>
      <c r="U37" s="18">
        <f t="shared" si="6"/>
        <v>0.84803373925439463</v>
      </c>
      <c r="V37" s="18">
        <f t="shared" si="7"/>
        <v>2.2327976932267606</v>
      </c>
      <c r="W37" s="18">
        <f t="shared" si="8"/>
        <v>2.3723475490534329</v>
      </c>
      <c r="X37" s="18">
        <f t="shared" si="27"/>
        <v>0.8439179156295733</v>
      </c>
      <c r="Y37" s="18">
        <f t="shared" si="28"/>
        <v>2.221961094315839</v>
      </c>
      <c r="Z37" s="18">
        <f t="shared" si="29"/>
        <v>2.3608336627105784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94807</v>
      </c>
      <c r="C38" s="14">
        <v>425</v>
      </c>
      <c r="D38" s="15">
        <v>4.4779999999999998</v>
      </c>
      <c r="E38" s="14">
        <v>58</v>
      </c>
      <c r="F38" s="15">
        <v>0.61199999999999999</v>
      </c>
      <c r="G38" s="14">
        <v>153</v>
      </c>
      <c r="H38" s="15">
        <v>1.609</v>
      </c>
      <c r="I38" s="14">
        <v>214</v>
      </c>
      <c r="J38" s="15">
        <v>2.2570000000000001</v>
      </c>
      <c r="K38" s="30">
        <v>80958</v>
      </c>
      <c r="L38" s="30">
        <v>103</v>
      </c>
      <c r="M38" s="30">
        <f t="shared" si="12"/>
        <v>80855</v>
      </c>
      <c r="N38" s="18">
        <f t="shared" si="1"/>
        <v>99.872773536895679</v>
      </c>
      <c r="O38" s="14">
        <v>99321</v>
      </c>
      <c r="P38" s="14">
        <v>284</v>
      </c>
      <c r="Q38" s="24">
        <f t="shared" si="2"/>
        <v>99037</v>
      </c>
      <c r="R38" s="18">
        <f t="shared" si="3"/>
        <v>99.714058456922501</v>
      </c>
      <c r="S38" s="18">
        <f t="shared" si="4"/>
        <v>4.501373213330349</v>
      </c>
      <c r="T38" s="18">
        <f t="shared" si="26"/>
        <v>4.4827913550687191</v>
      </c>
      <c r="U38" s="18">
        <f t="shared" si="6"/>
        <v>0.61430505028978866</v>
      </c>
      <c r="V38" s="18">
        <f t="shared" si="7"/>
        <v>1.6204943567989256</v>
      </c>
      <c r="W38" s="18">
        <f t="shared" si="8"/>
        <v>2.2665738062416345</v>
      </c>
      <c r="X38" s="18">
        <f t="shared" si="27"/>
        <v>0.61176917316231916</v>
      </c>
      <c r="Y38" s="18">
        <f t="shared" si="28"/>
        <v>1.6138048878247389</v>
      </c>
      <c r="Z38" s="18">
        <f t="shared" si="29"/>
        <v>2.2572172940816606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94773</v>
      </c>
      <c r="C39" s="14">
        <v>329</v>
      </c>
      <c r="D39" s="15">
        <v>3.4660000000000002</v>
      </c>
      <c r="E39" s="14">
        <v>39</v>
      </c>
      <c r="F39" s="15">
        <v>0.41199999999999998</v>
      </c>
      <c r="G39" s="14">
        <v>106</v>
      </c>
      <c r="H39" s="15">
        <v>1.113</v>
      </c>
      <c r="I39" s="14">
        <v>185</v>
      </c>
      <c r="J39" s="15">
        <v>1.9470000000000001</v>
      </c>
      <c r="K39" s="30">
        <v>72846</v>
      </c>
      <c r="L39" s="30">
        <v>94</v>
      </c>
      <c r="M39" s="30">
        <f t="shared" si="12"/>
        <v>72752</v>
      </c>
      <c r="N39" s="18">
        <f t="shared" si="1"/>
        <v>99.870960656727888</v>
      </c>
      <c r="O39" s="14">
        <v>90292</v>
      </c>
      <c r="P39" s="14">
        <v>264</v>
      </c>
      <c r="Q39" s="24">
        <f t="shared" si="2"/>
        <v>90028</v>
      </c>
      <c r="R39" s="18">
        <f t="shared" si="3"/>
        <v>99.707615292606206</v>
      </c>
      <c r="S39" s="18">
        <f t="shared" si="4"/>
        <v>3.486131081891199</v>
      </c>
      <c r="T39" s="18">
        <f t="shared" si="26"/>
        <v>3.4714528399438662</v>
      </c>
      <c r="U39" s="18">
        <f t="shared" si="6"/>
        <v>0.41324958113603877</v>
      </c>
      <c r="V39" s="18">
        <f t="shared" si="7"/>
        <v>1.1231911692415413</v>
      </c>
      <c r="W39" s="18">
        <f t="shared" si="8"/>
        <v>1.9602864746196711</v>
      </c>
      <c r="X39" s="18">
        <f t="shared" si="27"/>
        <v>0.41150960716659812</v>
      </c>
      <c r="Y39" s="18">
        <f t="shared" si="28"/>
        <v>1.1184620092220361</v>
      </c>
      <c r="Z39" s="18">
        <f t="shared" si="29"/>
        <v>1.9520327519441194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30"/>
      <c r="L40" s="30"/>
      <c r="M40" s="29"/>
      <c r="N40" s="17"/>
      <c r="O40" s="11"/>
      <c r="P40" s="11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440220</v>
      </c>
      <c r="C41" s="8">
        <v>697</v>
      </c>
      <c r="D41" s="9">
        <v>1.5820000000000001</v>
      </c>
      <c r="E41" s="8">
        <v>84</v>
      </c>
      <c r="F41" s="9">
        <v>0.19</v>
      </c>
      <c r="G41" s="8">
        <v>184</v>
      </c>
      <c r="H41" s="9">
        <v>0.41699999999999998</v>
      </c>
      <c r="I41" s="8">
        <v>429</v>
      </c>
      <c r="J41" s="9">
        <v>0.97499999999999998</v>
      </c>
      <c r="K41" s="29">
        <v>342975</v>
      </c>
      <c r="L41" s="29">
        <v>228</v>
      </c>
      <c r="M41" s="29">
        <f t="shared" si="12"/>
        <v>342747</v>
      </c>
      <c r="N41" s="17">
        <f t="shared" si="1"/>
        <v>99.933522851519783</v>
      </c>
      <c r="O41" s="8">
        <v>451921</v>
      </c>
      <c r="P41" s="8">
        <v>1006</v>
      </c>
      <c r="Q41" s="16">
        <f t="shared" si="2"/>
        <v>450915</v>
      </c>
      <c r="R41" s="17">
        <f t="shared" si="3"/>
        <v>99.77739472164383</v>
      </c>
      <c r="S41" s="17">
        <f t="shared" si="4"/>
        <v>1.587887212569137</v>
      </c>
      <c r="T41" s="17">
        <f t="shared" ref="T41:T46" si="30">N41*R41*S41/10000</f>
        <v>1.5832992594611783</v>
      </c>
      <c r="U41" s="17">
        <f t="shared" si="6"/>
        <v>0.19136660811450143</v>
      </c>
      <c r="V41" s="17">
        <f t="shared" si="7"/>
        <v>0.41918399872700318</v>
      </c>
      <c r="W41" s="17">
        <f t="shared" si="8"/>
        <v>0.97733660572763237</v>
      </c>
      <c r="X41" s="17">
        <f t="shared" ref="X41:X46" si="31">N41*R41*U41/10000</f>
        <v>0.19081368406705734</v>
      </c>
      <c r="Y41" s="17">
        <f t="shared" ref="Y41:Y46" si="32">N41*R41*V41/10000</f>
        <v>0.41797283176593519</v>
      </c>
      <c r="Z41" s="17">
        <f t="shared" ref="Z41:Z46" si="33">N41*R41*W41/10000</f>
        <v>0.97451274362818585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97564</v>
      </c>
      <c r="C42" s="14">
        <v>251</v>
      </c>
      <c r="D42" s="15">
        <v>2.5680000000000001</v>
      </c>
      <c r="E42" s="14">
        <v>28</v>
      </c>
      <c r="F42" s="15">
        <v>0.28699999999999998</v>
      </c>
      <c r="G42" s="14">
        <v>77</v>
      </c>
      <c r="H42" s="15">
        <v>0.78400000000000003</v>
      </c>
      <c r="I42" s="14">
        <v>147</v>
      </c>
      <c r="J42" s="15">
        <v>1.502</v>
      </c>
      <c r="K42" s="30">
        <v>77725</v>
      </c>
      <c r="L42" s="30">
        <v>78</v>
      </c>
      <c r="M42" s="30">
        <f t="shared" si="12"/>
        <v>77647</v>
      </c>
      <c r="N42" s="18">
        <f t="shared" si="1"/>
        <v>99.89964618848505</v>
      </c>
      <c r="O42" s="14">
        <v>99253</v>
      </c>
      <c r="P42" s="14">
        <v>255</v>
      </c>
      <c r="Q42" s="24">
        <f t="shared" si="2"/>
        <v>98998</v>
      </c>
      <c r="R42" s="18">
        <f t="shared" si="3"/>
        <v>99.743080813678176</v>
      </c>
      <c r="S42" s="18">
        <f t="shared" si="4"/>
        <v>2.5818879789703923</v>
      </c>
      <c r="T42" s="18">
        <f t="shared" si="30"/>
        <v>2.5726702472223364</v>
      </c>
      <c r="U42" s="18">
        <f t="shared" si="6"/>
        <v>0.28801937614012341</v>
      </c>
      <c r="V42" s="18">
        <f t="shared" si="7"/>
        <v>0.7920532843853394</v>
      </c>
      <c r="W42" s="18">
        <f t="shared" si="8"/>
        <v>1.5121017247356479</v>
      </c>
      <c r="X42" s="18">
        <f t="shared" si="31"/>
        <v>0.28699110327579841</v>
      </c>
      <c r="Y42" s="18">
        <f t="shared" si="32"/>
        <v>0.78922553400844575</v>
      </c>
      <c r="Z42" s="18">
        <f t="shared" si="33"/>
        <v>1.5067032921979417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92808</v>
      </c>
      <c r="C43" s="14">
        <v>169</v>
      </c>
      <c r="D43" s="15">
        <v>1.8160000000000001</v>
      </c>
      <c r="E43" s="14">
        <v>18</v>
      </c>
      <c r="F43" s="15">
        <v>0.189</v>
      </c>
      <c r="G43" s="14">
        <v>50</v>
      </c>
      <c r="H43" s="15">
        <v>0.53300000000000003</v>
      </c>
      <c r="I43" s="14">
        <v>102</v>
      </c>
      <c r="J43" s="15">
        <v>1.0940000000000001</v>
      </c>
      <c r="K43" s="30">
        <v>74056</v>
      </c>
      <c r="L43" s="30">
        <v>62</v>
      </c>
      <c r="M43" s="30">
        <f t="shared" si="12"/>
        <v>73994</v>
      </c>
      <c r="N43" s="18">
        <f t="shared" si="1"/>
        <v>99.916279572215615</v>
      </c>
      <c r="O43" s="14">
        <v>95876</v>
      </c>
      <c r="P43" s="14">
        <v>222</v>
      </c>
      <c r="Q43" s="24">
        <f t="shared" si="2"/>
        <v>95654</v>
      </c>
      <c r="R43" s="18">
        <f t="shared" si="3"/>
        <v>99.768450915766195</v>
      </c>
      <c r="S43" s="18">
        <f t="shared" si="4"/>
        <v>1.8267192577486158</v>
      </c>
      <c r="T43" s="18">
        <f t="shared" si="30"/>
        <v>1.8209637100249976</v>
      </c>
      <c r="U43" s="18">
        <f t="shared" si="6"/>
        <v>0.19456181443476381</v>
      </c>
      <c r="V43" s="18">
        <f t="shared" si="7"/>
        <v>0.54044948454101061</v>
      </c>
      <c r="W43" s="18">
        <f t="shared" si="8"/>
        <v>1.1025169484636617</v>
      </c>
      <c r="X43" s="18">
        <f t="shared" si="31"/>
        <v>0.19394879751745536</v>
      </c>
      <c r="Y43" s="18">
        <f t="shared" si="32"/>
        <v>0.53874665977070935</v>
      </c>
      <c r="Z43" s="18">
        <f t="shared" si="33"/>
        <v>1.0990431859322471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89699</v>
      </c>
      <c r="C44" s="14">
        <v>117</v>
      </c>
      <c r="D44" s="15">
        <v>1.304</v>
      </c>
      <c r="E44" s="14">
        <v>16</v>
      </c>
      <c r="F44" s="15">
        <v>0.17799999999999999</v>
      </c>
      <c r="G44" s="14">
        <v>31</v>
      </c>
      <c r="H44" s="15">
        <v>0.34</v>
      </c>
      <c r="I44" s="14">
        <v>70</v>
      </c>
      <c r="J44" s="15">
        <v>0.78</v>
      </c>
      <c r="K44" s="30">
        <v>67620</v>
      </c>
      <c r="L44" s="30">
        <v>29</v>
      </c>
      <c r="M44" s="30">
        <f t="shared" si="12"/>
        <v>67591</v>
      </c>
      <c r="N44" s="18">
        <f t="shared" si="1"/>
        <v>99.957113280094646</v>
      </c>
      <c r="O44" s="14">
        <v>89741</v>
      </c>
      <c r="P44" s="14">
        <v>212</v>
      </c>
      <c r="Q44" s="24">
        <f t="shared" si="2"/>
        <v>89529</v>
      </c>
      <c r="R44" s="18">
        <f t="shared" si="3"/>
        <v>99.763764611493073</v>
      </c>
      <c r="S44" s="18">
        <f t="shared" si="4"/>
        <v>1.3080119929322356</v>
      </c>
      <c r="T44" s="18">
        <f t="shared" si="30"/>
        <v>1.304362367473439</v>
      </c>
      <c r="U44" s="18">
        <f t="shared" si="6"/>
        <v>0.17887343493090399</v>
      </c>
      <c r="V44" s="18">
        <f t="shared" si="7"/>
        <v>0.34656728017862654</v>
      </c>
      <c r="W44" s="18">
        <f t="shared" si="8"/>
        <v>0.78257127782270497</v>
      </c>
      <c r="X44" s="18">
        <f t="shared" si="31"/>
        <v>0.17837434085106854</v>
      </c>
      <c r="Y44" s="18">
        <f t="shared" si="32"/>
        <v>0.34560028539894538</v>
      </c>
      <c r="Z44" s="18">
        <f t="shared" si="33"/>
        <v>0.78038774122342491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83526</v>
      </c>
      <c r="C45" s="14">
        <v>84</v>
      </c>
      <c r="D45" s="15">
        <v>1.006</v>
      </c>
      <c r="E45" s="14">
        <v>13</v>
      </c>
      <c r="F45" s="15">
        <v>0.156</v>
      </c>
      <c r="G45" s="14">
        <v>16</v>
      </c>
      <c r="H45" s="15">
        <v>0.186</v>
      </c>
      <c r="I45" s="14">
        <v>56</v>
      </c>
      <c r="J45" s="15">
        <v>0.66400000000000003</v>
      </c>
      <c r="K45" s="30">
        <v>66238</v>
      </c>
      <c r="L45" s="30">
        <v>34</v>
      </c>
      <c r="M45" s="30">
        <f t="shared" si="12"/>
        <v>66204</v>
      </c>
      <c r="N45" s="18">
        <f t="shared" si="1"/>
        <v>99.948669947764131</v>
      </c>
      <c r="O45" s="14">
        <v>89656</v>
      </c>
      <c r="P45" s="14">
        <v>166</v>
      </c>
      <c r="Q45" s="24">
        <f t="shared" si="2"/>
        <v>89490</v>
      </c>
      <c r="R45" s="18">
        <f t="shared" si="3"/>
        <v>99.814847862942798</v>
      </c>
      <c r="S45" s="18">
        <f t="shared" si="4"/>
        <v>1.0080577987851778</v>
      </c>
      <c r="T45" s="18">
        <f t="shared" si="30"/>
        <v>1.005674879678184</v>
      </c>
      <c r="U45" s="18">
        <f t="shared" si="6"/>
        <v>0.15600894505008703</v>
      </c>
      <c r="V45" s="18">
        <f t="shared" si="7"/>
        <v>0.19201100929241485</v>
      </c>
      <c r="W45" s="18">
        <f t="shared" si="8"/>
        <v>0.67203853252345191</v>
      </c>
      <c r="X45" s="18">
        <f t="shared" si="31"/>
        <v>0.15564015995019512</v>
      </c>
      <c r="Y45" s="18">
        <f t="shared" si="32"/>
        <v>0.19155711993870175</v>
      </c>
      <c r="Z45" s="18">
        <f t="shared" si="33"/>
        <v>0.67044991978545609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76623</v>
      </c>
      <c r="C46" s="14">
        <v>77</v>
      </c>
      <c r="D46" s="15">
        <v>0.998</v>
      </c>
      <c r="E46" s="14">
        <v>9</v>
      </c>
      <c r="F46" s="15">
        <v>0.11700000000000001</v>
      </c>
      <c r="G46" s="14">
        <v>12</v>
      </c>
      <c r="H46" s="15">
        <v>0.157</v>
      </c>
      <c r="I46" s="14">
        <v>56</v>
      </c>
      <c r="J46" s="15">
        <v>0.72399999999999998</v>
      </c>
      <c r="K46" s="30">
        <v>57336</v>
      </c>
      <c r="L46" s="30">
        <v>26</v>
      </c>
      <c r="M46" s="30">
        <f t="shared" si="12"/>
        <v>57310</v>
      </c>
      <c r="N46" s="18">
        <f t="shared" si="1"/>
        <v>99.954653271940842</v>
      </c>
      <c r="O46" s="14">
        <v>77395</v>
      </c>
      <c r="P46" s="14">
        <v>151</v>
      </c>
      <c r="Q46" s="24">
        <f t="shared" si="2"/>
        <v>77244</v>
      </c>
      <c r="R46" s="18">
        <f t="shared" si="3"/>
        <v>99.80489695716777</v>
      </c>
      <c r="S46" s="18">
        <f t="shared" si="4"/>
        <v>1.0073414526669049</v>
      </c>
      <c r="T46" s="18">
        <f t="shared" si="30"/>
        <v>1.0049201936755283</v>
      </c>
      <c r="U46" s="18">
        <f t="shared" si="6"/>
        <v>0.11774120875327461</v>
      </c>
      <c r="V46" s="18">
        <f t="shared" si="7"/>
        <v>0.15698827833769949</v>
      </c>
      <c r="W46" s="18">
        <f t="shared" si="8"/>
        <v>0.73261196557593089</v>
      </c>
      <c r="X46" s="18">
        <f t="shared" si="31"/>
        <v>0.11745820445558122</v>
      </c>
      <c r="Y46" s="18">
        <f t="shared" si="32"/>
        <v>0.15661093927410832</v>
      </c>
      <c r="Z46" s="18">
        <f t="shared" si="33"/>
        <v>0.73085104994583872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30"/>
      <c r="L47" s="30"/>
      <c r="M47" s="29"/>
      <c r="N47" s="17"/>
      <c r="O47" s="11"/>
      <c r="P47" s="11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324974</v>
      </c>
      <c r="C48" s="8">
        <v>204</v>
      </c>
      <c r="D48" s="9">
        <v>0.628</v>
      </c>
      <c r="E48" s="8">
        <v>26</v>
      </c>
      <c r="F48" s="9">
        <v>0.08</v>
      </c>
      <c r="G48" s="8">
        <v>35</v>
      </c>
      <c r="H48" s="9">
        <v>0.106</v>
      </c>
      <c r="I48" s="8">
        <v>144</v>
      </c>
      <c r="J48" s="9">
        <v>0.443</v>
      </c>
      <c r="K48" s="29">
        <v>240009</v>
      </c>
      <c r="L48" s="29">
        <v>56</v>
      </c>
      <c r="M48" s="29">
        <f t="shared" si="12"/>
        <v>239953</v>
      </c>
      <c r="N48" s="17">
        <f t="shared" si="1"/>
        <v>99.976667541633859</v>
      </c>
      <c r="O48" s="8">
        <v>335043</v>
      </c>
      <c r="P48" s="8">
        <v>605</v>
      </c>
      <c r="Q48" s="16">
        <f t="shared" si="2"/>
        <v>334438</v>
      </c>
      <c r="R48" s="17">
        <f t="shared" si="3"/>
        <v>99.819426163208902</v>
      </c>
      <c r="S48" s="17">
        <f t="shared" si="4"/>
        <v>0.62902488340710072</v>
      </c>
      <c r="T48" s="17">
        <f t="shared" ref="T48:T53" si="34">N48*R48*S48/10000</f>
        <v>0.62774252709447531</v>
      </c>
      <c r="U48" s="17">
        <f t="shared" si="6"/>
        <v>8.0169838081297143E-2</v>
      </c>
      <c r="V48" s="17">
        <f t="shared" si="7"/>
        <v>0.10792093587866924</v>
      </c>
      <c r="W48" s="17">
        <f t="shared" si="8"/>
        <v>0.44401756475795345</v>
      </c>
      <c r="X48" s="17">
        <f t="shared" ref="X48:X53" si="35">N48*R48*U48/10000</f>
        <v>8.000640051204097E-2</v>
      </c>
      <c r="Y48" s="17">
        <f t="shared" ref="Y48:Y53" si="36">N48*R48*V48/10000</f>
        <v>0.107700923766209</v>
      </c>
      <c r="Z48" s="17">
        <f t="shared" ref="Z48:Z53" si="37">N48*R48*W48/10000</f>
        <v>0.44311237206668846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74007</v>
      </c>
      <c r="C49" s="14">
        <v>63</v>
      </c>
      <c r="D49" s="15">
        <v>0.84499999999999997</v>
      </c>
      <c r="E49" s="14">
        <v>8</v>
      </c>
      <c r="F49" s="15">
        <v>0.10100000000000001</v>
      </c>
      <c r="G49" s="14">
        <v>12</v>
      </c>
      <c r="H49" s="15">
        <v>0.16200000000000001</v>
      </c>
      <c r="I49" s="14">
        <v>43</v>
      </c>
      <c r="J49" s="15">
        <v>0.57399999999999995</v>
      </c>
      <c r="K49" s="30">
        <v>55811</v>
      </c>
      <c r="L49" s="30">
        <v>18</v>
      </c>
      <c r="M49" s="30">
        <f t="shared" si="12"/>
        <v>55793</v>
      </c>
      <c r="N49" s="18">
        <f t="shared" si="1"/>
        <v>99.967748293347185</v>
      </c>
      <c r="O49" s="14">
        <v>75851</v>
      </c>
      <c r="P49" s="14">
        <v>150</v>
      </c>
      <c r="Q49" s="24">
        <f t="shared" si="2"/>
        <v>75701</v>
      </c>
      <c r="R49" s="18">
        <f t="shared" si="3"/>
        <v>99.802243872855996</v>
      </c>
      <c r="S49" s="18">
        <f t="shared" si="4"/>
        <v>0.85323278378640066</v>
      </c>
      <c r="T49" s="18">
        <f t="shared" si="34"/>
        <v>0.85127082573270108</v>
      </c>
      <c r="U49" s="18">
        <f t="shared" si="6"/>
        <v>0.10834702016335246</v>
      </c>
      <c r="V49" s="18">
        <f t="shared" si="7"/>
        <v>0.16252053024502869</v>
      </c>
      <c r="W49" s="18">
        <f t="shared" si="8"/>
        <v>0.58236523337801949</v>
      </c>
      <c r="X49" s="18">
        <f t="shared" si="35"/>
        <v>0.10809788263272394</v>
      </c>
      <c r="Y49" s="18">
        <f t="shared" si="36"/>
        <v>0.16214682394908592</v>
      </c>
      <c r="Z49" s="18">
        <f t="shared" si="37"/>
        <v>0.5810261191508912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68046</v>
      </c>
      <c r="C50" s="14">
        <v>46</v>
      </c>
      <c r="D50" s="15">
        <v>0.66900000000000004</v>
      </c>
      <c r="E50" s="14">
        <v>6</v>
      </c>
      <c r="F50" s="15">
        <v>8.7999999999999995E-2</v>
      </c>
      <c r="G50" s="14">
        <v>10</v>
      </c>
      <c r="H50" s="15">
        <v>0.14699999999999999</v>
      </c>
      <c r="I50" s="14">
        <v>30</v>
      </c>
      <c r="J50" s="15">
        <v>0.434</v>
      </c>
      <c r="K50" s="30">
        <v>52583</v>
      </c>
      <c r="L50" s="30">
        <v>14</v>
      </c>
      <c r="M50" s="30">
        <f t="shared" si="12"/>
        <v>52569</v>
      </c>
      <c r="N50" s="18">
        <f t="shared" si="1"/>
        <v>99.973375425517759</v>
      </c>
      <c r="O50" s="14">
        <v>72162</v>
      </c>
      <c r="P50" s="14">
        <v>147</v>
      </c>
      <c r="Q50" s="24">
        <f t="shared" si="2"/>
        <v>72015</v>
      </c>
      <c r="R50" s="18">
        <f t="shared" si="3"/>
        <v>99.796291677059941</v>
      </c>
      <c r="S50" s="18">
        <f t="shared" si="4"/>
        <v>0.67757359252645499</v>
      </c>
      <c r="T50" s="18">
        <f t="shared" si="34"/>
        <v>0.67601328513064696</v>
      </c>
      <c r="U50" s="18">
        <f t="shared" si="6"/>
        <v>8.8379164242581076E-2</v>
      </c>
      <c r="V50" s="18">
        <f t="shared" si="7"/>
        <v>0.14729860707096848</v>
      </c>
      <c r="W50" s="18">
        <f t="shared" si="8"/>
        <v>0.44189582121290544</v>
      </c>
      <c r="X50" s="18">
        <f t="shared" si="35"/>
        <v>8.8175645886606105E-2</v>
      </c>
      <c r="Y50" s="18">
        <f t="shared" si="36"/>
        <v>0.14695940981101022</v>
      </c>
      <c r="Z50" s="18">
        <f t="shared" si="37"/>
        <v>0.44087822943303062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63902</v>
      </c>
      <c r="C51" s="14">
        <v>41</v>
      </c>
      <c r="D51" s="15">
        <v>0.63400000000000001</v>
      </c>
      <c r="E51" s="14">
        <v>6</v>
      </c>
      <c r="F51" s="15">
        <v>8.5999999999999993E-2</v>
      </c>
      <c r="G51" s="14">
        <v>7</v>
      </c>
      <c r="H51" s="15">
        <v>0.11</v>
      </c>
      <c r="I51" s="14">
        <v>28</v>
      </c>
      <c r="J51" s="15">
        <v>0.438</v>
      </c>
      <c r="K51" s="30">
        <v>45963</v>
      </c>
      <c r="L51" s="30">
        <v>12</v>
      </c>
      <c r="M51" s="30">
        <f t="shared" si="12"/>
        <v>45951</v>
      </c>
      <c r="N51" s="18">
        <f t="shared" si="1"/>
        <v>99.973892043600287</v>
      </c>
      <c r="O51" s="14">
        <v>63930</v>
      </c>
      <c r="P51" s="14">
        <v>113</v>
      </c>
      <c r="Q51" s="24">
        <f t="shared" si="2"/>
        <v>63817</v>
      </c>
      <c r="R51" s="18">
        <f t="shared" si="3"/>
        <v>99.823244173314563</v>
      </c>
      <c r="S51" s="18">
        <f t="shared" si="4"/>
        <v>0.6429113991249864</v>
      </c>
      <c r="T51" s="18">
        <f t="shared" si="34"/>
        <v>0.64160746142530756</v>
      </c>
      <c r="U51" s="18">
        <f t="shared" si="6"/>
        <v>9.4084594993900456E-2</v>
      </c>
      <c r="V51" s="18">
        <f t="shared" si="7"/>
        <v>0.10976536082621718</v>
      </c>
      <c r="W51" s="18">
        <f t="shared" si="8"/>
        <v>0.43906144330486874</v>
      </c>
      <c r="X51" s="18">
        <f t="shared" si="35"/>
        <v>9.3893774842727942E-2</v>
      </c>
      <c r="Y51" s="18">
        <f t="shared" si="36"/>
        <v>0.10954273731651593</v>
      </c>
      <c r="Z51" s="18">
        <f t="shared" si="37"/>
        <v>0.4381709492660637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61551</v>
      </c>
      <c r="C52" s="14">
        <v>31</v>
      </c>
      <c r="D52" s="15">
        <v>0.496</v>
      </c>
      <c r="E52" s="14">
        <v>4</v>
      </c>
      <c r="F52" s="15">
        <v>6.5000000000000002E-2</v>
      </c>
      <c r="G52" s="14">
        <v>3</v>
      </c>
      <c r="H52" s="15">
        <v>4.9000000000000002E-2</v>
      </c>
      <c r="I52" s="14">
        <v>24</v>
      </c>
      <c r="J52" s="15">
        <v>0.39</v>
      </c>
      <c r="K52" s="30">
        <v>44840</v>
      </c>
      <c r="L52" s="30">
        <v>9</v>
      </c>
      <c r="M52" s="30">
        <f t="shared" si="12"/>
        <v>44831</v>
      </c>
      <c r="N52" s="18">
        <f t="shared" si="1"/>
        <v>99.979928635147189</v>
      </c>
      <c r="O52" s="14">
        <v>63873</v>
      </c>
      <c r="P52" s="14">
        <v>91</v>
      </c>
      <c r="Q52" s="24">
        <f t="shared" si="2"/>
        <v>63782</v>
      </c>
      <c r="R52" s="18">
        <f t="shared" si="3"/>
        <v>99.857529785668433</v>
      </c>
      <c r="S52" s="18">
        <f t="shared" si="4"/>
        <v>0.50446720655393662</v>
      </c>
      <c r="T52" s="18">
        <f t="shared" si="34"/>
        <v>0.50364738184594893</v>
      </c>
      <c r="U52" s="18">
        <f t="shared" si="6"/>
        <v>6.5092542781153118E-2</v>
      </c>
      <c r="V52" s="18">
        <f t="shared" si="7"/>
        <v>4.8819407085864845E-2</v>
      </c>
      <c r="W52" s="18">
        <f t="shared" si="8"/>
        <v>0.39055525668691876</v>
      </c>
      <c r="X52" s="18">
        <f t="shared" si="35"/>
        <v>6.4986758947864376E-2</v>
      </c>
      <c r="Y52" s="18">
        <f t="shared" si="36"/>
        <v>4.8740069210898289E-2</v>
      </c>
      <c r="Z52" s="18">
        <f t="shared" si="37"/>
        <v>0.38992055368718631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57470</v>
      </c>
      <c r="C53" s="20">
        <v>25</v>
      </c>
      <c r="D53" s="21">
        <v>0.435</v>
      </c>
      <c r="E53" s="20">
        <v>3</v>
      </c>
      <c r="F53" s="21">
        <v>4.3999999999999997E-2</v>
      </c>
      <c r="G53" s="20">
        <v>3</v>
      </c>
      <c r="H53" s="21">
        <v>4.3999999999999997E-2</v>
      </c>
      <c r="I53" s="20">
        <v>20</v>
      </c>
      <c r="J53" s="21">
        <v>0.34799999999999998</v>
      </c>
      <c r="K53" s="31">
        <v>40811</v>
      </c>
      <c r="L53" s="31">
        <v>3</v>
      </c>
      <c r="M53" s="31">
        <f t="shared" si="12"/>
        <v>40808</v>
      </c>
      <c r="N53" s="22">
        <f t="shared" si="1"/>
        <v>99.992649040699817</v>
      </c>
      <c r="O53" s="20">
        <v>59227</v>
      </c>
      <c r="P53" s="20">
        <v>104</v>
      </c>
      <c r="Q53" s="25">
        <f t="shared" si="2"/>
        <v>59123</v>
      </c>
      <c r="R53" s="22">
        <f t="shared" si="3"/>
        <v>99.824404410150777</v>
      </c>
      <c r="S53" s="22">
        <f t="shared" si="4"/>
        <v>0.43580680747200295</v>
      </c>
      <c r="T53" s="22">
        <f t="shared" si="34"/>
        <v>0.43500957021054465</v>
      </c>
      <c r="U53" s="22">
        <f t="shared" si="6"/>
        <v>5.2296816896640355E-2</v>
      </c>
      <c r="V53" s="22">
        <f t="shared" si="7"/>
        <v>5.2296816896640355E-2</v>
      </c>
      <c r="W53" s="22">
        <f t="shared" si="8"/>
        <v>0.34864544597760233</v>
      </c>
      <c r="X53" s="22">
        <f t="shared" si="35"/>
        <v>5.2201148425265353E-2</v>
      </c>
      <c r="Y53" s="22">
        <f t="shared" si="36"/>
        <v>5.2201148425265353E-2</v>
      </c>
      <c r="Z53" s="26">
        <f t="shared" si="37"/>
        <v>0.34800765616843565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P1:P2"/>
    <mergeCell ref="A1:A2"/>
    <mergeCell ref="C1:C2"/>
    <mergeCell ref="D1:D2"/>
    <mergeCell ref="E1:F1"/>
    <mergeCell ref="G1:H1"/>
    <mergeCell ref="B1:B2"/>
    <mergeCell ref="I1:J1"/>
    <mergeCell ref="K1:K2"/>
    <mergeCell ref="L1:L2"/>
    <mergeCell ref="M1:M2"/>
    <mergeCell ref="N1:N2"/>
    <mergeCell ref="O1:O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</mergeCells>
  <phoneticPr fontId="1" type="noConversion"/>
  <pageMargins left="0.7" right="0.7" top="0.75" bottom="0.75" header="0.3" footer="0.3"/>
  <pageSetup paperSize="9" orientation="portrait" r:id="rId1"/>
  <ignoredErrors>
    <ignoredError sqref="N4" formula="1"/>
    <ignoredError sqref="AA11:AD11" formulaRange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51412-9921-498F-A7CF-FB78DD1736D6}">
  <dimension ref="A1:AH53"/>
  <sheetViews>
    <sheetView workbookViewId="0">
      <selection activeCell="AE20" sqref="AE20:AH23"/>
    </sheetView>
  </sheetViews>
  <sheetFormatPr defaultRowHeight="14" x14ac:dyDescent="0.3"/>
  <cols>
    <col min="12" max="13" width="8.6640625" style="28"/>
  </cols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66"/>
      <c r="L1" s="40" t="s">
        <v>88</v>
      </c>
      <c r="M1" s="40" t="s">
        <v>89</v>
      </c>
      <c r="N1" s="54" t="s">
        <v>25</v>
      </c>
      <c r="O1" s="44" t="s">
        <v>21</v>
      </c>
      <c r="P1" s="44" t="s">
        <v>27</v>
      </c>
      <c r="Q1" s="44" t="s">
        <v>29</v>
      </c>
      <c r="R1" s="56" t="s">
        <v>31</v>
      </c>
      <c r="S1" s="54" t="s">
        <v>35</v>
      </c>
      <c r="T1" s="54" t="s">
        <v>33</v>
      </c>
      <c r="U1" s="40" t="s">
        <v>37</v>
      </c>
      <c r="V1" s="40" t="s">
        <v>39</v>
      </c>
      <c r="W1" s="40" t="s">
        <v>41</v>
      </c>
      <c r="X1" s="40" t="s">
        <v>43</v>
      </c>
      <c r="Y1" s="40" t="s">
        <v>45</v>
      </c>
      <c r="Z1" s="40" t="s">
        <v>47</v>
      </c>
      <c r="AA1" s="40" t="s">
        <v>49</v>
      </c>
      <c r="AB1" s="40" t="s">
        <v>51</v>
      </c>
      <c r="AC1" s="40" t="s">
        <v>53</v>
      </c>
      <c r="AD1" s="40" t="s">
        <v>55</v>
      </c>
      <c r="AE1" s="40" t="s">
        <v>57</v>
      </c>
      <c r="AF1" s="40" t="s">
        <v>59</v>
      </c>
      <c r="AG1" s="40" t="s">
        <v>61</v>
      </c>
      <c r="AH1" s="40" t="s">
        <v>63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67"/>
      <c r="L2" s="41"/>
      <c r="M2" s="41"/>
      <c r="N2" s="55"/>
      <c r="O2" s="45"/>
      <c r="P2" s="4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17"/>
      <c r="L3" s="17"/>
      <c r="M3" s="17"/>
      <c r="N3" s="17"/>
      <c r="O3" s="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744944</v>
      </c>
      <c r="C4" s="8">
        <v>27725</v>
      </c>
      <c r="D4" s="9">
        <v>37.216999999999999</v>
      </c>
      <c r="E4" s="8">
        <v>22506</v>
      </c>
      <c r="F4" s="9">
        <v>30.212</v>
      </c>
      <c r="G4" s="8">
        <v>4427</v>
      </c>
      <c r="H4" s="9">
        <v>5.9429999999999996</v>
      </c>
      <c r="I4" s="8">
        <v>792</v>
      </c>
      <c r="J4" s="9">
        <v>1.0620000000000001</v>
      </c>
      <c r="K4" s="17"/>
      <c r="L4" s="17">
        <v>87.936775407272322</v>
      </c>
      <c r="M4" s="17">
        <v>90.909678034935894</v>
      </c>
      <c r="N4" s="17">
        <f>(L4+M4)/2</f>
        <v>89.423226721104101</v>
      </c>
      <c r="O4" s="16">
        <f>O6+O13+O20+O27+O34+O41+O48</f>
        <v>746593</v>
      </c>
      <c r="P4" s="16">
        <f>P6+P13+P20+P27+P34+P41+P48</f>
        <v>170529</v>
      </c>
      <c r="Q4" s="16">
        <f>O4-P4</f>
        <v>576064</v>
      </c>
      <c r="R4" s="17">
        <f>Q4/O4*100</f>
        <v>77.159041137540811</v>
      </c>
      <c r="S4" s="17">
        <f>C4/(R4*B4*N4)*10000000</f>
        <v>53.939978560551545</v>
      </c>
      <c r="T4" s="17">
        <f>N4*R4*S4/10000</f>
        <v>37.217562662428321</v>
      </c>
      <c r="U4" s="17">
        <f>E4/(R4*B4*N4)*10000000</f>
        <v>43.786227501669003</v>
      </c>
      <c r="V4" s="17">
        <f>G4/(R4*B4*N4)*10000000</f>
        <v>8.6128867479733717</v>
      </c>
      <c r="W4" s="17">
        <f>I4/(R4*B4*N4)*10000000</f>
        <v>1.5408643109091731</v>
      </c>
      <c r="X4" s="17">
        <f>N4*R4*U4/10000</f>
        <v>30.211666917244788</v>
      </c>
      <c r="Y4" s="17">
        <f>N4*R4*V4/10000</f>
        <v>5.9427285809403134</v>
      </c>
      <c r="Z4" s="17">
        <f>N4*R4*W4/10000</f>
        <v>1.0631671642432183</v>
      </c>
      <c r="AA4" s="19">
        <f>SUM(T6:T53)-T6-T13-T20-T27-T34-T41-T48</f>
        <v>1090.3298688359496</v>
      </c>
      <c r="AB4" s="19">
        <f>SUM(X6:X53)-X6-X13-X20-X27-X34-X41-X48</f>
        <v>885.49294148560261</v>
      </c>
      <c r="AC4" s="19">
        <f>SUM(Y6:Y53)-Y6-Y13-Y20-Y27-Y34-Y41-Y48</f>
        <v>173.74317452221101</v>
      </c>
      <c r="AD4" s="19">
        <f>SUM(Z6:Z53)-Z6-Z13-Z20-Z27-Z34-Z41-Z48</f>
        <v>32.12072211909863</v>
      </c>
      <c r="AE4" s="19">
        <f>SUM(S14:S53)-S20-S27-S34-S41-S48</f>
        <v>2553.8417038569864</v>
      </c>
      <c r="AF4" s="19">
        <f>SUM(U14:U53)-U20-U27-U34-U41-U48</f>
        <v>2261.9055922609418</v>
      </c>
      <c r="AG4" s="19">
        <f>SUM(V14:V53)-V20-V27-V34-V41-V48</f>
        <v>254.50317670468925</v>
      </c>
      <c r="AH4" s="19">
        <f>SUM(W14:W53)-W20-W27-W34-W41-W48</f>
        <v>39.136134060807315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18"/>
      <c r="L5" s="18"/>
      <c r="M5" s="18"/>
      <c r="N5" s="17"/>
      <c r="O5" s="11"/>
      <c r="P5" s="18"/>
      <c r="Q5" s="16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86695</v>
      </c>
      <c r="C6" s="8">
        <v>401</v>
      </c>
      <c r="D6" s="9">
        <v>4.625</v>
      </c>
      <c r="E6" s="8">
        <v>378</v>
      </c>
      <c r="F6" s="9">
        <v>4.3540000000000001</v>
      </c>
      <c r="G6" s="8">
        <v>21</v>
      </c>
      <c r="H6" s="9">
        <v>0.24199999999999999</v>
      </c>
      <c r="I6" s="8">
        <v>3</v>
      </c>
      <c r="J6" s="9">
        <v>2.9000000000000001E-2</v>
      </c>
      <c r="K6" s="17"/>
      <c r="L6" s="17">
        <v>33.902175219324597</v>
      </c>
      <c r="M6" s="17">
        <v>55.411435323634173</v>
      </c>
      <c r="N6" s="17">
        <f t="shared" ref="N6:N53" si="0">(L6+M6)/2</f>
        <v>44.656805271479385</v>
      </c>
      <c r="O6" s="8">
        <v>84974</v>
      </c>
      <c r="P6" s="8">
        <v>84281</v>
      </c>
      <c r="Q6" s="16">
        <f t="shared" ref="Q6:Q53" si="1">O6-P6</f>
        <v>693</v>
      </c>
      <c r="R6" s="17">
        <f t="shared" ref="R6:R53" si="2">Q6/O6*100</f>
        <v>0.81554357803563449</v>
      </c>
      <c r="S6" s="17">
        <f t="shared" ref="S6:S11" si="3">C6/(R6*B6*N6)*10000000</f>
        <v>1270.0344423333486</v>
      </c>
      <c r="T6" s="17">
        <f t="shared" ref="T6:T11" si="4">N6*R6*S6/10000</f>
        <v>4.6254109233519802</v>
      </c>
      <c r="U6" s="17">
        <f t="shared" ref="U6:U11" si="5">E6/(R6*B6*N6)*10000000</f>
        <v>1197.1895740698399</v>
      </c>
      <c r="V6" s="17">
        <f t="shared" ref="V6:V11" si="6">G6/(R6*B6*N6)*10000000</f>
        <v>66.510531892768881</v>
      </c>
      <c r="W6" s="17">
        <f t="shared" ref="W6:W11" si="7">I6/(R6*B6*N6)*10000000</f>
        <v>9.5015045561098415</v>
      </c>
      <c r="X6" s="17">
        <f t="shared" ref="X6:X11" si="8">N6*R6*U6/10000</f>
        <v>4.3601130399677022</v>
      </c>
      <c r="Y6" s="17">
        <f t="shared" ref="Y6:Y11" si="9">N6*R6*V6/10000</f>
        <v>0.24222850222042788</v>
      </c>
      <c r="Z6" s="17">
        <f t="shared" ref="Z6:Z11" si="10">N6*R6*W6/10000</f>
        <v>3.4604071745775414E-2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16603</v>
      </c>
      <c r="C7" s="14">
        <v>2</v>
      </c>
      <c r="D7" s="15">
        <v>0.09</v>
      </c>
      <c r="E7" s="14">
        <v>1</v>
      </c>
      <c r="F7" s="15">
        <v>0.03</v>
      </c>
      <c r="G7" s="14">
        <v>0</v>
      </c>
      <c r="H7" s="15">
        <v>0</v>
      </c>
      <c r="I7" s="14">
        <v>1</v>
      </c>
      <c r="J7" s="15">
        <v>0.06</v>
      </c>
      <c r="K7" s="18"/>
      <c r="L7" s="18">
        <v>10.948299695880564</v>
      </c>
      <c r="M7" s="18">
        <v>25.781793381921119</v>
      </c>
      <c r="N7" s="18">
        <f t="shared" si="0"/>
        <v>18.365046538900842</v>
      </c>
      <c r="O7" s="14">
        <v>15653</v>
      </c>
      <c r="P7" s="14">
        <v>15648</v>
      </c>
      <c r="Q7" s="24">
        <f t="shared" si="1"/>
        <v>5</v>
      </c>
      <c r="R7" s="18">
        <f t="shared" si="2"/>
        <v>3.1942758576630675E-2</v>
      </c>
      <c r="S7" s="18">
        <f t="shared" si="3"/>
        <v>2053.4256159856</v>
      </c>
      <c r="T7" s="18">
        <f t="shared" si="4"/>
        <v>0.12046015780280672</v>
      </c>
      <c r="U7" s="18">
        <f t="shared" si="5"/>
        <v>1026.7128079928</v>
      </c>
      <c r="V7" s="18">
        <f t="shared" si="6"/>
        <v>0</v>
      </c>
      <c r="W7" s="18">
        <f t="shared" si="7"/>
        <v>1026.7128079928</v>
      </c>
      <c r="X7" s="18">
        <f t="shared" si="8"/>
        <v>6.0230078901403361E-2</v>
      </c>
      <c r="Y7" s="18">
        <f t="shared" si="9"/>
        <v>0</v>
      </c>
      <c r="Z7" s="18">
        <f t="shared" si="10"/>
        <v>6.0230078901403361E-2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17291</v>
      </c>
      <c r="C8" s="14">
        <v>7</v>
      </c>
      <c r="D8" s="15">
        <v>0.376</v>
      </c>
      <c r="E8" s="14">
        <v>7</v>
      </c>
      <c r="F8" s="15">
        <v>0.376</v>
      </c>
      <c r="G8" s="14">
        <v>1</v>
      </c>
      <c r="H8" s="15">
        <v>2.9000000000000001E-2</v>
      </c>
      <c r="I8" s="14">
        <v>0</v>
      </c>
      <c r="J8" s="15">
        <v>0</v>
      </c>
      <c r="K8" s="18"/>
      <c r="L8" s="18">
        <v>21.093394077448746</v>
      </c>
      <c r="M8" s="18">
        <v>39.507705796488615</v>
      </c>
      <c r="N8" s="18">
        <f t="shared" si="0"/>
        <v>30.300549936968679</v>
      </c>
      <c r="O8" s="14">
        <v>17552</v>
      </c>
      <c r="P8" s="14">
        <v>17542</v>
      </c>
      <c r="Q8" s="24">
        <f t="shared" si="1"/>
        <v>10</v>
      </c>
      <c r="R8" s="18">
        <f t="shared" si="2"/>
        <v>5.6973564266180485E-2</v>
      </c>
      <c r="S8" s="18">
        <f t="shared" si="3"/>
        <v>2345.0603767319499</v>
      </c>
      <c r="T8" s="18">
        <f t="shared" si="4"/>
        <v>0.40483488520039324</v>
      </c>
      <c r="U8" s="18">
        <f t="shared" si="5"/>
        <v>2345.0603767319499</v>
      </c>
      <c r="V8" s="18">
        <f t="shared" si="6"/>
        <v>335.00862524742143</v>
      </c>
      <c r="W8" s="18">
        <f t="shared" si="7"/>
        <v>0</v>
      </c>
      <c r="X8" s="18">
        <f t="shared" si="8"/>
        <v>0.40483488520039324</v>
      </c>
      <c r="Y8" s="18">
        <f t="shared" si="9"/>
        <v>5.7833555028627609E-2</v>
      </c>
      <c r="Z8" s="18">
        <f t="shared" si="10"/>
        <v>0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16950</v>
      </c>
      <c r="C9" s="14">
        <v>29</v>
      </c>
      <c r="D9" s="15">
        <v>1.7110000000000001</v>
      </c>
      <c r="E9" s="14">
        <v>27</v>
      </c>
      <c r="F9" s="15">
        <v>1.5629999999999999</v>
      </c>
      <c r="G9" s="14">
        <v>3</v>
      </c>
      <c r="H9" s="15">
        <v>0.14699999999999999</v>
      </c>
      <c r="I9" s="14">
        <v>0</v>
      </c>
      <c r="J9" s="15">
        <v>0</v>
      </c>
      <c r="K9" s="18"/>
      <c r="L9" s="18">
        <v>28.257059396299905</v>
      </c>
      <c r="M9" s="18">
        <v>53.831437037157137</v>
      </c>
      <c r="N9" s="18">
        <f t="shared" si="0"/>
        <v>41.044248216728519</v>
      </c>
      <c r="O9" s="14">
        <v>17030</v>
      </c>
      <c r="P9" s="14">
        <v>16981</v>
      </c>
      <c r="Q9" s="24">
        <f t="shared" si="1"/>
        <v>49</v>
      </c>
      <c r="R9" s="18">
        <f t="shared" si="2"/>
        <v>0.28772753963593656</v>
      </c>
      <c r="S9" s="18">
        <f t="shared" si="3"/>
        <v>1448.7536993619283</v>
      </c>
      <c r="T9" s="18">
        <f t="shared" si="4"/>
        <v>1.7109144542772861</v>
      </c>
      <c r="U9" s="18">
        <f t="shared" si="5"/>
        <v>1348.8396511300712</v>
      </c>
      <c r="V9" s="18">
        <f t="shared" si="6"/>
        <v>149.87107234778568</v>
      </c>
      <c r="W9" s="18">
        <f t="shared" si="7"/>
        <v>0</v>
      </c>
      <c r="X9" s="18">
        <f t="shared" si="8"/>
        <v>1.5929203539823011</v>
      </c>
      <c r="Y9" s="18">
        <f t="shared" si="9"/>
        <v>0.1769911504424779</v>
      </c>
      <c r="Z9" s="18">
        <f t="shared" si="10"/>
        <v>0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17370</v>
      </c>
      <c r="C10" s="14">
        <v>91</v>
      </c>
      <c r="D10" s="15">
        <v>5.2389999999999999</v>
      </c>
      <c r="E10" s="14">
        <v>85</v>
      </c>
      <c r="F10" s="15">
        <v>4.8940000000000001</v>
      </c>
      <c r="G10" s="14">
        <v>6</v>
      </c>
      <c r="H10" s="15">
        <v>0.34499999999999997</v>
      </c>
      <c r="I10" s="14">
        <v>0</v>
      </c>
      <c r="J10" s="15">
        <v>0</v>
      </c>
      <c r="K10" s="18"/>
      <c r="L10" s="18">
        <v>42.502782636349181</v>
      </c>
      <c r="M10" s="18">
        <v>66.679302177366424</v>
      </c>
      <c r="N10" s="18">
        <f t="shared" si="0"/>
        <v>54.591042406857802</v>
      </c>
      <c r="O10" s="14">
        <v>16871</v>
      </c>
      <c r="P10" s="14">
        <v>16721</v>
      </c>
      <c r="Q10" s="24">
        <f t="shared" si="1"/>
        <v>150</v>
      </c>
      <c r="R10" s="18">
        <f t="shared" si="2"/>
        <v>0.8890996384328137</v>
      </c>
      <c r="S10" s="18">
        <f t="shared" si="3"/>
        <v>1079.3685335391897</v>
      </c>
      <c r="T10" s="18">
        <f t="shared" si="4"/>
        <v>5.2389176741508345</v>
      </c>
      <c r="U10" s="18">
        <f t="shared" si="5"/>
        <v>1008.2013774816608</v>
      </c>
      <c r="V10" s="18">
        <f t="shared" si="6"/>
        <v>71.167156057528999</v>
      </c>
      <c r="W10" s="18">
        <f t="shared" si="7"/>
        <v>0</v>
      </c>
      <c r="X10" s="18">
        <f t="shared" si="8"/>
        <v>4.8934945308002309</v>
      </c>
      <c r="Y10" s="18">
        <f t="shared" si="9"/>
        <v>0.34542314335060453</v>
      </c>
      <c r="Z10" s="18">
        <f t="shared" si="10"/>
        <v>0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18481</v>
      </c>
      <c r="C11" s="14">
        <v>273</v>
      </c>
      <c r="D11" s="15">
        <v>14.772</v>
      </c>
      <c r="E11" s="14">
        <v>259</v>
      </c>
      <c r="F11" s="15">
        <v>14.013999999999999</v>
      </c>
      <c r="G11" s="14">
        <v>12</v>
      </c>
      <c r="H11" s="15">
        <v>0.64900000000000002</v>
      </c>
      <c r="I11" s="14">
        <v>2</v>
      </c>
      <c r="J11" s="15">
        <v>0.108</v>
      </c>
      <c r="K11" s="18"/>
      <c r="L11" s="18">
        <v>54.537237888647873</v>
      </c>
      <c r="M11" s="18">
        <v>77.062866534683053</v>
      </c>
      <c r="N11" s="18">
        <f t="shared" si="0"/>
        <v>65.800052211665459</v>
      </c>
      <c r="O11" s="14">
        <v>17868</v>
      </c>
      <c r="P11" s="14">
        <v>17388</v>
      </c>
      <c r="Q11" s="24">
        <f t="shared" si="1"/>
        <v>480</v>
      </c>
      <c r="R11" s="18">
        <f t="shared" si="2"/>
        <v>2.6863666890530555</v>
      </c>
      <c r="S11" s="18">
        <f t="shared" si="3"/>
        <v>835.69085215261441</v>
      </c>
      <c r="T11" s="18">
        <f t="shared" si="4"/>
        <v>14.771927925978034</v>
      </c>
      <c r="U11" s="18">
        <f t="shared" si="5"/>
        <v>792.83491101658285</v>
      </c>
      <c r="V11" s="18">
        <f t="shared" si="6"/>
        <v>36.733663830884147</v>
      </c>
      <c r="W11" s="18">
        <f t="shared" si="7"/>
        <v>6.1222773051473585</v>
      </c>
      <c r="X11" s="18">
        <f t="shared" si="8"/>
        <v>14.014393160543262</v>
      </c>
      <c r="Y11" s="18">
        <f t="shared" si="9"/>
        <v>0.64931551322980363</v>
      </c>
      <c r="Z11" s="18">
        <f t="shared" si="10"/>
        <v>0.10821925220496728</v>
      </c>
      <c r="AA11" s="34">
        <f>SUM(D7:D11)+SUM(D14:D18)+SUM(D21:D25)+SUM(D28:D32)+SUM(D35:D39)+SUM(D42:D46)+SUM(D49:D53)</f>
        <v>1089.9029999999998</v>
      </c>
      <c r="AB11" s="34">
        <f>SUM(F7:F11)+SUM(F14:F18)+SUM(F21:F25)+SUM(F28:F32)+SUM(F35:F39)+SUM(F42:F46)+SUM(F49:F53)</f>
        <v>885.08999999999992</v>
      </c>
      <c r="AC11" s="34">
        <f>SUM(H7:H11)+SUM(H14:H18)+SUM(H21:H25)+SUM(H28:H32)+SUM(H35:H39)+SUM(H42:H46)+SUM(H49:H53)</f>
        <v>173.26400000000001</v>
      </c>
      <c r="AD11" s="34">
        <f>SUM(J7:J11)+SUM(J14:J18)+SUM(J21:J25)+SUM(J28:J32)+SUM(J35:J39)+SUM(J42:J46)+SUM(J49:J53)</f>
        <v>31.675999999999998</v>
      </c>
      <c r="AE11" s="19">
        <f>SUM(S7:S53)-S13-S20-S27-S34-S41-S48</f>
        <v>10316.140781628272</v>
      </c>
      <c r="AF11" s="19">
        <f>SUM(U7:U53)-U13-U20-U27-U34-U41-U48</f>
        <v>8783.5547166140077</v>
      </c>
      <c r="AG11" s="19">
        <f t="shared" ref="AG11:AH11" si="11">SUM(V7:V53)-V13-V20-V27-V34-V41-V48</f>
        <v>847.28369418830982</v>
      </c>
      <c r="AH11" s="19">
        <f t="shared" si="11"/>
        <v>1071.9712193587548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18"/>
      <c r="L12" s="18"/>
      <c r="M12" s="18"/>
      <c r="N12" s="17"/>
      <c r="O12" s="11"/>
      <c r="P12" s="11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118840</v>
      </c>
      <c r="C13" s="8">
        <v>12945</v>
      </c>
      <c r="D13" s="9">
        <v>108.928</v>
      </c>
      <c r="E13" s="8">
        <v>12022</v>
      </c>
      <c r="F13" s="9">
        <v>101.157</v>
      </c>
      <c r="G13" s="8">
        <v>837</v>
      </c>
      <c r="H13" s="9">
        <v>7.0389999999999997</v>
      </c>
      <c r="I13" s="8">
        <v>87</v>
      </c>
      <c r="J13" s="9">
        <v>0.73199999999999998</v>
      </c>
      <c r="K13" s="17"/>
      <c r="L13" s="17">
        <v>82.604311105508629</v>
      </c>
      <c r="M13" s="17">
        <v>91.718176232206332</v>
      </c>
      <c r="N13" s="17">
        <f t="shared" si="0"/>
        <v>87.16124366885748</v>
      </c>
      <c r="O13" s="8">
        <v>114155</v>
      </c>
      <c r="P13" s="8">
        <v>69400</v>
      </c>
      <c r="Q13" s="16">
        <f t="shared" si="1"/>
        <v>44755</v>
      </c>
      <c r="R13" s="17">
        <f t="shared" si="2"/>
        <v>39.205466252025758</v>
      </c>
      <c r="S13" s="17">
        <f t="shared" ref="S13:S18" si="12">C13/(R13*B13*N13)*10000000</f>
        <v>318.76407504776955</v>
      </c>
      <c r="T13" s="17">
        <f t="shared" ref="T13:T18" si="13">N13*R13*S13/10000</f>
        <v>108.92797038034334</v>
      </c>
      <c r="U13" s="17">
        <f t="shared" ref="U13:U18" si="14">E13/(R13*B13*N13)*10000000</f>
        <v>296.0356670702422</v>
      </c>
      <c r="V13" s="17">
        <f t="shared" ref="V13:V18" si="15">G13/(R13*B13*N13)*10000000</f>
        <v>20.61070149208058</v>
      </c>
      <c r="W13" s="17">
        <f t="shared" ref="W13:W18" si="16">I13/(R13*B13*N13)*10000000</f>
        <v>2.1423309794635728</v>
      </c>
      <c r="X13" s="17">
        <f t="shared" ref="X13:X18" si="17">N13*R13*U13/10000</f>
        <v>101.16122517670819</v>
      </c>
      <c r="Y13" s="17">
        <f t="shared" ref="Y13:Y18" si="18">N13*R13*V13/10000</f>
        <v>7.0430831369909122</v>
      </c>
      <c r="Z13" s="17">
        <f t="shared" ref="Z13:Z18" si="19">N13*R13*W13/10000</f>
        <v>0.73207674183776505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19883</v>
      </c>
      <c r="C14" s="14">
        <v>844</v>
      </c>
      <c r="D14" s="15">
        <v>42.448</v>
      </c>
      <c r="E14" s="14">
        <v>810</v>
      </c>
      <c r="F14" s="15">
        <v>40.738</v>
      </c>
      <c r="G14" s="14">
        <v>32</v>
      </c>
      <c r="H14" s="15">
        <v>1.609</v>
      </c>
      <c r="I14" s="14">
        <v>3</v>
      </c>
      <c r="J14" s="15">
        <v>0.126</v>
      </c>
      <c r="K14" s="18"/>
      <c r="L14" s="18">
        <v>63.858695652173914</v>
      </c>
      <c r="M14" s="18">
        <v>83.939759628015068</v>
      </c>
      <c r="N14" s="18">
        <f t="shared" si="0"/>
        <v>73.899227640094495</v>
      </c>
      <c r="O14" s="14">
        <v>19094</v>
      </c>
      <c r="P14" s="14">
        <v>17316</v>
      </c>
      <c r="Q14" s="24">
        <f t="shared" si="1"/>
        <v>1778</v>
      </c>
      <c r="R14" s="18">
        <f t="shared" si="2"/>
        <v>9.3118257044097632</v>
      </c>
      <c r="S14" s="18">
        <f t="shared" si="12"/>
        <v>616.85884494897277</v>
      </c>
      <c r="T14" s="18">
        <f t="shared" si="13"/>
        <v>42.448322687723184</v>
      </c>
      <c r="U14" s="18">
        <f t="shared" si="14"/>
        <v>592.0090810529241</v>
      </c>
      <c r="V14" s="18">
        <f t="shared" si="15"/>
        <v>23.388013078634042</v>
      </c>
      <c r="W14" s="18">
        <f t="shared" si="16"/>
        <v>2.1926262261219414</v>
      </c>
      <c r="X14" s="18">
        <f t="shared" si="17"/>
        <v>40.738319167127699</v>
      </c>
      <c r="Y14" s="18">
        <f t="shared" si="18"/>
        <v>1.6094150782075143</v>
      </c>
      <c r="Z14" s="18">
        <f t="shared" si="19"/>
        <v>0.15088266358195446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21896</v>
      </c>
      <c r="C15" s="14">
        <v>1656</v>
      </c>
      <c r="D15" s="15">
        <v>75.608999999999995</v>
      </c>
      <c r="E15" s="14">
        <v>1571</v>
      </c>
      <c r="F15" s="15">
        <v>71.727000000000004</v>
      </c>
      <c r="G15" s="14">
        <v>82</v>
      </c>
      <c r="H15" s="15">
        <v>3.7450000000000001</v>
      </c>
      <c r="I15" s="14">
        <v>3</v>
      </c>
      <c r="J15" s="15">
        <v>0.13700000000000001</v>
      </c>
      <c r="K15" s="18"/>
      <c r="L15" s="18">
        <v>74.307753164556971</v>
      </c>
      <c r="M15" s="18">
        <v>88.593937781881266</v>
      </c>
      <c r="N15" s="18">
        <f t="shared" si="0"/>
        <v>81.450845473219118</v>
      </c>
      <c r="O15" s="14">
        <v>20673</v>
      </c>
      <c r="P15" s="14">
        <v>16475</v>
      </c>
      <c r="Q15" s="24">
        <f t="shared" si="1"/>
        <v>4198</v>
      </c>
      <c r="R15" s="18">
        <f t="shared" si="2"/>
        <v>20.30668021090311</v>
      </c>
      <c r="S15" s="18">
        <f t="shared" si="12"/>
        <v>457.25769389118597</v>
      </c>
      <c r="T15" s="18">
        <f t="shared" si="13"/>
        <v>75.630252100840323</v>
      </c>
      <c r="U15" s="18">
        <f t="shared" si="14"/>
        <v>433.78734124580507</v>
      </c>
      <c r="V15" s="18">
        <f t="shared" si="15"/>
        <v>22.64198725789689</v>
      </c>
      <c r="W15" s="18">
        <f t="shared" si="16"/>
        <v>0.82836538748403243</v>
      </c>
      <c r="X15" s="18">
        <f t="shared" si="17"/>
        <v>71.748264523200589</v>
      </c>
      <c r="Y15" s="18">
        <f t="shared" si="18"/>
        <v>3.7449762513701135</v>
      </c>
      <c r="Z15" s="18">
        <f t="shared" si="19"/>
        <v>0.13701132626963827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23719</v>
      </c>
      <c r="C16" s="14">
        <v>2453</v>
      </c>
      <c r="D16" s="15">
        <v>103.398</v>
      </c>
      <c r="E16" s="14">
        <v>2280</v>
      </c>
      <c r="F16" s="15">
        <v>96.103999999999999</v>
      </c>
      <c r="G16" s="14">
        <v>164</v>
      </c>
      <c r="H16" s="15">
        <v>6.8929999999999998</v>
      </c>
      <c r="I16" s="14">
        <v>10</v>
      </c>
      <c r="J16" s="15">
        <v>0.40100000000000002</v>
      </c>
      <c r="K16" s="18"/>
      <c r="L16" s="18">
        <v>84.680851063829792</v>
      </c>
      <c r="M16" s="18">
        <v>92.798274609091123</v>
      </c>
      <c r="N16" s="18">
        <f t="shared" si="0"/>
        <v>88.739562836460465</v>
      </c>
      <c r="O16" s="14">
        <v>23119</v>
      </c>
      <c r="P16" s="14">
        <v>15304</v>
      </c>
      <c r="Q16" s="24">
        <f t="shared" si="1"/>
        <v>7815</v>
      </c>
      <c r="R16" s="18">
        <f t="shared" si="2"/>
        <v>33.803365197456635</v>
      </c>
      <c r="S16" s="18">
        <f t="shared" si="12"/>
        <v>344.76561947711991</v>
      </c>
      <c r="T16" s="18">
        <f t="shared" si="13"/>
        <v>103.41919979763058</v>
      </c>
      <c r="U16" s="18">
        <f t="shared" si="14"/>
        <v>320.45071847037639</v>
      </c>
      <c r="V16" s="18">
        <f t="shared" si="15"/>
        <v>23.049963960149881</v>
      </c>
      <c r="W16" s="18">
        <f t="shared" si="16"/>
        <v>1.4054856073262123</v>
      </c>
      <c r="X16" s="18">
        <f t="shared" si="17"/>
        <v>96.125469033264466</v>
      </c>
      <c r="Y16" s="18">
        <f t="shared" si="18"/>
        <v>6.9142881234453384</v>
      </c>
      <c r="Z16" s="18">
        <f t="shared" si="19"/>
        <v>0.42160293435642304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25635</v>
      </c>
      <c r="C17" s="14">
        <v>3589</v>
      </c>
      <c r="D17" s="15">
        <v>140.00399999999999</v>
      </c>
      <c r="E17" s="14">
        <v>3324</v>
      </c>
      <c r="F17" s="15">
        <v>129.666</v>
      </c>
      <c r="G17" s="14">
        <v>241</v>
      </c>
      <c r="H17" s="15">
        <v>9.4009999999999998</v>
      </c>
      <c r="I17" s="14">
        <v>24</v>
      </c>
      <c r="J17" s="15">
        <v>0.93600000000000005</v>
      </c>
      <c r="K17" s="18"/>
      <c r="L17" s="18">
        <v>93.30601092896174</v>
      </c>
      <c r="M17" s="18">
        <v>96.706387669384412</v>
      </c>
      <c r="N17" s="18">
        <f t="shared" si="0"/>
        <v>95.006199299173076</v>
      </c>
      <c r="O17" s="14">
        <v>24319</v>
      </c>
      <c r="P17" s="14">
        <v>11743</v>
      </c>
      <c r="Q17" s="24">
        <f t="shared" si="1"/>
        <v>12576</v>
      </c>
      <c r="R17" s="18">
        <f t="shared" si="2"/>
        <v>51.712652658415223</v>
      </c>
      <c r="S17" s="18">
        <f t="shared" si="12"/>
        <v>284.9649039903951</v>
      </c>
      <c r="T17" s="18">
        <f t="shared" si="13"/>
        <v>140.00390091671542</v>
      </c>
      <c r="U17" s="18">
        <f t="shared" si="14"/>
        <v>263.924029218187</v>
      </c>
      <c r="V17" s="18">
        <f t="shared" si="15"/>
        <v>19.135286113592983</v>
      </c>
      <c r="W17" s="18">
        <f t="shared" si="16"/>
        <v>1.9055886586150688</v>
      </c>
      <c r="X17" s="18">
        <f t="shared" si="17"/>
        <v>129.66647162083089</v>
      </c>
      <c r="Y17" s="18">
        <f t="shared" si="18"/>
        <v>9.4012092841817818</v>
      </c>
      <c r="Z17" s="18">
        <f t="shared" si="19"/>
        <v>0.93622001170275015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27708</v>
      </c>
      <c r="C18" s="14">
        <v>4404</v>
      </c>
      <c r="D18" s="15">
        <v>158.928</v>
      </c>
      <c r="E18" s="14">
        <v>4038</v>
      </c>
      <c r="F18" s="15">
        <v>145.71899999999999</v>
      </c>
      <c r="G18" s="14">
        <v>318</v>
      </c>
      <c r="H18" s="15">
        <v>11.477</v>
      </c>
      <c r="I18" s="14">
        <v>48</v>
      </c>
      <c r="J18" s="15">
        <v>1.732</v>
      </c>
      <c r="K18" s="18"/>
      <c r="L18" s="18">
        <v>97.986439284980477</v>
      </c>
      <c r="M18" s="18">
        <v>98.446466933575621</v>
      </c>
      <c r="N18" s="18">
        <f t="shared" si="0"/>
        <v>98.216453109278049</v>
      </c>
      <c r="O18" s="14">
        <v>26951</v>
      </c>
      <c r="P18" s="14">
        <v>8561</v>
      </c>
      <c r="Q18" s="24">
        <f t="shared" si="1"/>
        <v>18390</v>
      </c>
      <c r="R18" s="18">
        <f t="shared" si="2"/>
        <v>68.234944900003711</v>
      </c>
      <c r="S18" s="18">
        <f t="shared" si="12"/>
        <v>237.16524138148813</v>
      </c>
      <c r="T18" s="18">
        <f t="shared" si="13"/>
        <v>158.943265482893</v>
      </c>
      <c r="U18" s="18">
        <f t="shared" si="14"/>
        <v>217.45532350101021</v>
      </c>
      <c r="V18" s="18">
        <f t="shared" si="15"/>
        <v>17.125010617464401</v>
      </c>
      <c r="W18" s="18">
        <f t="shared" si="16"/>
        <v>2.5849072630134948</v>
      </c>
      <c r="X18" s="18">
        <f t="shared" si="17"/>
        <v>145.73408401905584</v>
      </c>
      <c r="Y18" s="18">
        <f t="shared" si="18"/>
        <v>11.476829796448678</v>
      </c>
      <c r="Z18" s="18">
        <f t="shared" si="19"/>
        <v>1.7323516673884798</v>
      </c>
      <c r="AA18" s="1"/>
      <c r="AB18" s="1"/>
      <c r="AC18" s="1"/>
      <c r="AD18" s="1"/>
      <c r="AE18" s="19">
        <f>SUM(S16:S53)-S20-S27-S34-S41-S48</f>
        <v>1479.7251650168268</v>
      </c>
      <c r="AF18" s="19">
        <f>SUM(U16:U53)-U20-U27-U34-U41-U48</f>
        <v>1236.109169962212</v>
      </c>
      <c r="AG18" s="19">
        <f>SUM(V16:V53)-V20-V27-V34-V41-V48</f>
        <v>208.47317636815845</v>
      </c>
      <c r="AH18" s="19">
        <f>SUM(W16:W53)-W20-W27-W34-W41-W48</f>
        <v>36.115142447201343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18"/>
      <c r="L19" s="18"/>
      <c r="M19" s="18"/>
      <c r="N19" s="17"/>
      <c r="O19" s="11"/>
      <c r="P19" s="11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130093</v>
      </c>
      <c r="C20" s="8">
        <v>11252</v>
      </c>
      <c r="D20" s="9">
        <v>86.488</v>
      </c>
      <c r="E20" s="8">
        <v>8902</v>
      </c>
      <c r="F20" s="9">
        <v>68.424000000000007</v>
      </c>
      <c r="G20" s="8">
        <v>1993</v>
      </c>
      <c r="H20" s="9">
        <v>15.32</v>
      </c>
      <c r="I20" s="8">
        <v>357</v>
      </c>
      <c r="J20" s="9">
        <v>2.7440000000000002</v>
      </c>
      <c r="K20" s="17"/>
      <c r="L20" s="17">
        <v>99.312266985195635</v>
      </c>
      <c r="M20" s="17">
        <v>99.50397930377315</v>
      </c>
      <c r="N20" s="17">
        <f t="shared" si="0"/>
        <v>99.408123144484392</v>
      </c>
      <c r="O20" s="8">
        <v>131036</v>
      </c>
      <c r="P20" s="8">
        <v>12835</v>
      </c>
      <c r="Q20" s="16">
        <f t="shared" si="1"/>
        <v>118201</v>
      </c>
      <c r="R20" s="17">
        <f t="shared" si="2"/>
        <v>90.204981837052415</v>
      </c>
      <c r="S20" s="17">
        <f t="shared" ref="S20:S25" si="20">C20/(R20*B20*N20)*10000000</f>
        <v>96.454700535553428</v>
      </c>
      <c r="T20" s="17">
        <f t="shared" ref="T20:T25" si="21">N20*R20*S20/10000</f>
        <v>86.491971128346648</v>
      </c>
      <c r="U20" s="17">
        <f t="shared" ref="U20:U25" si="22">E20/(R20*B20*N20)*10000000</f>
        <v>76.30996659860439</v>
      </c>
      <c r="V20" s="17">
        <f t="shared" ref="V20:V25" si="23">G20/(R20*B20*N20)*10000000</f>
        <v>17.084448823974224</v>
      </c>
      <c r="W20" s="17">
        <f t="shared" ref="W20:W25" si="24">I20/(R20*B20*N20)*10000000</f>
        <v>3.0602851129748108</v>
      </c>
      <c r="X20" s="17">
        <f t="shared" ref="X20:X25" si="25">N20*R20*U20/10000</f>
        <v>68.427970759379832</v>
      </c>
      <c r="Y20" s="17">
        <f t="shared" ref="Y20:Y25" si="26">N20*R20*V20/10000</f>
        <v>15.319809674617387</v>
      </c>
      <c r="Z20" s="17">
        <f t="shared" ref="Z20:Z25" si="27">N20*R20*W20/10000</f>
        <v>2.7441906943494265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27902</v>
      </c>
      <c r="C21" s="14">
        <v>3926</v>
      </c>
      <c r="D21" s="15">
        <v>140.68899999999999</v>
      </c>
      <c r="E21" s="14">
        <v>3481</v>
      </c>
      <c r="F21" s="15">
        <v>124.74</v>
      </c>
      <c r="G21" s="14">
        <v>387</v>
      </c>
      <c r="H21" s="15">
        <v>13.87</v>
      </c>
      <c r="I21" s="14">
        <v>58</v>
      </c>
      <c r="J21" s="15">
        <v>2.0790000000000002</v>
      </c>
      <c r="K21" s="18"/>
      <c r="L21" s="18">
        <v>98.54</v>
      </c>
      <c r="M21" s="18">
        <v>99.132405926070362</v>
      </c>
      <c r="N21" s="18">
        <f t="shared" si="0"/>
        <v>98.836202963035191</v>
      </c>
      <c r="O21" s="14">
        <v>28464</v>
      </c>
      <c r="P21" s="14">
        <v>5515</v>
      </c>
      <c r="Q21" s="24">
        <f t="shared" si="1"/>
        <v>22949</v>
      </c>
      <c r="R21" s="18">
        <f t="shared" si="2"/>
        <v>80.624648679033157</v>
      </c>
      <c r="S21" s="18">
        <f t="shared" si="20"/>
        <v>176.57575550376265</v>
      </c>
      <c r="T21" s="18">
        <f t="shared" si="21"/>
        <v>140.70675937208804</v>
      </c>
      <c r="U21" s="18">
        <f t="shared" si="22"/>
        <v>156.56143782694801</v>
      </c>
      <c r="V21" s="18">
        <f t="shared" si="23"/>
        <v>17.405709979611856</v>
      </c>
      <c r="W21" s="18">
        <f t="shared" si="24"/>
        <v>2.6086076972028103</v>
      </c>
      <c r="X21" s="18">
        <f t="shared" si="25"/>
        <v>124.75808185793136</v>
      </c>
      <c r="Y21" s="18">
        <f t="shared" si="26"/>
        <v>13.869973478603686</v>
      </c>
      <c r="Z21" s="18">
        <f t="shared" si="27"/>
        <v>2.0787040355530069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27769</v>
      </c>
      <c r="C22" s="14">
        <v>3001</v>
      </c>
      <c r="D22" s="15">
        <v>108.05200000000001</v>
      </c>
      <c r="E22" s="14">
        <v>2495</v>
      </c>
      <c r="F22" s="15">
        <v>89.83</v>
      </c>
      <c r="G22" s="14">
        <v>440</v>
      </c>
      <c r="H22" s="15">
        <v>15.827</v>
      </c>
      <c r="I22" s="14">
        <v>67</v>
      </c>
      <c r="J22" s="15">
        <v>2.395</v>
      </c>
      <c r="K22" s="18"/>
      <c r="L22" s="18">
        <v>99.383548449239072</v>
      </c>
      <c r="M22" s="18">
        <v>99.452415680931068</v>
      </c>
      <c r="N22" s="18">
        <f t="shared" si="0"/>
        <v>99.41798206508507</v>
      </c>
      <c r="O22" s="14">
        <v>27340</v>
      </c>
      <c r="P22" s="14">
        <v>3287</v>
      </c>
      <c r="Q22" s="24">
        <f t="shared" si="1"/>
        <v>24053</v>
      </c>
      <c r="R22" s="18">
        <f t="shared" si="2"/>
        <v>87.977322604242872</v>
      </c>
      <c r="S22" s="18">
        <f t="shared" si="20"/>
        <v>123.55777245579812</v>
      </c>
      <c r="T22" s="18">
        <f t="shared" si="21"/>
        <v>108.07015016745292</v>
      </c>
      <c r="U22" s="18">
        <f t="shared" si="22"/>
        <v>102.72463921266787</v>
      </c>
      <c r="V22" s="18">
        <f t="shared" si="23"/>
        <v>18.115768037504555</v>
      </c>
      <c r="W22" s="18">
        <f t="shared" si="24"/>
        <v>2.7585374057109209</v>
      </c>
      <c r="X22" s="18">
        <f t="shared" si="25"/>
        <v>89.848392091901033</v>
      </c>
      <c r="Y22" s="18">
        <f t="shared" si="26"/>
        <v>15.84500702221902</v>
      </c>
      <c r="Z22" s="18">
        <f t="shared" si="27"/>
        <v>2.4127624329288055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24997</v>
      </c>
      <c r="C23" s="14">
        <v>2007</v>
      </c>
      <c r="D23" s="15">
        <v>80.290999999999997</v>
      </c>
      <c r="E23" s="14">
        <v>1523</v>
      </c>
      <c r="F23" s="15">
        <v>60.929000000000002</v>
      </c>
      <c r="G23" s="14">
        <v>415</v>
      </c>
      <c r="H23" s="15">
        <v>16.582000000000001</v>
      </c>
      <c r="I23" s="14">
        <v>69</v>
      </c>
      <c r="J23" s="15">
        <v>2.76</v>
      </c>
      <c r="K23" s="18"/>
      <c r="L23" s="18">
        <v>99.289015286171349</v>
      </c>
      <c r="M23" s="18">
        <v>99.622610097171261</v>
      </c>
      <c r="N23" s="18">
        <f t="shared" si="0"/>
        <v>99.455812691671298</v>
      </c>
      <c r="O23" s="14">
        <v>28198</v>
      </c>
      <c r="P23" s="14">
        <v>2219</v>
      </c>
      <c r="Q23" s="24">
        <f t="shared" si="1"/>
        <v>25979</v>
      </c>
      <c r="R23" s="18">
        <f t="shared" si="2"/>
        <v>92.130647563656993</v>
      </c>
      <c r="S23" s="18">
        <f t="shared" si="20"/>
        <v>87.624426397748479</v>
      </c>
      <c r="T23" s="18">
        <f t="shared" si="21"/>
        <v>80.289634756170756</v>
      </c>
      <c r="U23" s="18">
        <f t="shared" si="22"/>
        <v>66.493274242038325</v>
      </c>
      <c r="V23" s="18">
        <f t="shared" si="23"/>
        <v>18.118653191363038</v>
      </c>
      <c r="W23" s="18">
        <f t="shared" si="24"/>
        <v>3.0124989643471078</v>
      </c>
      <c r="X23" s="18">
        <f t="shared" si="25"/>
        <v>60.927311277353276</v>
      </c>
      <c r="Y23" s="18">
        <f t="shared" si="26"/>
        <v>16.601992239068686</v>
      </c>
      <c r="Z23" s="18">
        <f t="shared" si="27"/>
        <v>2.76033123974877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23517</v>
      </c>
      <c r="C24" s="14">
        <v>1283</v>
      </c>
      <c r="D24" s="15">
        <v>54.555999999999997</v>
      </c>
      <c r="E24" s="14">
        <v>829</v>
      </c>
      <c r="F24" s="15">
        <v>35.250999999999998</v>
      </c>
      <c r="G24" s="14">
        <v>382</v>
      </c>
      <c r="H24" s="15">
        <v>16.222000000000001</v>
      </c>
      <c r="I24" s="14">
        <v>73</v>
      </c>
      <c r="J24" s="15">
        <v>3.0830000000000002</v>
      </c>
      <c r="K24" s="18"/>
      <c r="L24" s="18">
        <v>99.541284403669721</v>
      </c>
      <c r="M24" s="18">
        <v>99.680847723805456</v>
      </c>
      <c r="N24" s="18">
        <f t="shared" si="0"/>
        <v>99.611066063737582</v>
      </c>
      <c r="O24" s="14">
        <v>21795</v>
      </c>
      <c r="P24" s="14">
        <v>1012</v>
      </c>
      <c r="Q24" s="24">
        <f t="shared" si="1"/>
        <v>20783</v>
      </c>
      <c r="R24" s="18">
        <f t="shared" si="2"/>
        <v>95.356733195687085</v>
      </c>
      <c r="S24" s="18">
        <f t="shared" si="20"/>
        <v>57.436211346137434</v>
      </c>
      <c r="T24" s="18">
        <f t="shared" si="21"/>
        <v>54.556278436875445</v>
      </c>
      <c r="U24" s="18">
        <f t="shared" si="22"/>
        <v>37.111940144932134</v>
      </c>
      <c r="V24" s="18">
        <f t="shared" si="23"/>
        <v>17.101038764009743</v>
      </c>
      <c r="W24" s="18">
        <f t="shared" si="24"/>
        <v>3.2679995543788252</v>
      </c>
      <c r="X24" s="18">
        <f t="shared" si="25"/>
        <v>35.251094952587486</v>
      </c>
      <c r="Y24" s="18">
        <f t="shared" si="26"/>
        <v>16.243568482374453</v>
      </c>
      <c r="Z24" s="18">
        <f t="shared" si="27"/>
        <v>3.1041374324956412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25909</v>
      </c>
      <c r="C25" s="14">
        <v>1036</v>
      </c>
      <c r="D25" s="15">
        <v>39.968000000000004</v>
      </c>
      <c r="E25" s="14">
        <v>575</v>
      </c>
      <c r="F25" s="15">
        <v>22.173999999999999</v>
      </c>
      <c r="G25" s="14">
        <v>371</v>
      </c>
      <c r="H25" s="15">
        <v>14.3</v>
      </c>
      <c r="I25" s="14">
        <v>91</v>
      </c>
      <c r="J25" s="15">
        <v>3.512</v>
      </c>
      <c r="K25" s="18"/>
      <c r="L25" s="18">
        <v>99.696151249155974</v>
      </c>
      <c r="M25" s="18">
        <v>99.760986968399038</v>
      </c>
      <c r="N25" s="18">
        <f t="shared" si="0"/>
        <v>99.728569108777506</v>
      </c>
      <c r="O25" s="14">
        <v>25239</v>
      </c>
      <c r="P25" s="14">
        <v>802</v>
      </c>
      <c r="Q25" s="24">
        <f t="shared" si="1"/>
        <v>24437</v>
      </c>
      <c r="R25" s="18">
        <f t="shared" si="2"/>
        <v>96.822378065691979</v>
      </c>
      <c r="S25" s="18">
        <f t="shared" si="20"/>
        <v>41.410814375264628</v>
      </c>
      <c r="T25" s="18">
        <f t="shared" si="21"/>
        <v>39.986105214404269</v>
      </c>
      <c r="U25" s="18">
        <f t="shared" si="22"/>
        <v>22.983801414842816</v>
      </c>
      <c r="V25" s="18">
        <f t="shared" si="23"/>
        <v>14.829548391142062</v>
      </c>
      <c r="W25" s="18">
        <f t="shared" si="24"/>
        <v>3.6374363978272979</v>
      </c>
      <c r="X25" s="18">
        <f t="shared" si="25"/>
        <v>22.193060326527462</v>
      </c>
      <c r="Y25" s="18">
        <f t="shared" si="26"/>
        <v>14.319348488942069</v>
      </c>
      <c r="Z25" s="18">
        <f t="shared" si="27"/>
        <v>3.5122930255895635</v>
      </c>
      <c r="AA25" s="1"/>
      <c r="AB25" s="1"/>
      <c r="AC25" s="1"/>
      <c r="AD25" s="1"/>
      <c r="AE25" s="19">
        <f>SUM(S15:S53)-S20-S27-S34-S41-S48</f>
        <v>1936.9828589080141</v>
      </c>
      <c r="AF25" s="19">
        <f>SUM(U15:U53)-U20-U27-U34-U41-U48</f>
        <v>1669.8965112080168</v>
      </c>
      <c r="AG25" s="19">
        <f>SUM(V15:V53)-V20-V27-V34-V41-V48</f>
        <v>231.11516362605533</v>
      </c>
      <c r="AH25" s="19">
        <f>SUM(W15:W53)-W20-W27-W34-W41-W48</f>
        <v>36.94350783468537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18"/>
      <c r="L26" s="18"/>
      <c r="M26" s="18"/>
      <c r="N26" s="17"/>
      <c r="O26" s="11"/>
      <c r="P26" s="11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124100</v>
      </c>
      <c r="C27" s="8">
        <v>2529</v>
      </c>
      <c r="D27" s="9">
        <v>20.379000000000001</v>
      </c>
      <c r="E27" s="8">
        <v>995</v>
      </c>
      <c r="F27" s="9">
        <v>8.0180000000000007</v>
      </c>
      <c r="G27" s="8">
        <v>1295</v>
      </c>
      <c r="H27" s="9">
        <v>10.430999999999999</v>
      </c>
      <c r="I27" s="8">
        <v>240</v>
      </c>
      <c r="J27" s="9">
        <v>1.93</v>
      </c>
      <c r="K27" s="17"/>
      <c r="L27" s="17">
        <v>99.825144255988803</v>
      </c>
      <c r="M27" s="17">
        <v>99.851408743654275</v>
      </c>
      <c r="N27" s="17">
        <f t="shared" si="0"/>
        <v>99.838276499821546</v>
      </c>
      <c r="O27" s="8">
        <v>127322</v>
      </c>
      <c r="P27" s="8">
        <v>2213</v>
      </c>
      <c r="Q27" s="16">
        <f t="shared" si="1"/>
        <v>125109</v>
      </c>
      <c r="R27" s="17">
        <f t="shared" si="2"/>
        <v>98.261887183676038</v>
      </c>
      <c r="S27" s="17">
        <f t="shared" ref="S27:S32" si="28">C27/(R27*B27*N27)*10000000</f>
        <v>20.772791968904567</v>
      </c>
      <c r="T27" s="17">
        <f t="shared" ref="T27:T32" si="29">N27*R27*S27/10000</f>
        <v>20.378726833199028</v>
      </c>
      <c r="U27" s="17">
        <f t="shared" ref="U27:U32" si="30">E27/(R27*B27*N27)*10000000</f>
        <v>8.1727671052036559</v>
      </c>
      <c r="V27" s="17">
        <f t="shared" ref="V27:V32" si="31">G27/(R27*B27*N27)*10000000</f>
        <v>10.636917991194709</v>
      </c>
      <c r="W27" s="17">
        <f t="shared" ref="W27:W32" si="32">I27/(R27*B27*N27)*10000000</f>
        <v>1.9713207087928417</v>
      </c>
      <c r="X27" s="17">
        <f t="shared" ref="X27:X32" si="33">N27*R27*U27/10000</f>
        <v>8.017727639000805</v>
      </c>
      <c r="Y27" s="17">
        <f t="shared" ref="Y27:Y32" si="34">N27*R27*V27/10000</f>
        <v>10.435132957292506</v>
      </c>
      <c r="Z27" s="17">
        <f t="shared" ref="Z27:Z32" si="35">N27*R27*W27/10000</f>
        <v>1.9339242546333599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27562</v>
      </c>
      <c r="C28" s="14">
        <v>811</v>
      </c>
      <c r="D28" s="15">
        <v>29.407</v>
      </c>
      <c r="E28" s="14">
        <v>363</v>
      </c>
      <c r="F28" s="15">
        <v>13.151999999999999</v>
      </c>
      <c r="G28" s="14">
        <v>367</v>
      </c>
      <c r="H28" s="15">
        <v>13.316000000000001</v>
      </c>
      <c r="I28" s="14">
        <v>81</v>
      </c>
      <c r="J28" s="15">
        <v>2.9390000000000001</v>
      </c>
      <c r="K28" s="18"/>
      <c r="L28" s="18">
        <v>99.793781725888323</v>
      </c>
      <c r="M28" s="18">
        <v>99.818913046144175</v>
      </c>
      <c r="N28" s="18">
        <f t="shared" si="0"/>
        <v>99.806347386016256</v>
      </c>
      <c r="O28" s="14">
        <v>26578</v>
      </c>
      <c r="P28" s="14">
        <v>631</v>
      </c>
      <c r="Q28" s="24">
        <f t="shared" si="1"/>
        <v>25947</v>
      </c>
      <c r="R28" s="18">
        <f t="shared" si="2"/>
        <v>97.625855971103931</v>
      </c>
      <c r="S28" s="18">
        <f t="shared" si="28"/>
        <v>30.198620822538501</v>
      </c>
      <c r="T28" s="18">
        <f t="shared" si="29"/>
        <v>29.42457006022785</v>
      </c>
      <c r="U28" s="18">
        <f t="shared" si="30"/>
        <v>13.516768629570254</v>
      </c>
      <c r="V28" s="18">
        <f t="shared" si="31"/>
        <v>13.665713738436041</v>
      </c>
      <c r="W28" s="18">
        <f t="shared" si="32"/>
        <v>3.0161384545322054</v>
      </c>
      <c r="X28" s="18">
        <f t="shared" si="33"/>
        <v>13.170306944343663</v>
      </c>
      <c r="Y28" s="18">
        <f t="shared" si="34"/>
        <v>13.315434293592627</v>
      </c>
      <c r="Z28" s="18">
        <f t="shared" si="35"/>
        <v>2.9388288222915615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31448</v>
      </c>
      <c r="C29" s="14">
        <v>742</v>
      </c>
      <c r="D29" s="15">
        <v>23.594999999999999</v>
      </c>
      <c r="E29" s="14">
        <v>281</v>
      </c>
      <c r="F29" s="15">
        <v>8.9350000000000005</v>
      </c>
      <c r="G29" s="14">
        <v>398</v>
      </c>
      <c r="H29" s="15">
        <v>12.656000000000001</v>
      </c>
      <c r="I29" s="14">
        <v>63</v>
      </c>
      <c r="J29" s="15">
        <v>2.0030000000000001</v>
      </c>
      <c r="K29" s="18"/>
      <c r="L29" s="18">
        <v>99.762510602205253</v>
      </c>
      <c r="M29" s="18">
        <v>99.83310397329663</v>
      </c>
      <c r="N29" s="18">
        <f t="shared" si="0"/>
        <v>99.797807287750942</v>
      </c>
      <c r="O29" s="14">
        <v>28544</v>
      </c>
      <c r="P29" s="14">
        <v>507</v>
      </c>
      <c r="Q29" s="24">
        <f t="shared" si="1"/>
        <v>28037</v>
      </c>
      <c r="R29" s="18">
        <f t="shared" si="2"/>
        <v>98.223794843049333</v>
      </c>
      <c r="S29" s="18">
        <f t="shared" si="28"/>
        <v>24.069837942021046</v>
      </c>
      <c r="T29" s="18">
        <f t="shared" si="29"/>
        <v>23.594505214958026</v>
      </c>
      <c r="U29" s="18">
        <f t="shared" si="30"/>
        <v>9.1153968486629555</v>
      </c>
      <c r="V29" s="18">
        <f t="shared" si="31"/>
        <v>12.910775607714791</v>
      </c>
      <c r="W29" s="18">
        <f t="shared" si="32"/>
        <v>2.0436654856432961</v>
      </c>
      <c r="X29" s="18">
        <f t="shared" si="33"/>
        <v>8.9353853981175249</v>
      </c>
      <c r="Y29" s="18">
        <f t="shared" si="34"/>
        <v>12.655812770287456</v>
      </c>
      <c r="Z29" s="18">
        <f t="shared" si="35"/>
        <v>2.0033070465530396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28346</v>
      </c>
      <c r="C30" s="14">
        <v>544</v>
      </c>
      <c r="D30" s="15">
        <v>19.192</v>
      </c>
      <c r="E30" s="14">
        <v>196</v>
      </c>
      <c r="F30" s="15">
        <v>6.915</v>
      </c>
      <c r="G30" s="14">
        <v>300</v>
      </c>
      <c r="H30" s="15">
        <v>10.566000000000001</v>
      </c>
      <c r="I30" s="14">
        <v>49</v>
      </c>
      <c r="J30" s="15">
        <v>1.7110000000000001</v>
      </c>
      <c r="K30" s="18"/>
      <c r="L30" s="18">
        <v>99.839794937520026</v>
      </c>
      <c r="M30" s="18">
        <v>99.850134844165851</v>
      </c>
      <c r="N30" s="18">
        <f t="shared" si="0"/>
        <v>99.844964890842931</v>
      </c>
      <c r="O30" s="14">
        <v>34352</v>
      </c>
      <c r="P30" s="14">
        <v>543</v>
      </c>
      <c r="Q30" s="24">
        <f t="shared" si="1"/>
        <v>33809</v>
      </c>
      <c r="R30" s="18">
        <f t="shared" si="2"/>
        <v>98.419306008383785</v>
      </c>
      <c r="S30" s="18">
        <f t="shared" si="28"/>
        <v>19.529928349527875</v>
      </c>
      <c r="T30" s="18">
        <f t="shared" si="29"/>
        <v>19.191420306216045</v>
      </c>
      <c r="U30" s="18">
        <f t="shared" si="30"/>
        <v>7.0365183024034241</v>
      </c>
      <c r="V30" s="18">
        <f t="shared" si="31"/>
        <v>10.770181075107281</v>
      </c>
      <c r="W30" s="18">
        <f t="shared" si="32"/>
        <v>1.759129575600856</v>
      </c>
      <c r="X30" s="18">
        <f t="shared" si="33"/>
        <v>6.9145558456219574</v>
      </c>
      <c r="Y30" s="18">
        <f t="shared" si="34"/>
        <v>10.583503845339729</v>
      </c>
      <c r="Z30" s="18">
        <f t="shared" si="35"/>
        <v>1.7286389614054893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18924</v>
      </c>
      <c r="C31" s="14">
        <v>266</v>
      </c>
      <c r="D31" s="15">
        <v>14.055999999999999</v>
      </c>
      <c r="E31" s="14">
        <v>90</v>
      </c>
      <c r="F31" s="15">
        <v>4.7560000000000002</v>
      </c>
      <c r="G31" s="14">
        <v>147</v>
      </c>
      <c r="H31" s="15">
        <v>7.7409999999999997</v>
      </c>
      <c r="I31" s="14">
        <v>30</v>
      </c>
      <c r="J31" s="15">
        <v>1.5589999999999999</v>
      </c>
      <c r="K31" s="18"/>
      <c r="L31" s="18">
        <v>99.814049586776861</v>
      </c>
      <c r="M31" s="18">
        <v>99.865665019192235</v>
      </c>
      <c r="N31" s="18">
        <f t="shared" si="0"/>
        <v>99.839857302984541</v>
      </c>
      <c r="O31" s="14">
        <v>22339</v>
      </c>
      <c r="P31" s="14">
        <v>317</v>
      </c>
      <c r="Q31" s="24">
        <f t="shared" si="1"/>
        <v>22022</v>
      </c>
      <c r="R31" s="18">
        <f t="shared" si="2"/>
        <v>98.580957070594039</v>
      </c>
      <c r="S31" s="18">
        <f t="shared" si="28"/>
        <v>14.281430655151555</v>
      </c>
      <c r="T31" s="18">
        <f t="shared" si="29"/>
        <v>14.056224899598394</v>
      </c>
      <c r="U31" s="18">
        <f t="shared" si="30"/>
        <v>4.8320630036227064</v>
      </c>
      <c r="V31" s="18">
        <f t="shared" si="31"/>
        <v>7.8923695725837533</v>
      </c>
      <c r="W31" s="18">
        <f t="shared" si="32"/>
        <v>1.6106876678742355</v>
      </c>
      <c r="X31" s="18">
        <f t="shared" si="33"/>
        <v>4.7558655675332915</v>
      </c>
      <c r="Y31" s="18">
        <f t="shared" si="34"/>
        <v>7.7679137603043751</v>
      </c>
      <c r="Z31" s="18">
        <f t="shared" si="35"/>
        <v>1.5852885225110971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17821</v>
      </c>
      <c r="C32" s="14">
        <v>167</v>
      </c>
      <c r="D32" s="15">
        <v>9.343</v>
      </c>
      <c r="E32" s="14">
        <v>66</v>
      </c>
      <c r="F32" s="15">
        <v>3.6749999999999998</v>
      </c>
      <c r="G32" s="14">
        <v>84</v>
      </c>
      <c r="H32" s="15">
        <v>4.6849999999999996</v>
      </c>
      <c r="I32" s="14">
        <v>18</v>
      </c>
      <c r="J32" s="15">
        <v>0.98199999999999998</v>
      </c>
      <c r="K32" s="18"/>
      <c r="L32" s="18">
        <v>99.924727135867514</v>
      </c>
      <c r="M32" s="18">
        <v>99.885175718388169</v>
      </c>
      <c r="N32" s="18">
        <f t="shared" si="0"/>
        <v>99.904951427127841</v>
      </c>
      <c r="O32" s="14">
        <v>15509</v>
      </c>
      <c r="P32" s="14">
        <v>215</v>
      </c>
      <c r="Q32" s="24">
        <f t="shared" si="1"/>
        <v>15294</v>
      </c>
      <c r="R32" s="18">
        <f t="shared" si="2"/>
        <v>98.613708169449993</v>
      </c>
      <c r="S32" s="18">
        <f t="shared" si="28"/>
        <v>9.5117427944251816</v>
      </c>
      <c r="T32" s="18">
        <f t="shared" si="29"/>
        <v>9.3709668368778392</v>
      </c>
      <c r="U32" s="18">
        <f t="shared" si="30"/>
        <v>3.7591318828267184</v>
      </c>
      <c r="V32" s="18">
        <f t="shared" si="31"/>
        <v>4.7843496690521876</v>
      </c>
      <c r="W32" s="18">
        <f t="shared" si="32"/>
        <v>1.0252177862254688</v>
      </c>
      <c r="X32" s="18">
        <f t="shared" si="33"/>
        <v>3.7034958756523197</v>
      </c>
      <c r="Y32" s="18">
        <f t="shared" si="34"/>
        <v>4.713540205375681</v>
      </c>
      <c r="Z32" s="18">
        <f t="shared" si="35"/>
        <v>1.0100443297233601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18"/>
      <c r="L33" s="18"/>
      <c r="M33" s="18"/>
      <c r="N33" s="17"/>
      <c r="O33" s="11"/>
      <c r="P33" s="11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110237</v>
      </c>
      <c r="C34" s="8">
        <v>487</v>
      </c>
      <c r="D34" s="9">
        <v>4.4180000000000001</v>
      </c>
      <c r="E34" s="8">
        <v>176</v>
      </c>
      <c r="F34" s="9">
        <v>1.5920000000000001</v>
      </c>
      <c r="G34" s="8">
        <v>246</v>
      </c>
      <c r="H34" s="9">
        <v>2.2320000000000002</v>
      </c>
      <c r="I34" s="8">
        <v>66</v>
      </c>
      <c r="J34" s="9">
        <v>0.59399999999999997</v>
      </c>
      <c r="K34" s="17"/>
      <c r="L34" s="17">
        <v>99.941803368130067</v>
      </c>
      <c r="M34" s="17">
        <v>99.941590876094594</v>
      </c>
      <c r="N34" s="17">
        <f t="shared" si="0"/>
        <v>99.94169712211233</v>
      </c>
      <c r="O34" s="8">
        <v>108539</v>
      </c>
      <c r="P34" s="8">
        <v>881</v>
      </c>
      <c r="Q34" s="16">
        <f t="shared" si="1"/>
        <v>107658</v>
      </c>
      <c r="R34" s="17">
        <f t="shared" si="2"/>
        <v>99.188310192649638</v>
      </c>
      <c r="S34" s="17">
        <f t="shared" ref="S34:S39" si="36">C34/(R34*B34*N34)*10000000</f>
        <v>4.4565046490177282</v>
      </c>
      <c r="T34" s="17">
        <f t="shared" ref="T34:T39" si="37">N34*R34*S34/10000</f>
        <v>4.4177544744505015</v>
      </c>
      <c r="U34" s="17">
        <f t="shared" ref="U34:U39" si="38">E34/(R34*B34*N34)*10000000</f>
        <v>1.6105643084745795</v>
      </c>
      <c r="V34" s="17">
        <f t="shared" ref="V34:V39" si="39">G34/(R34*B34*N34)*10000000</f>
        <v>2.2511296584360601</v>
      </c>
      <c r="W34" s="17">
        <f t="shared" ref="W34:W39" si="40">I34/(R34*B34*N34)*10000000</f>
        <v>0.60396161567796725</v>
      </c>
      <c r="X34" s="17">
        <f t="shared" ref="X34:X39" si="41">N34*R34*U34/10000</f>
        <v>1.5965601386104482</v>
      </c>
      <c r="Y34" s="17">
        <f t="shared" ref="Y34:Y39" si="42">N34*R34*V34/10000</f>
        <v>2.2315556482850587</v>
      </c>
      <c r="Z34" s="17">
        <f t="shared" ref="Z34:Z39" si="43">N34*R34*W34/10000</f>
        <v>0.59871005197891802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19340</v>
      </c>
      <c r="C35" s="14">
        <v>139</v>
      </c>
      <c r="D35" s="15">
        <v>7.1609999999999996</v>
      </c>
      <c r="E35" s="14">
        <v>54</v>
      </c>
      <c r="F35" s="15">
        <v>2.7919999999999998</v>
      </c>
      <c r="G35" s="14">
        <v>72</v>
      </c>
      <c r="H35" s="15">
        <v>3.7229999999999999</v>
      </c>
      <c r="I35" s="14">
        <v>13</v>
      </c>
      <c r="J35" s="15">
        <v>0.64600000000000002</v>
      </c>
      <c r="K35" s="18"/>
      <c r="L35" s="18">
        <v>99.896283491789106</v>
      </c>
      <c r="M35" s="18">
        <v>99.910200712255985</v>
      </c>
      <c r="N35" s="18">
        <f t="shared" si="0"/>
        <v>99.903242102022546</v>
      </c>
      <c r="O35" s="14">
        <v>20133</v>
      </c>
      <c r="P35" s="14">
        <v>202</v>
      </c>
      <c r="Q35" s="24">
        <f t="shared" si="1"/>
        <v>19931</v>
      </c>
      <c r="R35" s="18">
        <f t="shared" si="2"/>
        <v>98.99667213033328</v>
      </c>
      <c r="S35" s="18">
        <f t="shared" si="36"/>
        <v>7.2670500706828429</v>
      </c>
      <c r="T35" s="18">
        <f t="shared" si="37"/>
        <v>7.1871768355739407</v>
      </c>
      <c r="U35" s="18">
        <f t="shared" si="38"/>
        <v>2.8231705310566442</v>
      </c>
      <c r="V35" s="18">
        <f t="shared" si="39"/>
        <v>3.7642273747421919</v>
      </c>
      <c r="W35" s="18">
        <f t="shared" si="40"/>
        <v>0.67965216488400682</v>
      </c>
      <c r="X35" s="18">
        <f t="shared" si="41"/>
        <v>2.7921406411582215</v>
      </c>
      <c r="Y35" s="18">
        <f t="shared" si="42"/>
        <v>3.7228541882109618</v>
      </c>
      <c r="Z35" s="18">
        <f t="shared" si="43"/>
        <v>0.67218200620475688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20849</v>
      </c>
      <c r="C36" s="14">
        <v>111</v>
      </c>
      <c r="D36" s="15">
        <v>5.3239999999999998</v>
      </c>
      <c r="E36" s="14">
        <v>38</v>
      </c>
      <c r="F36" s="15">
        <v>1.7989999999999999</v>
      </c>
      <c r="G36" s="14">
        <v>62</v>
      </c>
      <c r="H36" s="15">
        <v>2.95</v>
      </c>
      <c r="I36" s="14">
        <v>12</v>
      </c>
      <c r="J36" s="15">
        <v>0.57599999999999996</v>
      </c>
      <c r="K36" s="18"/>
      <c r="L36" s="18">
        <v>99.949983327775925</v>
      </c>
      <c r="M36" s="18">
        <v>99.930718680485199</v>
      </c>
      <c r="N36" s="18">
        <f t="shared" si="0"/>
        <v>99.940351004130562</v>
      </c>
      <c r="O36" s="14">
        <v>18547</v>
      </c>
      <c r="P36" s="14">
        <v>152</v>
      </c>
      <c r="Q36" s="24">
        <f t="shared" si="1"/>
        <v>18395</v>
      </c>
      <c r="R36" s="18">
        <f t="shared" si="2"/>
        <v>99.180460451825098</v>
      </c>
      <c r="S36" s="18">
        <f t="shared" si="36"/>
        <v>5.3711930114545785</v>
      </c>
      <c r="T36" s="18">
        <f t="shared" si="37"/>
        <v>5.3239963547412348</v>
      </c>
      <c r="U36" s="18">
        <f t="shared" si="38"/>
        <v>1.83878679671418</v>
      </c>
      <c r="V36" s="18">
        <f t="shared" si="39"/>
        <v>3.0001258262178725</v>
      </c>
      <c r="W36" s="18">
        <f t="shared" si="40"/>
        <v>0.58066951475184625</v>
      </c>
      <c r="X36" s="18">
        <f t="shared" si="41"/>
        <v>1.8226293827042064</v>
      </c>
      <c r="Y36" s="18">
        <f t="shared" si="42"/>
        <v>2.9737637296752841</v>
      </c>
      <c r="Z36" s="18">
        <f t="shared" si="43"/>
        <v>0.57556717348553887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23897</v>
      </c>
      <c r="C37" s="14">
        <v>100</v>
      </c>
      <c r="D37" s="15">
        <v>4.1639999999999997</v>
      </c>
      <c r="E37" s="14">
        <v>37</v>
      </c>
      <c r="F37" s="15">
        <v>1.548</v>
      </c>
      <c r="G37" s="14">
        <v>50</v>
      </c>
      <c r="H37" s="15">
        <v>2.0710000000000002</v>
      </c>
      <c r="I37" s="14">
        <v>14</v>
      </c>
      <c r="J37" s="15">
        <v>0.56499999999999995</v>
      </c>
      <c r="K37" s="18"/>
      <c r="L37" s="18">
        <v>99.917207120187669</v>
      </c>
      <c r="M37" s="18">
        <v>99.952823210218639</v>
      </c>
      <c r="N37" s="18">
        <f t="shared" si="0"/>
        <v>99.935015165203154</v>
      </c>
      <c r="O37" s="14">
        <v>23150</v>
      </c>
      <c r="P37" s="14">
        <v>173</v>
      </c>
      <c r="Q37" s="24">
        <f t="shared" si="1"/>
        <v>22977</v>
      </c>
      <c r="R37" s="18">
        <f t="shared" si="2"/>
        <v>99.252699784017267</v>
      </c>
      <c r="S37" s="18">
        <f t="shared" si="36"/>
        <v>4.2188744837787953</v>
      </c>
      <c r="T37" s="18">
        <f t="shared" si="37"/>
        <v>4.1846256852324561</v>
      </c>
      <c r="U37" s="18">
        <f t="shared" si="38"/>
        <v>1.560983558998154</v>
      </c>
      <c r="V37" s="18">
        <f t="shared" si="39"/>
        <v>2.1094372418893976</v>
      </c>
      <c r="W37" s="18">
        <f t="shared" si="40"/>
        <v>0.59064242772903131</v>
      </c>
      <c r="X37" s="18">
        <f t="shared" si="41"/>
        <v>1.5483115035360089</v>
      </c>
      <c r="Y37" s="18">
        <f t="shared" si="42"/>
        <v>2.0923128426162281</v>
      </c>
      <c r="Z37" s="18">
        <f t="shared" si="43"/>
        <v>0.58584759593254399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23355</v>
      </c>
      <c r="C38" s="14">
        <v>81</v>
      </c>
      <c r="D38" s="15">
        <v>3.4470000000000001</v>
      </c>
      <c r="E38" s="14">
        <v>28</v>
      </c>
      <c r="F38" s="15">
        <v>1.1779999999999999</v>
      </c>
      <c r="G38" s="14">
        <v>38</v>
      </c>
      <c r="H38" s="15">
        <v>1.627</v>
      </c>
      <c r="I38" s="14">
        <v>15</v>
      </c>
      <c r="J38" s="15">
        <v>0.621</v>
      </c>
      <c r="K38" s="18"/>
      <c r="L38" s="18">
        <v>99.981273408239701</v>
      </c>
      <c r="M38" s="18">
        <v>99.962078981389269</v>
      </c>
      <c r="N38" s="18">
        <f t="shared" si="0"/>
        <v>99.971676194814478</v>
      </c>
      <c r="O38" s="14">
        <v>24643</v>
      </c>
      <c r="P38" s="14">
        <v>177</v>
      </c>
      <c r="Q38" s="24">
        <f t="shared" si="1"/>
        <v>24466</v>
      </c>
      <c r="R38" s="18">
        <f t="shared" si="2"/>
        <v>99.281743294241778</v>
      </c>
      <c r="S38" s="18">
        <f t="shared" si="36"/>
        <v>3.4942886619336209</v>
      </c>
      <c r="T38" s="18">
        <f t="shared" si="37"/>
        <v>3.4682080924855496</v>
      </c>
      <c r="U38" s="18">
        <f t="shared" si="38"/>
        <v>1.2079022535079185</v>
      </c>
      <c r="V38" s="18">
        <f t="shared" si="39"/>
        <v>1.6392959154750322</v>
      </c>
      <c r="W38" s="18">
        <f t="shared" si="40"/>
        <v>0.64709049295067056</v>
      </c>
      <c r="X38" s="18">
        <f t="shared" si="41"/>
        <v>1.1988867480196963</v>
      </c>
      <c r="Y38" s="18">
        <f t="shared" si="42"/>
        <v>1.6270605865981591</v>
      </c>
      <c r="Z38" s="18">
        <f t="shared" si="43"/>
        <v>0.64226075786769432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22797</v>
      </c>
      <c r="C39" s="14">
        <v>58</v>
      </c>
      <c r="D39" s="15">
        <v>2.5219999999999998</v>
      </c>
      <c r="E39" s="14">
        <v>20</v>
      </c>
      <c r="F39" s="15">
        <v>0.877</v>
      </c>
      <c r="G39" s="14">
        <v>25</v>
      </c>
      <c r="H39" s="15">
        <v>1.097</v>
      </c>
      <c r="I39" s="14">
        <v>13</v>
      </c>
      <c r="J39" s="15">
        <v>0.56999999999999995</v>
      </c>
      <c r="K39" s="18"/>
      <c r="L39" s="18">
        <v>100</v>
      </c>
      <c r="M39" s="18">
        <v>99.964501242456521</v>
      </c>
      <c r="N39" s="18">
        <f t="shared" si="0"/>
        <v>99.98225062122826</v>
      </c>
      <c r="O39" s="14">
        <v>22065</v>
      </c>
      <c r="P39" s="14">
        <v>177</v>
      </c>
      <c r="Q39" s="24">
        <f t="shared" si="1"/>
        <v>21888</v>
      </c>
      <c r="R39" s="18">
        <f t="shared" si="2"/>
        <v>99.197824609109446</v>
      </c>
      <c r="S39" s="18">
        <f t="shared" si="36"/>
        <v>2.565223663363621</v>
      </c>
      <c r="T39" s="18">
        <f t="shared" si="37"/>
        <v>2.5441944115453787</v>
      </c>
      <c r="U39" s="18">
        <f t="shared" si="38"/>
        <v>0.88455988391848994</v>
      </c>
      <c r="V39" s="18">
        <f t="shared" si="39"/>
        <v>1.1056998548981125</v>
      </c>
      <c r="W39" s="18">
        <f t="shared" si="40"/>
        <v>0.57496392454701839</v>
      </c>
      <c r="X39" s="18">
        <f t="shared" si="41"/>
        <v>0.87730841777426849</v>
      </c>
      <c r="Y39" s="18">
        <f t="shared" si="42"/>
        <v>1.0966355222178357</v>
      </c>
      <c r="Z39" s="18">
        <f t="shared" si="43"/>
        <v>0.57025047155327435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18"/>
      <c r="L40" s="18"/>
      <c r="M40" s="18"/>
      <c r="N40" s="17"/>
      <c r="O40" s="11"/>
      <c r="P40" s="11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102088</v>
      </c>
      <c r="C41" s="8">
        <v>91</v>
      </c>
      <c r="D41" s="9">
        <v>0.88600000000000001</v>
      </c>
      <c r="E41" s="8">
        <v>32</v>
      </c>
      <c r="F41" s="9">
        <v>0.309</v>
      </c>
      <c r="G41" s="8">
        <v>33</v>
      </c>
      <c r="H41" s="9">
        <v>0.32300000000000001</v>
      </c>
      <c r="I41" s="8">
        <v>26</v>
      </c>
      <c r="J41" s="9">
        <v>0.255</v>
      </c>
      <c r="K41" s="17"/>
      <c r="L41" s="17">
        <v>99.976299947859886</v>
      </c>
      <c r="M41" s="17">
        <v>99.979319709150317</v>
      </c>
      <c r="N41" s="17">
        <f t="shared" si="0"/>
        <v>99.977809828505102</v>
      </c>
      <c r="O41" s="8">
        <v>105138</v>
      </c>
      <c r="P41" s="8">
        <v>623</v>
      </c>
      <c r="Q41" s="16">
        <f t="shared" si="1"/>
        <v>104515</v>
      </c>
      <c r="R41" s="17">
        <f t="shared" si="2"/>
        <v>99.407445452643202</v>
      </c>
      <c r="S41" s="17">
        <f t="shared" ref="S41:S46" si="44">C41/(R41*B41*N41)*10000000</f>
        <v>0.89690029011376293</v>
      </c>
      <c r="T41" s="17">
        <f t="shared" ref="T41:T46" si="45">N41*R41*S41/10000</f>
        <v>0.89138782227098179</v>
      </c>
      <c r="U41" s="17">
        <f t="shared" ref="U41:U46" si="46">E41/(R41*B41*N41)*10000000</f>
        <v>0.31539350861143312</v>
      </c>
      <c r="V41" s="17">
        <f t="shared" ref="V41:V46" si="47">G41/(R41*B41*N41)*10000000</f>
        <v>0.32524955575554043</v>
      </c>
      <c r="W41" s="17">
        <f t="shared" ref="W41:W46" si="48">I41/(R41*B41*N41)*10000000</f>
        <v>0.25625722574678939</v>
      </c>
      <c r="X41" s="17">
        <f t="shared" ref="X41:X46" si="49">N41*R41*U41/10000</f>
        <v>0.31345505838100457</v>
      </c>
      <c r="Y41" s="17">
        <f t="shared" ref="Y41:Y46" si="50">N41*R41*V41/10000</f>
        <v>0.32325052895541101</v>
      </c>
      <c r="Z41" s="17">
        <f t="shared" ref="Z41:Z46" si="51">N41*R41*W41/10000</f>
        <v>0.25468223493456621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23290</v>
      </c>
      <c r="C42" s="14">
        <v>39</v>
      </c>
      <c r="D42" s="15">
        <v>1.675</v>
      </c>
      <c r="E42" s="14">
        <v>14</v>
      </c>
      <c r="F42" s="15">
        <v>0.57999999999999996</v>
      </c>
      <c r="G42" s="14">
        <v>17</v>
      </c>
      <c r="H42" s="15">
        <v>0.70799999999999996</v>
      </c>
      <c r="I42" s="14">
        <v>9</v>
      </c>
      <c r="J42" s="15">
        <v>0.38600000000000001</v>
      </c>
      <c r="K42" s="18"/>
      <c r="L42" s="18">
        <v>99.973910774849983</v>
      </c>
      <c r="M42" s="18">
        <v>99.969779704466362</v>
      </c>
      <c r="N42" s="18">
        <f t="shared" si="0"/>
        <v>99.971845239658165</v>
      </c>
      <c r="O42" s="14">
        <v>23527</v>
      </c>
      <c r="P42" s="14">
        <v>162</v>
      </c>
      <c r="Q42" s="24">
        <f t="shared" si="1"/>
        <v>23365</v>
      </c>
      <c r="R42" s="18">
        <f t="shared" si="2"/>
        <v>99.311429421515712</v>
      </c>
      <c r="S42" s="18">
        <f t="shared" si="44"/>
        <v>1.6866236175682701</v>
      </c>
      <c r="T42" s="18">
        <f t="shared" si="45"/>
        <v>1.6745384285100904</v>
      </c>
      <c r="U42" s="18">
        <f t="shared" si="46"/>
        <v>0.60545463194758409</v>
      </c>
      <c r="V42" s="18">
        <f t="shared" si="47"/>
        <v>0.7351949102220664</v>
      </c>
      <c r="W42" s="18">
        <f t="shared" si="48"/>
        <v>0.38922083482344694</v>
      </c>
      <c r="X42" s="18">
        <f t="shared" si="49"/>
        <v>0.60111635895234006</v>
      </c>
      <c r="Y42" s="18">
        <f t="shared" si="50"/>
        <v>0.72992700729927007</v>
      </c>
      <c r="Z42" s="18">
        <f t="shared" si="51"/>
        <v>0.38643194504079004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21820</v>
      </c>
      <c r="C43" s="14">
        <v>21</v>
      </c>
      <c r="D43" s="15">
        <v>0.94</v>
      </c>
      <c r="E43" s="14">
        <v>6</v>
      </c>
      <c r="F43" s="15">
        <v>0.252</v>
      </c>
      <c r="G43" s="14">
        <v>11</v>
      </c>
      <c r="H43" s="15">
        <v>0.48099999999999998</v>
      </c>
      <c r="I43" s="14">
        <v>5</v>
      </c>
      <c r="J43" s="15">
        <v>0.20599999999999999</v>
      </c>
      <c r="K43" s="18"/>
      <c r="L43" s="18">
        <v>100</v>
      </c>
      <c r="M43" s="18">
        <v>99.979414356500001</v>
      </c>
      <c r="N43" s="18">
        <f t="shared" si="0"/>
        <v>99.989707178250001</v>
      </c>
      <c r="O43" s="14">
        <v>23052</v>
      </c>
      <c r="P43" s="14">
        <v>139</v>
      </c>
      <c r="Q43" s="24">
        <f t="shared" si="1"/>
        <v>22913</v>
      </c>
      <c r="R43" s="18">
        <f t="shared" si="2"/>
        <v>99.397015443345481</v>
      </c>
      <c r="S43" s="18">
        <f t="shared" si="44"/>
        <v>0.96835791739664601</v>
      </c>
      <c r="T43" s="18">
        <f t="shared" si="45"/>
        <v>0.96241979835013736</v>
      </c>
      <c r="U43" s="18">
        <f t="shared" si="46"/>
        <v>0.27667369068475606</v>
      </c>
      <c r="V43" s="18">
        <f t="shared" si="47"/>
        <v>0.50723509958871937</v>
      </c>
      <c r="W43" s="18">
        <f t="shared" si="48"/>
        <v>0.23056140890396334</v>
      </c>
      <c r="X43" s="18">
        <f t="shared" si="49"/>
        <v>0.27497708524289649</v>
      </c>
      <c r="Y43" s="18">
        <f t="shared" si="50"/>
        <v>0.50412465627864345</v>
      </c>
      <c r="Z43" s="18">
        <f t="shared" si="51"/>
        <v>0.22914757103574701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20424</v>
      </c>
      <c r="C44" s="14">
        <v>12</v>
      </c>
      <c r="D44" s="15">
        <v>0.58799999999999997</v>
      </c>
      <c r="E44" s="14">
        <v>5</v>
      </c>
      <c r="F44" s="15">
        <v>0.245</v>
      </c>
      <c r="G44" s="14">
        <v>4</v>
      </c>
      <c r="H44" s="15">
        <v>0.17100000000000001</v>
      </c>
      <c r="I44" s="14">
        <v>4</v>
      </c>
      <c r="J44" s="15">
        <v>0.17100000000000001</v>
      </c>
      <c r="K44" s="18"/>
      <c r="L44" s="18">
        <v>99.977856510186001</v>
      </c>
      <c r="M44" s="18">
        <v>99.978763579057613</v>
      </c>
      <c r="N44" s="18">
        <f t="shared" si="0"/>
        <v>99.978310044621807</v>
      </c>
      <c r="O44" s="14">
        <v>20588</v>
      </c>
      <c r="P44" s="14">
        <v>129</v>
      </c>
      <c r="Q44" s="24">
        <f t="shared" si="1"/>
        <v>20459</v>
      </c>
      <c r="R44" s="18">
        <f t="shared" si="2"/>
        <v>99.373421410530398</v>
      </c>
      <c r="S44" s="18">
        <f t="shared" si="44"/>
        <v>0.59137697299371972</v>
      </c>
      <c r="T44" s="18">
        <f t="shared" si="45"/>
        <v>0.58754406580493546</v>
      </c>
      <c r="U44" s="18">
        <f t="shared" si="46"/>
        <v>0.24640707208071652</v>
      </c>
      <c r="V44" s="18">
        <f t="shared" si="47"/>
        <v>0.19712565766457324</v>
      </c>
      <c r="W44" s="18">
        <f t="shared" si="48"/>
        <v>0.19712565766457324</v>
      </c>
      <c r="X44" s="18">
        <f t="shared" si="49"/>
        <v>0.24481002741872307</v>
      </c>
      <c r="Y44" s="18">
        <f t="shared" si="50"/>
        <v>0.19584802193497849</v>
      </c>
      <c r="Z44" s="18">
        <f t="shared" si="51"/>
        <v>0.19584802193497849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18986</v>
      </c>
      <c r="C45" s="14">
        <v>10</v>
      </c>
      <c r="D45" s="15">
        <v>0.5</v>
      </c>
      <c r="E45" s="14">
        <v>5</v>
      </c>
      <c r="F45" s="15">
        <v>0.23699999999999999</v>
      </c>
      <c r="G45" s="14">
        <v>2</v>
      </c>
      <c r="H45" s="15">
        <v>7.9000000000000001E-2</v>
      </c>
      <c r="I45" s="14">
        <v>4</v>
      </c>
      <c r="J45" s="15">
        <v>0.184</v>
      </c>
      <c r="K45" s="18"/>
      <c r="L45" s="18">
        <v>99.958514830947934</v>
      </c>
      <c r="M45" s="18">
        <v>99.982826550153462</v>
      </c>
      <c r="N45" s="18">
        <f t="shared" si="0"/>
        <v>99.970670690550691</v>
      </c>
      <c r="O45" s="14">
        <v>20259</v>
      </c>
      <c r="P45" s="14">
        <v>99</v>
      </c>
      <c r="Q45" s="24">
        <f t="shared" si="1"/>
        <v>20160</v>
      </c>
      <c r="R45" s="18">
        <f t="shared" si="2"/>
        <v>99.511328298533982</v>
      </c>
      <c r="S45" s="18">
        <f t="shared" si="44"/>
        <v>0.52944566213389865</v>
      </c>
      <c r="T45" s="18">
        <f t="shared" si="45"/>
        <v>0.52670388707468652</v>
      </c>
      <c r="U45" s="18">
        <f t="shared" si="46"/>
        <v>0.26472283106694933</v>
      </c>
      <c r="V45" s="18">
        <f t="shared" si="47"/>
        <v>0.10588913242677973</v>
      </c>
      <c r="W45" s="18">
        <f t="shared" si="48"/>
        <v>0.21177826485355947</v>
      </c>
      <c r="X45" s="18">
        <f t="shared" si="49"/>
        <v>0.26335194353734326</v>
      </c>
      <c r="Y45" s="18">
        <f t="shared" si="50"/>
        <v>0.10534077741493732</v>
      </c>
      <c r="Z45" s="18">
        <f t="shared" si="51"/>
        <v>0.21068155482987463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17570</v>
      </c>
      <c r="C46" s="14">
        <v>9</v>
      </c>
      <c r="D46" s="15">
        <v>0.51200000000000001</v>
      </c>
      <c r="E46" s="14">
        <v>3</v>
      </c>
      <c r="F46" s="15">
        <v>0.17100000000000001</v>
      </c>
      <c r="G46" s="14">
        <v>1</v>
      </c>
      <c r="H46" s="15">
        <v>5.7000000000000002E-2</v>
      </c>
      <c r="I46" s="14">
        <v>5</v>
      </c>
      <c r="J46" s="15">
        <v>0.28499999999999998</v>
      </c>
      <c r="K46" s="18"/>
      <c r="L46" s="18">
        <v>99.976830398517151</v>
      </c>
      <c r="M46" s="18">
        <v>99.990088444116992</v>
      </c>
      <c r="N46" s="18">
        <f t="shared" si="0"/>
        <v>99.983459421317065</v>
      </c>
      <c r="O46" s="14">
        <v>17712</v>
      </c>
      <c r="P46" s="14">
        <v>94</v>
      </c>
      <c r="Q46" s="24">
        <f t="shared" si="1"/>
        <v>17618</v>
      </c>
      <c r="R46" s="18">
        <f t="shared" si="2"/>
        <v>99.469286359530258</v>
      </c>
      <c r="S46" s="18">
        <f t="shared" si="44"/>
        <v>0.51505497516814891</v>
      </c>
      <c r="T46" s="18">
        <f t="shared" si="45"/>
        <v>0.51223676721684686</v>
      </c>
      <c r="U46" s="18">
        <f t="shared" si="46"/>
        <v>0.17168499172271631</v>
      </c>
      <c r="V46" s="18">
        <f t="shared" si="47"/>
        <v>5.7228330574238775E-2</v>
      </c>
      <c r="W46" s="18">
        <f t="shared" si="48"/>
        <v>0.28614165287119386</v>
      </c>
      <c r="X46" s="18">
        <f t="shared" si="49"/>
        <v>0.17074558907228229</v>
      </c>
      <c r="Y46" s="18">
        <f t="shared" si="50"/>
        <v>5.6915196357427443E-2</v>
      </c>
      <c r="Z46" s="18">
        <f t="shared" si="51"/>
        <v>0.28457598178713722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18"/>
      <c r="L47" s="18"/>
      <c r="M47" s="18"/>
      <c r="N47" s="17"/>
      <c r="O47" s="11"/>
      <c r="P47" s="11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72892</v>
      </c>
      <c r="C48" s="8">
        <v>21</v>
      </c>
      <c r="D48" s="9">
        <v>0.28100000000000003</v>
      </c>
      <c r="E48" s="8">
        <v>3</v>
      </c>
      <c r="F48" s="9">
        <v>4.1000000000000002E-2</v>
      </c>
      <c r="G48" s="8">
        <v>3</v>
      </c>
      <c r="H48" s="9">
        <v>4.1000000000000002E-2</v>
      </c>
      <c r="I48" s="8">
        <v>15</v>
      </c>
      <c r="J48" s="9">
        <v>0.19900000000000001</v>
      </c>
      <c r="K48" s="17"/>
      <c r="L48" s="17">
        <v>99.984781616192365</v>
      </c>
      <c r="M48" s="17">
        <v>99.999206055084926</v>
      </c>
      <c r="N48" s="17">
        <f t="shared" si="0"/>
        <v>99.991993835638652</v>
      </c>
      <c r="O48" s="8">
        <v>75429</v>
      </c>
      <c r="P48" s="8">
        <v>296</v>
      </c>
      <c r="Q48" s="16">
        <f t="shared" si="1"/>
        <v>75133</v>
      </c>
      <c r="R48" s="17">
        <f t="shared" si="2"/>
        <v>99.607577987246287</v>
      </c>
      <c r="S48" s="17">
        <f t="shared" ref="S48:S53" si="52">C48/(R48*B48*N48)*10000000</f>
        <v>0.28925562942068694</v>
      </c>
      <c r="T48" s="17">
        <f t="shared" ref="T48:T53" si="53">N48*R48*S48/10000</f>
        <v>0.28809745925478786</v>
      </c>
      <c r="U48" s="17">
        <f t="shared" ref="U48:U53" si="54">E48/(R48*B48*N48)*10000000</f>
        <v>4.1322232774383849E-2</v>
      </c>
      <c r="V48" s="17">
        <f t="shared" ref="V48:V53" si="55">G48/(R48*B48*N48)*10000000</f>
        <v>4.1322232774383849E-2</v>
      </c>
      <c r="W48" s="17">
        <f t="shared" ref="W48:W53" si="56">I48/(R48*B48*N48)*10000000</f>
        <v>0.20661116387191925</v>
      </c>
      <c r="X48" s="17">
        <f t="shared" ref="X48:X53" si="57">N48*R48*U48/10000</f>
        <v>4.1156779893541127E-2</v>
      </c>
      <c r="Y48" s="17">
        <f t="shared" ref="Y48:Y53" si="58">N48*R48*V48/10000</f>
        <v>4.1156779893541127E-2</v>
      </c>
      <c r="Z48" s="17">
        <f t="shared" ref="Z48:Z53" si="59">N48*R48*W48/10000</f>
        <v>0.20578389946770562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16816</v>
      </c>
      <c r="C49" s="14">
        <v>7</v>
      </c>
      <c r="D49" s="15">
        <v>0.41599999999999998</v>
      </c>
      <c r="E49" s="14">
        <v>2</v>
      </c>
      <c r="F49" s="15">
        <v>0.11899999999999999</v>
      </c>
      <c r="G49" s="14">
        <v>1</v>
      </c>
      <c r="H49" s="15">
        <v>0.03</v>
      </c>
      <c r="I49" s="14">
        <v>5</v>
      </c>
      <c r="J49" s="15">
        <v>0.29699999999999999</v>
      </c>
      <c r="K49" s="18"/>
      <c r="L49" s="18">
        <v>99.932538790195636</v>
      </c>
      <c r="M49" s="18">
        <v>99.998807587558844</v>
      </c>
      <c r="N49" s="18">
        <f t="shared" si="0"/>
        <v>99.965673188877247</v>
      </c>
      <c r="O49" s="14">
        <v>17427</v>
      </c>
      <c r="P49" s="14">
        <v>83</v>
      </c>
      <c r="Q49" s="24">
        <f t="shared" si="1"/>
        <v>17344</v>
      </c>
      <c r="R49" s="18">
        <f t="shared" si="2"/>
        <v>99.523727549205248</v>
      </c>
      <c r="S49" s="18">
        <f t="shared" si="52"/>
        <v>0.41840591229093038</v>
      </c>
      <c r="T49" s="18">
        <f t="shared" si="53"/>
        <v>0.41627021883920068</v>
      </c>
      <c r="U49" s="18">
        <f t="shared" si="54"/>
        <v>0.11954454636883725</v>
      </c>
      <c r="V49" s="18">
        <f t="shared" si="55"/>
        <v>5.9772273184418627E-2</v>
      </c>
      <c r="W49" s="18">
        <f t="shared" si="56"/>
        <v>0.29886136592209317</v>
      </c>
      <c r="X49" s="18">
        <f t="shared" si="57"/>
        <v>0.11893434823977163</v>
      </c>
      <c r="Y49" s="18">
        <f t="shared" si="58"/>
        <v>5.9467174119885814E-2</v>
      </c>
      <c r="Z49" s="18">
        <f t="shared" si="59"/>
        <v>0.29733587059942912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15293</v>
      </c>
      <c r="C50" s="14">
        <v>4</v>
      </c>
      <c r="D50" s="15">
        <v>0.26200000000000001</v>
      </c>
      <c r="E50" s="14">
        <v>1</v>
      </c>
      <c r="F50" s="15">
        <v>6.5000000000000002E-2</v>
      </c>
      <c r="G50" s="14">
        <v>1</v>
      </c>
      <c r="H50" s="15">
        <v>6.5000000000000002E-2</v>
      </c>
      <c r="I50" s="14">
        <v>3</v>
      </c>
      <c r="J50" s="15">
        <v>0.16300000000000001</v>
      </c>
      <c r="K50" s="18"/>
      <c r="L50" s="18">
        <v>100</v>
      </c>
      <c r="M50" s="18">
        <v>99.999871172702015</v>
      </c>
      <c r="N50" s="18">
        <f t="shared" si="0"/>
        <v>99.999935586351</v>
      </c>
      <c r="O50" s="14">
        <v>16204</v>
      </c>
      <c r="P50" s="14">
        <v>74</v>
      </c>
      <c r="Q50" s="24">
        <f t="shared" si="1"/>
        <v>16130</v>
      </c>
      <c r="R50" s="18">
        <f t="shared" si="2"/>
        <v>99.54332263638608</v>
      </c>
      <c r="S50" s="18">
        <f t="shared" si="52"/>
        <v>0.26275769877160621</v>
      </c>
      <c r="T50" s="18">
        <f t="shared" si="53"/>
        <v>0.26155757536127638</v>
      </c>
      <c r="U50" s="18">
        <f t="shared" si="54"/>
        <v>6.5689424692901552E-2</v>
      </c>
      <c r="V50" s="18">
        <f t="shared" si="55"/>
        <v>6.5689424692901552E-2</v>
      </c>
      <c r="W50" s="18">
        <f t="shared" si="56"/>
        <v>0.19706827407870464</v>
      </c>
      <c r="X50" s="18">
        <f t="shared" si="57"/>
        <v>6.5389393840319096E-2</v>
      </c>
      <c r="Y50" s="18">
        <f t="shared" si="58"/>
        <v>6.5389393840319096E-2</v>
      </c>
      <c r="Z50" s="18">
        <f t="shared" si="59"/>
        <v>0.1961681815209573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14305</v>
      </c>
      <c r="C51" s="14">
        <v>3</v>
      </c>
      <c r="D51" s="15">
        <v>0.17499999999999999</v>
      </c>
      <c r="E51" s="14">
        <v>0</v>
      </c>
      <c r="F51" s="15">
        <v>0</v>
      </c>
      <c r="G51" s="14">
        <v>1</v>
      </c>
      <c r="H51" s="15">
        <v>7.0000000000000007E-2</v>
      </c>
      <c r="I51" s="14">
        <v>2</v>
      </c>
      <c r="J51" s="15">
        <v>0.105</v>
      </c>
      <c r="K51" s="18"/>
      <c r="L51" s="18">
        <v>100</v>
      </c>
      <c r="M51" s="18">
        <v>99.999215181528513</v>
      </c>
      <c r="N51" s="18">
        <f t="shared" si="0"/>
        <v>99.999607590764256</v>
      </c>
      <c r="O51" s="14">
        <v>14381</v>
      </c>
      <c r="P51" s="14">
        <v>59</v>
      </c>
      <c r="Q51" s="24">
        <f t="shared" si="1"/>
        <v>14322</v>
      </c>
      <c r="R51" s="18">
        <f t="shared" si="2"/>
        <v>99.589736457826291</v>
      </c>
      <c r="S51" s="18">
        <f t="shared" si="52"/>
        <v>0.21058164487609821</v>
      </c>
      <c r="T51" s="18">
        <f t="shared" si="53"/>
        <v>0.20971688220901782</v>
      </c>
      <c r="U51" s="18">
        <f t="shared" si="54"/>
        <v>0</v>
      </c>
      <c r="V51" s="18">
        <f t="shared" si="55"/>
        <v>7.0193881625366064E-2</v>
      </c>
      <c r="W51" s="18">
        <f t="shared" si="56"/>
        <v>0.14038776325073213</v>
      </c>
      <c r="X51" s="18">
        <f t="shared" si="57"/>
        <v>0</v>
      </c>
      <c r="Y51" s="18">
        <f t="shared" si="58"/>
        <v>6.9905627403005932E-2</v>
      </c>
      <c r="Z51" s="18">
        <f t="shared" si="59"/>
        <v>0.13981125480601186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13709</v>
      </c>
      <c r="C52" s="14">
        <v>3</v>
      </c>
      <c r="D52" s="15">
        <v>0.219</v>
      </c>
      <c r="E52" s="14">
        <v>0</v>
      </c>
      <c r="F52" s="15">
        <v>0</v>
      </c>
      <c r="G52" s="14">
        <v>1</v>
      </c>
      <c r="H52" s="15">
        <v>3.5999999999999997E-2</v>
      </c>
      <c r="I52" s="14">
        <v>3</v>
      </c>
      <c r="J52" s="15">
        <v>0.182</v>
      </c>
      <c r="K52" s="18"/>
      <c r="L52" s="18">
        <v>100</v>
      </c>
      <c r="M52" s="18">
        <v>99.998833278022076</v>
      </c>
      <c r="N52" s="18">
        <f t="shared" si="0"/>
        <v>99.999416639011031</v>
      </c>
      <c r="O52" s="14">
        <v>14230</v>
      </c>
      <c r="P52" s="14">
        <v>39</v>
      </c>
      <c r="Q52" s="24">
        <f t="shared" si="1"/>
        <v>14191</v>
      </c>
      <c r="R52" s="18">
        <f t="shared" si="2"/>
        <v>99.725931131412509</v>
      </c>
      <c r="S52" s="18">
        <f t="shared" si="52"/>
        <v>0.21943702758319159</v>
      </c>
      <c r="T52" s="18">
        <f t="shared" si="53"/>
        <v>0.21883434240280109</v>
      </c>
      <c r="U52" s="18">
        <f t="shared" si="54"/>
        <v>0</v>
      </c>
      <c r="V52" s="18">
        <f t="shared" si="55"/>
        <v>7.3145675861063866E-2</v>
      </c>
      <c r="W52" s="18">
        <f t="shared" si="56"/>
        <v>0.21943702758319159</v>
      </c>
      <c r="X52" s="18">
        <f t="shared" si="57"/>
        <v>0</v>
      </c>
      <c r="Y52" s="18">
        <f t="shared" si="58"/>
        <v>7.2944780800933695E-2</v>
      </c>
      <c r="Z52" s="18">
        <f t="shared" si="59"/>
        <v>0.21883434240280109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12770</v>
      </c>
      <c r="C53" s="20">
        <v>4</v>
      </c>
      <c r="D53" s="21">
        <v>0.27400000000000002</v>
      </c>
      <c r="E53" s="20">
        <v>1</v>
      </c>
      <c r="F53" s="21">
        <v>3.9E-2</v>
      </c>
      <c r="G53" s="20">
        <v>1</v>
      </c>
      <c r="H53" s="21">
        <v>3.9E-2</v>
      </c>
      <c r="I53" s="20">
        <v>3</v>
      </c>
      <c r="J53" s="21">
        <v>0.19600000000000001</v>
      </c>
      <c r="K53" s="22"/>
      <c r="L53" s="22">
        <v>100</v>
      </c>
      <c r="M53" s="22">
        <v>99.999336680003822</v>
      </c>
      <c r="N53" s="22">
        <f t="shared" si="0"/>
        <v>99.999668340001904</v>
      </c>
      <c r="O53" s="20">
        <v>13187</v>
      </c>
      <c r="P53" s="20">
        <v>40</v>
      </c>
      <c r="Q53" s="25">
        <f t="shared" si="1"/>
        <v>13147</v>
      </c>
      <c r="R53" s="22">
        <f t="shared" si="2"/>
        <v>99.696670963828012</v>
      </c>
      <c r="S53" s="22">
        <f t="shared" si="52"/>
        <v>0.31418820545269727</v>
      </c>
      <c r="T53" s="22">
        <f t="shared" si="53"/>
        <v>0.31323414252153486</v>
      </c>
      <c r="U53" s="22">
        <f t="shared" si="54"/>
        <v>7.8547051363174317E-2</v>
      </c>
      <c r="V53" s="22">
        <f t="shared" si="55"/>
        <v>7.8547051363174317E-2</v>
      </c>
      <c r="W53" s="22">
        <f t="shared" si="56"/>
        <v>0.23564115408952294</v>
      </c>
      <c r="X53" s="22">
        <f t="shared" si="57"/>
        <v>7.8308535630383716E-2</v>
      </c>
      <c r="Y53" s="22">
        <f t="shared" si="58"/>
        <v>7.8308535630383716E-2</v>
      </c>
      <c r="Z53" s="26">
        <f t="shared" si="59"/>
        <v>0.23492560689115111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P1:P2"/>
    <mergeCell ref="A1:A2"/>
    <mergeCell ref="C1:C2"/>
    <mergeCell ref="D1:D2"/>
    <mergeCell ref="E1:F1"/>
    <mergeCell ref="G1:H1"/>
    <mergeCell ref="B1:B2"/>
    <mergeCell ref="I1:J1"/>
    <mergeCell ref="K1:K2"/>
    <mergeCell ref="L1:L2"/>
    <mergeCell ref="M1:M2"/>
    <mergeCell ref="N1:N2"/>
    <mergeCell ref="O1:O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</mergeCells>
  <phoneticPr fontId="1" type="noConversion"/>
  <pageMargins left="0.7" right="0.7" top="0.75" bottom="0.75" header="0.3" footer="0.3"/>
  <ignoredErrors>
    <ignoredError sqref="AA11:AD11" formulaRange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5F433-5B18-40E9-9AE5-39C3125FA945}">
  <dimension ref="A1:AH53"/>
  <sheetViews>
    <sheetView workbookViewId="0">
      <selection activeCell="AE20" sqref="AE20:AH23"/>
    </sheetView>
  </sheetViews>
  <sheetFormatPr defaultRowHeight="14" x14ac:dyDescent="0.3"/>
  <cols>
    <col min="12" max="13" width="8.6640625" style="28"/>
  </cols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66"/>
      <c r="L1" s="40" t="s">
        <v>88</v>
      </c>
      <c r="M1" s="40" t="s">
        <v>89</v>
      </c>
      <c r="N1" s="54" t="s">
        <v>25</v>
      </c>
      <c r="O1" s="44" t="s">
        <v>21</v>
      </c>
      <c r="P1" s="44" t="s">
        <v>27</v>
      </c>
      <c r="Q1" s="44" t="s">
        <v>29</v>
      </c>
      <c r="R1" s="56" t="s">
        <v>31</v>
      </c>
      <c r="S1" s="54" t="s">
        <v>35</v>
      </c>
      <c r="T1" s="54" t="s">
        <v>33</v>
      </c>
      <c r="U1" s="40" t="s">
        <v>37</v>
      </c>
      <c r="V1" s="40" t="s">
        <v>39</v>
      </c>
      <c r="W1" s="40" t="s">
        <v>41</v>
      </c>
      <c r="X1" s="40" t="s">
        <v>43</v>
      </c>
      <c r="Y1" s="40" t="s">
        <v>45</v>
      </c>
      <c r="Z1" s="40" t="s">
        <v>47</v>
      </c>
      <c r="AA1" s="40" t="s">
        <v>49</v>
      </c>
      <c r="AB1" s="40" t="s">
        <v>51</v>
      </c>
      <c r="AC1" s="40" t="s">
        <v>53</v>
      </c>
      <c r="AD1" s="40" t="s">
        <v>55</v>
      </c>
      <c r="AE1" s="40" t="s">
        <v>57</v>
      </c>
      <c r="AF1" s="40" t="s">
        <v>59</v>
      </c>
      <c r="AG1" s="40" t="s">
        <v>61</v>
      </c>
      <c r="AH1" s="40" t="s">
        <v>63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67"/>
      <c r="L2" s="41"/>
      <c r="M2" s="41"/>
      <c r="N2" s="55"/>
      <c r="O2" s="45"/>
      <c r="P2" s="4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17"/>
      <c r="L3" s="17"/>
      <c r="M3" s="17"/>
      <c r="N3" s="17"/>
      <c r="O3" s="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288746</v>
      </c>
      <c r="C4" s="8">
        <v>12604</v>
      </c>
      <c r="D4" s="9">
        <v>43.651000000000003</v>
      </c>
      <c r="E4" s="8">
        <v>9991</v>
      </c>
      <c r="F4" s="9">
        <v>34.600999999999999</v>
      </c>
      <c r="G4" s="8">
        <v>2206</v>
      </c>
      <c r="H4" s="9">
        <v>7.64</v>
      </c>
      <c r="I4" s="8">
        <v>408</v>
      </c>
      <c r="J4" s="9">
        <v>1.411</v>
      </c>
      <c r="K4" s="17"/>
      <c r="L4" s="17">
        <v>91.205524958475394</v>
      </c>
      <c r="M4" s="17">
        <v>91.070050711769753</v>
      </c>
      <c r="N4" s="17">
        <f>(L4+M4)/2</f>
        <v>91.137787835122566</v>
      </c>
      <c r="O4" s="16">
        <f>O6+O13+O20+O27+O34+O41+O48</f>
        <v>289793</v>
      </c>
      <c r="P4" s="16">
        <f>P6+P13+P20+P27+P34+P41+P48</f>
        <v>65381</v>
      </c>
      <c r="Q4" s="16">
        <f>O4-P4</f>
        <v>224412</v>
      </c>
      <c r="R4" s="17">
        <f>Q4/O4*100</f>
        <v>77.438723502638084</v>
      </c>
      <c r="S4" s="17">
        <f>C4/(R4*B4*N4)*10000000</f>
        <v>61.849436831882784</v>
      </c>
      <c r="T4" s="17">
        <f>N4*R4*S4/10000</f>
        <v>43.650821136916186</v>
      </c>
      <c r="U4" s="17">
        <f>E4/(R4*B4*N4)*10000000</f>
        <v>49.027112296678901</v>
      </c>
      <c r="V4" s="17">
        <f>G4/(R4*B4*N4)*10000000</f>
        <v>10.825123583872852</v>
      </c>
      <c r="W4" s="17">
        <f>I4/(R4*B4*N4)*10000000</f>
        <v>2.0021080789755774</v>
      </c>
      <c r="X4" s="17">
        <f>N4*R4*U4/10000</f>
        <v>34.601345126858902</v>
      </c>
      <c r="Y4" s="17">
        <f>N4*R4*V4/10000</f>
        <v>7.6399326743920257</v>
      </c>
      <c r="Z4" s="17">
        <f>N4*R4*W4/10000</f>
        <v>1.413006587104237</v>
      </c>
      <c r="AA4" s="19">
        <f>SUM(T6:T53)-T6-T13-T20-T27-T34-T41-T48</f>
        <v>1208.6593942920704</v>
      </c>
      <c r="AB4" s="19">
        <f>SUM(X6:X53)-X6-X13-X20-X27-X34-X41-X48</f>
        <v>956.18133430028035</v>
      </c>
      <c r="AC4" s="19">
        <f>SUM(Y6:Y53)-Y6-Y13-Y20-Y27-Y34-Y41-Y48</f>
        <v>212.11950464825017</v>
      </c>
      <c r="AD4" s="19">
        <f>SUM(Z6:Z53)-Z6-Z13-Z20-Z27-Z34-Z41-Z48</f>
        <v>42.308211966082858</v>
      </c>
      <c r="AE4" s="19">
        <f>SUM(S14:S53)-S20-S27-S34-S41-S48</f>
        <v>2367.1716214794824</v>
      </c>
      <c r="AF4" s="19">
        <f>SUM(U14:U53)-U20-U27-U34-U41-U48</f>
        <v>2027.8976950126994</v>
      </c>
      <c r="AG4" s="19">
        <f>SUM(V14:V53)-V20-V27-V34-V41-V48</f>
        <v>291.87253099979256</v>
      </c>
      <c r="AH4" s="19">
        <f>SUM(W14:W53)-W20-W27-W34-W41-W48</f>
        <v>50.26414707213538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18"/>
      <c r="L5" s="18"/>
      <c r="M5" s="18"/>
      <c r="N5" s="17"/>
      <c r="O5" s="11"/>
      <c r="P5" s="18"/>
      <c r="Q5" s="16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35510</v>
      </c>
      <c r="C6" s="8">
        <v>216</v>
      </c>
      <c r="D6" s="9">
        <v>6.069</v>
      </c>
      <c r="E6" s="8">
        <v>205</v>
      </c>
      <c r="F6" s="9">
        <v>5.7590000000000003</v>
      </c>
      <c r="G6" s="8">
        <v>11</v>
      </c>
      <c r="H6" s="9">
        <v>0.29599999999999999</v>
      </c>
      <c r="I6" s="8">
        <v>0</v>
      </c>
      <c r="J6" s="9">
        <v>0</v>
      </c>
      <c r="K6" s="17"/>
      <c r="L6" s="17">
        <v>43.405149763531263</v>
      </c>
      <c r="M6" s="17">
        <v>56.662500600874878</v>
      </c>
      <c r="N6" s="17">
        <f t="shared" ref="N6:N53" si="0">(L6+M6)/2</f>
        <v>50.033825182203074</v>
      </c>
      <c r="O6" s="8">
        <v>35067</v>
      </c>
      <c r="P6" s="8">
        <v>34651</v>
      </c>
      <c r="Q6" s="16">
        <f t="shared" ref="Q6:Q53" si="1">O6-P6</f>
        <v>416</v>
      </c>
      <c r="R6" s="17">
        <f t="shared" ref="R6:R53" si="2">Q6/O6*100</f>
        <v>1.1863005104514217</v>
      </c>
      <c r="S6" s="17">
        <f t="shared" ref="S6:S53" si="3">C6/(R6*B6*N6)*10000000</f>
        <v>1024.8130681306097</v>
      </c>
      <c r="T6" s="17">
        <f t="shared" ref="T6:T11" si="4">N6*R6*S6/10000</f>
        <v>6.082793579273444</v>
      </c>
      <c r="U6" s="17">
        <f t="shared" ref="U6:U53" si="5">E6/(R6*B6*N6)*10000000</f>
        <v>972.62351373506942</v>
      </c>
      <c r="V6" s="17">
        <f t="shared" ref="V6:V53" si="6">G6/(R6*B6*N6)*10000000</f>
        <v>52.18955439554032</v>
      </c>
      <c r="W6" s="17">
        <f t="shared" ref="W6:W53" si="7">I6/(R6*B6*N6)*10000000</f>
        <v>0</v>
      </c>
      <c r="X6" s="17">
        <f t="shared" ref="X6:X11" si="8">N6*R6*U6/10000</f>
        <v>5.7730216840326669</v>
      </c>
      <c r="Y6" s="17">
        <f t="shared" ref="Y6:Y11" si="9">N6*R6*V6/10000</f>
        <v>0.30977189524077731</v>
      </c>
      <c r="Z6" s="17">
        <f t="shared" ref="Z6:Z11" si="10">N6*R6*W6/10000</f>
        <v>0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7056</v>
      </c>
      <c r="C7" s="14">
        <v>1</v>
      </c>
      <c r="D7" s="15">
        <v>7.0999999999999994E-2</v>
      </c>
      <c r="E7" s="14">
        <v>1</v>
      </c>
      <c r="F7" s="15">
        <v>7.0999999999999994E-2</v>
      </c>
      <c r="G7" s="14">
        <v>0</v>
      </c>
      <c r="H7" s="15">
        <v>0</v>
      </c>
      <c r="I7" s="14">
        <v>0</v>
      </c>
      <c r="J7" s="15">
        <v>0</v>
      </c>
      <c r="K7" s="18"/>
      <c r="L7" s="18">
        <v>17.470612079448721</v>
      </c>
      <c r="M7" s="18">
        <v>25.089861042574036</v>
      </c>
      <c r="N7" s="18">
        <f t="shared" si="0"/>
        <v>21.280236561011378</v>
      </c>
      <c r="O7" s="14">
        <v>6605</v>
      </c>
      <c r="P7" s="14">
        <v>6603</v>
      </c>
      <c r="Q7" s="24">
        <f t="shared" si="1"/>
        <v>2</v>
      </c>
      <c r="R7" s="18">
        <f t="shared" si="2"/>
        <v>3.0280090840272521E-2</v>
      </c>
      <c r="S7" s="18">
        <f t="shared" si="3"/>
        <v>2199.4181402920935</v>
      </c>
      <c r="T7" s="18">
        <f t="shared" si="4"/>
        <v>0.14172335600907029</v>
      </c>
      <c r="U7" s="18">
        <f t="shared" si="5"/>
        <v>2199.4181402920935</v>
      </c>
      <c r="V7" s="18">
        <f t="shared" si="6"/>
        <v>0</v>
      </c>
      <c r="W7" s="18">
        <f t="shared" si="7"/>
        <v>0</v>
      </c>
      <c r="X7" s="18">
        <f t="shared" si="8"/>
        <v>0.14172335600907029</v>
      </c>
      <c r="Y7" s="18">
        <f t="shared" si="9"/>
        <v>0</v>
      </c>
      <c r="Z7" s="18">
        <f t="shared" si="10"/>
        <v>0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7314</v>
      </c>
      <c r="C8" s="14">
        <v>3</v>
      </c>
      <c r="D8" s="15">
        <v>0.41</v>
      </c>
      <c r="E8" s="14">
        <v>3</v>
      </c>
      <c r="F8" s="15">
        <v>0.41</v>
      </c>
      <c r="G8" s="14">
        <v>0</v>
      </c>
      <c r="H8" s="15">
        <v>0</v>
      </c>
      <c r="I8" s="14">
        <v>0</v>
      </c>
      <c r="J8" s="15">
        <v>0</v>
      </c>
      <c r="K8" s="18"/>
      <c r="L8" s="18">
        <v>28.078635014836795</v>
      </c>
      <c r="M8" s="18">
        <v>39.863795348362224</v>
      </c>
      <c r="N8" s="18">
        <f t="shared" si="0"/>
        <v>33.971215181599511</v>
      </c>
      <c r="O8" s="14">
        <v>7505</v>
      </c>
      <c r="P8" s="14">
        <v>7497</v>
      </c>
      <c r="Q8" s="24">
        <f t="shared" si="1"/>
        <v>8</v>
      </c>
      <c r="R8" s="18">
        <f t="shared" si="2"/>
        <v>0.10659560293137908</v>
      </c>
      <c r="S8" s="18">
        <f t="shared" si="3"/>
        <v>1132.7026747364748</v>
      </c>
      <c r="T8" s="18">
        <f t="shared" si="4"/>
        <v>0.41017227235438886</v>
      </c>
      <c r="U8" s="18">
        <f t="shared" si="5"/>
        <v>1132.7026747364748</v>
      </c>
      <c r="V8" s="18">
        <f t="shared" si="6"/>
        <v>0</v>
      </c>
      <c r="W8" s="18">
        <f t="shared" si="7"/>
        <v>0</v>
      </c>
      <c r="X8" s="18">
        <f t="shared" si="8"/>
        <v>0.41017227235438886</v>
      </c>
      <c r="Y8" s="18">
        <f t="shared" si="9"/>
        <v>0</v>
      </c>
      <c r="Z8" s="18">
        <f t="shared" si="10"/>
        <v>0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6964</v>
      </c>
      <c r="C9" s="14">
        <v>9</v>
      </c>
      <c r="D9" s="15">
        <v>1.292</v>
      </c>
      <c r="E9" s="14">
        <v>9</v>
      </c>
      <c r="F9" s="15">
        <v>1.292</v>
      </c>
      <c r="G9" s="14">
        <v>1</v>
      </c>
      <c r="H9" s="15">
        <v>7.1999999999999995E-2</v>
      </c>
      <c r="I9" s="14">
        <v>0</v>
      </c>
      <c r="J9" s="15">
        <v>0</v>
      </c>
      <c r="K9" s="18"/>
      <c r="L9" s="18">
        <v>41.417776178481468</v>
      </c>
      <c r="M9" s="18">
        <v>55.621392138297544</v>
      </c>
      <c r="N9" s="18">
        <f t="shared" si="0"/>
        <v>48.519584158389506</v>
      </c>
      <c r="O9" s="14">
        <v>7122</v>
      </c>
      <c r="P9" s="14">
        <v>7095</v>
      </c>
      <c r="Q9" s="24">
        <f t="shared" si="1"/>
        <v>27</v>
      </c>
      <c r="R9" s="18">
        <f t="shared" si="2"/>
        <v>0.37910699241786017</v>
      </c>
      <c r="S9" s="18">
        <f t="shared" si="3"/>
        <v>702.59472061352824</v>
      </c>
      <c r="T9" s="18">
        <f t="shared" si="4"/>
        <v>1.2923607122343481</v>
      </c>
      <c r="U9" s="18">
        <f t="shared" si="5"/>
        <v>702.59472061352824</v>
      </c>
      <c r="V9" s="18">
        <f t="shared" si="6"/>
        <v>78.066080068169796</v>
      </c>
      <c r="W9" s="18">
        <f t="shared" si="7"/>
        <v>0</v>
      </c>
      <c r="X9" s="18">
        <f t="shared" si="8"/>
        <v>1.2923607122343481</v>
      </c>
      <c r="Y9" s="18">
        <f t="shared" si="9"/>
        <v>0.14359563469270531</v>
      </c>
      <c r="Z9" s="18">
        <f t="shared" si="10"/>
        <v>0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6918</v>
      </c>
      <c r="C10" s="14">
        <v>46</v>
      </c>
      <c r="D10" s="15">
        <v>6.5780000000000003</v>
      </c>
      <c r="E10" s="14">
        <v>44</v>
      </c>
      <c r="F10" s="15">
        <v>6.2880000000000003</v>
      </c>
      <c r="G10" s="14">
        <v>2</v>
      </c>
      <c r="H10" s="15">
        <v>0.28899999999999998</v>
      </c>
      <c r="I10" s="14">
        <v>0</v>
      </c>
      <c r="J10" s="15">
        <v>0</v>
      </c>
      <c r="K10" s="18"/>
      <c r="L10" s="18">
        <v>56.298955613577029</v>
      </c>
      <c r="M10" s="18">
        <v>69.84098818008853</v>
      </c>
      <c r="N10" s="18">
        <f t="shared" si="0"/>
        <v>63.069971896832783</v>
      </c>
      <c r="O10" s="14">
        <v>6806</v>
      </c>
      <c r="P10" s="14">
        <v>6713</v>
      </c>
      <c r="Q10" s="24">
        <f t="shared" si="1"/>
        <v>93</v>
      </c>
      <c r="R10" s="18">
        <f t="shared" si="2"/>
        <v>1.3664413752571261</v>
      </c>
      <c r="S10" s="18">
        <f t="shared" si="3"/>
        <v>771.54921322313101</v>
      </c>
      <c r="T10" s="18">
        <f t="shared" si="4"/>
        <v>6.6493206128938995</v>
      </c>
      <c r="U10" s="18">
        <f t="shared" si="5"/>
        <v>738.00359525690794</v>
      </c>
      <c r="V10" s="18">
        <f t="shared" si="6"/>
        <v>33.545617966223084</v>
      </c>
      <c r="W10" s="18">
        <f t="shared" si="7"/>
        <v>0</v>
      </c>
      <c r="X10" s="18">
        <f t="shared" si="8"/>
        <v>6.3602197166811205</v>
      </c>
      <c r="Y10" s="18">
        <f t="shared" si="9"/>
        <v>0.28910089621277818</v>
      </c>
      <c r="Z10" s="18">
        <f t="shared" si="10"/>
        <v>0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7259</v>
      </c>
      <c r="C11" s="14">
        <v>157</v>
      </c>
      <c r="D11" s="15">
        <v>21.628</v>
      </c>
      <c r="E11" s="14">
        <v>149</v>
      </c>
      <c r="F11" s="15">
        <v>20.457000000000001</v>
      </c>
      <c r="G11" s="14">
        <v>8</v>
      </c>
      <c r="H11" s="15">
        <v>1.1020000000000001</v>
      </c>
      <c r="I11" s="14">
        <v>0</v>
      </c>
      <c r="J11" s="15">
        <v>0</v>
      </c>
      <c r="K11" s="18"/>
      <c r="L11" s="18">
        <v>74.211663066954642</v>
      </c>
      <c r="M11" s="18">
        <v>81.676879188750021</v>
      </c>
      <c r="N11" s="18">
        <f t="shared" si="0"/>
        <v>77.944271127852332</v>
      </c>
      <c r="O11" s="14">
        <v>7028</v>
      </c>
      <c r="P11" s="14">
        <v>6742</v>
      </c>
      <c r="Q11" s="24">
        <f t="shared" si="1"/>
        <v>286</v>
      </c>
      <c r="R11" s="18">
        <f t="shared" si="2"/>
        <v>4.0694365395560617</v>
      </c>
      <c r="S11" s="18">
        <f t="shared" si="3"/>
        <v>681.87438380417211</v>
      </c>
      <c r="T11" s="18">
        <f t="shared" si="4"/>
        <v>21.62832346053175</v>
      </c>
      <c r="U11" s="18">
        <f t="shared" si="5"/>
        <v>647.12919227274926</v>
      </c>
      <c r="V11" s="18">
        <f t="shared" si="6"/>
        <v>34.745191531422783</v>
      </c>
      <c r="W11" s="18">
        <f t="shared" si="7"/>
        <v>0</v>
      </c>
      <c r="X11" s="18">
        <f t="shared" si="8"/>
        <v>20.52624328419892</v>
      </c>
      <c r="Y11" s="18">
        <f t="shared" si="9"/>
        <v>1.1020801763328281</v>
      </c>
      <c r="Z11" s="18">
        <f t="shared" si="10"/>
        <v>0</v>
      </c>
      <c r="AA11" s="34">
        <f>SUM(D7:D11)+SUM(D14:D18)+SUM(D21:D25)+SUM(D28:D32)+SUM(D35:D39)+SUM(D42:D46)+SUM(D49:D53)</f>
        <v>1207.4659999999999</v>
      </c>
      <c r="AB11" s="34">
        <f>SUM(F7:F11)+SUM(F14:F18)+SUM(F21:F25)+SUM(F28:F32)+SUM(F35:F39)+SUM(F42:F46)+SUM(F49:F53)</f>
        <v>954.88700000000006</v>
      </c>
      <c r="AC11" s="34">
        <f>SUM(H7:H11)+SUM(H14:H18)+SUM(H21:H25)+SUM(H28:H32)+SUM(H35:H39)+SUM(H42:H46)+SUM(H49:H53)</f>
        <v>210.96299999999997</v>
      </c>
      <c r="AD11" s="34">
        <f>SUM(J7:J11)+SUM(J14:J18)+SUM(J21:J25)+SUM(J28:J32)+SUM(J35:J39)+SUM(J42:J46)+SUM(J49:J53)</f>
        <v>41.4</v>
      </c>
      <c r="AE11" s="19">
        <f>SUM(S7:S53)-S13-S20-S27-S34-S41-S48</f>
        <v>7855.3107541488816</v>
      </c>
      <c r="AF11" s="19">
        <f>SUM(U7:U53)-U13-U20-U27-U34-U41-U48</f>
        <v>7447.7460181844544</v>
      </c>
      <c r="AG11" s="19">
        <f t="shared" ref="AG11:AH11" si="11">SUM(V7:V53)-V13-V20-V27-V34-V41-V48</f>
        <v>438.22942056560834</v>
      </c>
      <c r="AH11" s="19">
        <f t="shared" si="11"/>
        <v>50.26414707213538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18"/>
      <c r="L12" s="18"/>
      <c r="M12" s="18"/>
      <c r="N12" s="17"/>
      <c r="O12" s="11"/>
      <c r="P12" s="11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49186</v>
      </c>
      <c r="C13" s="8">
        <v>6490</v>
      </c>
      <c r="D13" s="9">
        <v>131.93899999999999</v>
      </c>
      <c r="E13" s="8">
        <v>5915</v>
      </c>
      <c r="F13" s="9">
        <v>120.259</v>
      </c>
      <c r="G13" s="8">
        <v>524</v>
      </c>
      <c r="H13" s="9">
        <v>10.643000000000001</v>
      </c>
      <c r="I13" s="8">
        <v>52</v>
      </c>
      <c r="J13" s="9">
        <v>1.0469999999999999</v>
      </c>
      <c r="K13" s="17"/>
      <c r="L13" s="17">
        <v>95.849387040280206</v>
      </c>
      <c r="M13" s="17">
        <v>96.368847789190852</v>
      </c>
      <c r="N13" s="17">
        <f t="shared" si="0"/>
        <v>96.109117414735522</v>
      </c>
      <c r="O13" s="8">
        <v>47053</v>
      </c>
      <c r="P13" s="8">
        <v>25581</v>
      </c>
      <c r="Q13" s="16">
        <f t="shared" si="1"/>
        <v>21472</v>
      </c>
      <c r="R13" s="17">
        <f t="shared" si="2"/>
        <v>45.633647163836528</v>
      </c>
      <c r="S13" s="17">
        <f t="shared" si="3"/>
        <v>300.85235966785064</v>
      </c>
      <c r="T13" s="17">
        <f t="shared" ref="T13:T18" si="12">N13*R13*S13/10000</f>
        <v>131.94811531736673</v>
      </c>
      <c r="U13" s="17">
        <f t="shared" si="5"/>
        <v>274.19748958942012</v>
      </c>
      <c r="V13" s="17">
        <f t="shared" si="6"/>
        <v>24.290698993213216</v>
      </c>
      <c r="W13" s="17">
        <f t="shared" si="7"/>
        <v>2.4105273810058914</v>
      </c>
      <c r="X13" s="17">
        <f t="shared" ref="X13:X18" si="13">N13*R13*U13/10000</f>
        <v>120.25779693408693</v>
      </c>
      <c r="Y13" s="17">
        <f t="shared" ref="Y13:Y18" si="14">N13*R13*V13/10000</f>
        <v>10.653437970154112</v>
      </c>
      <c r="Z13" s="17">
        <f t="shared" ref="Z13:Z18" si="15">N13*R13*W13/10000</f>
        <v>1.0572114016183469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7993</v>
      </c>
      <c r="C14" s="14">
        <v>485</v>
      </c>
      <c r="D14" s="15">
        <v>60.616</v>
      </c>
      <c r="E14" s="14">
        <v>459</v>
      </c>
      <c r="F14" s="15">
        <v>57.363</v>
      </c>
      <c r="G14" s="14">
        <v>25</v>
      </c>
      <c r="H14" s="15">
        <v>3.0649999999999999</v>
      </c>
      <c r="I14" s="14">
        <v>2</v>
      </c>
      <c r="J14" s="15">
        <v>0.188</v>
      </c>
      <c r="K14" s="18"/>
      <c r="L14" s="18">
        <v>88.321884200196266</v>
      </c>
      <c r="M14" s="18">
        <v>90.692153143803651</v>
      </c>
      <c r="N14" s="18">
        <f t="shared" si="0"/>
        <v>89.507018671999958</v>
      </c>
      <c r="O14" s="14">
        <v>7490</v>
      </c>
      <c r="P14" s="14">
        <v>6506</v>
      </c>
      <c r="Q14" s="24">
        <f t="shared" si="1"/>
        <v>984</v>
      </c>
      <c r="R14" s="18">
        <f t="shared" si="2"/>
        <v>13.137516688918558</v>
      </c>
      <c r="S14" s="18">
        <f t="shared" si="3"/>
        <v>516.01408138676913</v>
      </c>
      <c r="T14" s="18">
        <f t="shared" si="12"/>
        <v>60.67809333166521</v>
      </c>
      <c r="U14" s="18">
        <f t="shared" si="5"/>
        <v>488.35147083820004</v>
      </c>
      <c r="V14" s="18">
        <f t="shared" si="6"/>
        <v>26.598663989008717</v>
      </c>
      <c r="W14" s="18">
        <f t="shared" si="7"/>
        <v>2.1278931191206971</v>
      </c>
      <c r="X14" s="18">
        <f t="shared" si="13"/>
        <v>57.425247091204803</v>
      </c>
      <c r="Y14" s="18">
        <f t="shared" si="14"/>
        <v>3.1277367696734641</v>
      </c>
      <c r="Z14" s="18">
        <f t="shared" si="15"/>
        <v>0.25021894157387709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9035</v>
      </c>
      <c r="C15" s="14">
        <v>945</v>
      </c>
      <c r="D15" s="15">
        <v>104.544</v>
      </c>
      <c r="E15" s="14">
        <v>883</v>
      </c>
      <c r="F15" s="15">
        <v>97.736000000000004</v>
      </c>
      <c r="G15" s="14">
        <v>57</v>
      </c>
      <c r="H15" s="15">
        <v>6.2539999999999996</v>
      </c>
      <c r="I15" s="14">
        <v>5</v>
      </c>
      <c r="J15" s="15">
        <v>0.55300000000000005</v>
      </c>
      <c r="K15" s="18"/>
      <c r="L15" s="18">
        <v>93.8996836873023</v>
      </c>
      <c r="M15" s="18">
        <v>95.723350190948395</v>
      </c>
      <c r="N15" s="18">
        <f t="shared" si="0"/>
        <v>94.81151693912534</v>
      </c>
      <c r="O15" s="14">
        <v>8496</v>
      </c>
      <c r="P15" s="14">
        <v>6202</v>
      </c>
      <c r="Q15" s="24">
        <f t="shared" si="1"/>
        <v>2294</v>
      </c>
      <c r="R15" s="18">
        <f t="shared" si="2"/>
        <v>27.000941619585689</v>
      </c>
      <c r="S15" s="18">
        <f t="shared" si="3"/>
        <v>408.56733956399313</v>
      </c>
      <c r="T15" s="18">
        <f t="shared" si="12"/>
        <v>104.59324847814057</v>
      </c>
      <c r="U15" s="18">
        <f t="shared" si="5"/>
        <v>381.76186331746658</v>
      </c>
      <c r="V15" s="18">
        <f t="shared" si="6"/>
        <v>24.643744291161489</v>
      </c>
      <c r="W15" s="18">
        <f t="shared" si="7"/>
        <v>2.1617319553650431</v>
      </c>
      <c r="X15" s="18">
        <f t="shared" si="13"/>
        <v>97.731045932484761</v>
      </c>
      <c r="Y15" s="18">
        <f t="shared" si="14"/>
        <v>6.3087991145545104</v>
      </c>
      <c r="Z15" s="18">
        <f t="shared" si="15"/>
        <v>0.55340343110127288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9921</v>
      </c>
      <c r="C16" s="14">
        <v>1341</v>
      </c>
      <c r="D16" s="15">
        <v>135.124</v>
      </c>
      <c r="E16" s="14">
        <v>1237</v>
      </c>
      <c r="F16" s="15">
        <v>124.64100000000001</v>
      </c>
      <c r="G16" s="14">
        <v>95</v>
      </c>
      <c r="H16" s="15">
        <v>9.5760000000000005</v>
      </c>
      <c r="I16" s="14">
        <v>9</v>
      </c>
      <c r="J16" s="15">
        <v>0.90700000000000003</v>
      </c>
      <c r="K16" s="18"/>
      <c r="L16" s="18">
        <v>97.319859402460466</v>
      </c>
      <c r="M16" s="18">
        <v>97.737378310568417</v>
      </c>
      <c r="N16" s="18">
        <f t="shared" si="0"/>
        <v>97.528618856514441</v>
      </c>
      <c r="O16" s="14">
        <v>9573</v>
      </c>
      <c r="P16" s="14">
        <v>5578</v>
      </c>
      <c r="Q16" s="24">
        <f t="shared" si="1"/>
        <v>3995</v>
      </c>
      <c r="R16" s="18">
        <f t="shared" si="2"/>
        <v>41.731954455238693</v>
      </c>
      <c r="S16" s="18">
        <f t="shared" si="3"/>
        <v>332.10279406819956</v>
      </c>
      <c r="T16" s="18">
        <f t="shared" si="12"/>
        <v>135.16782582400967</v>
      </c>
      <c r="U16" s="18">
        <f t="shared" si="5"/>
        <v>306.34687267886864</v>
      </c>
      <c r="V16" s="18">
        <f t="shared" si="6"/>
        <v>23.527043576792661</v>
      </c>
      <c r="W16" s="18">
        <f t="shared" si="7"/>
        <v>2.228877812538252</v>
      </c>
      <c r="X16" s="18">
        <f t="shared" si="13"/>
        <v>124.68501159157341</v>
      </c>
      <c r="Y16" s="18">
        <f t="shared" si="14"/>
        <v>9.5756476161677249</v>
      </c>
      <c r="Z16" s="18">
        <f t="shared" si="15"/>
        <v>0.90716661626852124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10747</v>
      </c>
      <c r="C17" s="14">
        <v>1767</v>
      </c>
      <c r="D17" s="15">
        <v>164.41800000000001</v>
      </c>
      <c r="E17" s="14">
        <v>1602</v>
      </c>
      <c r="F17" s="15">
        <v>149.065</v>
      </c>
      <c r="G17" s="14">
        <v>152</v>
      </c>
      <c r="H17" s="15">
        <v>14.143000000000001</v>
      </c>
      <c r="I17" s="14">
        <v>14</v>
      </c>
      <c r="J17" s="15">
        <v>1.256</v>
      </c>
      <c r="K17" s="18"/>
      <c r="L17" s="18">
        <v>98.659517426273453</v>
      </c>
      <c r="M17" s="18">
        <v>98.882218288074768</v>
      </c>
      <c r="N17" s="18">
        <f t="shared" si="0"/>
        <v>98.77086785717411</v>
      </c>
      <c r="O17" s="14">
        <v>10268</v>
      </c>
      <c r="P17" s="14">
        <v>4189</v>
      </c>
      <c r="Q17" s="24">
        <f t="shared" si="1"/>
        <v>6079</v>
      </c>
      <c r="R17" s="18">
        <f t="shared" si="2"/>
        <v>59.203350214257888</v>
      </c>
      <c r="S17" s="18">
        <f t="shared" si="3"/>
        <v>281.17334497284611</v>
      </c>
      <c r="T17" s="18">
        <f t="shared" si="12"/>
        <v>164.41797710989113</v>
      </c>
      <c r="U17" s="18">
        <f t="shared" si="5"/>
        <v>254.91776946604384</v>
      </c>
      <c r="V17" s="18">
        <f t="shared" si="6"/>
        <v>24.186954406266331</v>
      </c>
      <c r="W17" s="18">
        <f t="shared" si="7"/>
        <v>2.227745800577162</v>
      </c>
      <c r="X17" s="18">
        <f t="shared" si="13"/>
        <v>149.06485530845816</v>
      </c>
      <c r="Y17" s="18">
        <f t="shared" si="14"/>
        <v>14.143481901926119</v>
      </c>
      <c r="Z17" s="18">
        <f t="shared" si="15"/>
        <v>1.3026891225458266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11491</v>
      </c>
      <c r="C18" s="14">
        <v>1954</v>
      </c>
      <c r="D18" s="15">
        <v>170.00299999999999</v>
      </c>
      <c r="E18" s="14">
        <v>1736</v>
      </c>
      <c r="F18" s="15">
        <v>151.03100000000001</v>
      </c>
      <c r="G18" s="14">
        <v>196</v>
      </c>
      <c r="H18" s="15">
        <v>17.013000000000002</v>
      </c>
      <c r="I18" s="14">
        <v>23</v>
      </c>
      <c r="J18" s="15">
        <v>1.958</v>
      </c>
      <c r="K18" s="18"/>
      <c r="L18" s="18">
        <v>99.623352165725038</v>
      </c>
      <c r="M18" s="18">
        <v>99.337556406910934</v>
      </c>
      <c r="N18" s="18">
        <f t="shared" si="0"/>
        <v>99.480454286317979</v>
      </c>
      <c r="O18" s="14">
        <v>11226</v>
      </c>
      <c r="P18" s="14">
        <v>3106</v>
      </c>
      <c r="Q18" s="24">
        <f t="shared" si="1"/>
        <v>8120</v>
      </c>
      <c r="R18" s="18">
        <f t="shared" si="2"/>
        <v>72.332086228398367</v>
      </c>
      <c r="S18" s="18">
        <f t="shared" si="3"/>
        <v>236.31864266319425</v>
      </c>
      <c r="T18" s="18">
        <f t="shared" si="12"/>
        <v>170.04612305282396</v>
      </c>
      <c r="U18" s="18">
        <f t="shared" si="5"/>
        <v>209.95351262195763</v>
      </c>
      <c r="V18" s="18">
        <f t="shared" si="6"/>
        <v>23.704428844414576</v>
      </c>
      <c r="W18" s="18">
        <f t="shared" si="7"/>
        <v>2.7816421603139547</v>
      </c>
      <c r="X18" s="18">
        <f t="shared" si="13"/>
        <v>151.07475415542598</v>
      </c>
      <c r="Y18" s="18">
        <f t="shared" si="14"/>
        <v>17.056827082064228</v>
      </c>
      <c r="Z18" s="18">
        <f t="shared" si="15"/>
        <v>2.0015664433034548</v>
      </c>
      <c r="AA18" s="1"/>
      <c r="AB18" s="1"/>
      <c r="AC18" s="1"/>
      <c r="AD18" s="1"/>
      <c r="AE18" s="19">
        <f>SUM(S16:S53)-S20-S27-S34-S41-S48</f>
        <v>1442.590200528721</v>
      </c>
      <c r="AF18" s="19">
        <f>SUM(U16:U53)-U20-U27-U34-U41-U48</f>
        <v>1157.7843608570331</v>
      </c>
      <c r="AG18" s="19">
        <f>SUM(V16:V53)-V20-V27-V34-V41-V48</f>
        <v>240.63012271962251</v>
      </c>
      <c r="AH18" s="19">
        <f>SUM(W16:W53)-W20-W27-W34-W41-W48</f>
        <v>45.974521997649639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18"/>
      <c r="L19" s="18"/>
      <c r="M19" s="18"/>
      <c r="N19" s="17"/>
      <c r="O19" s="11"/>
      <c r="P19" s="11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55285</v>
      </c>
      <c r="C20" s="8">
        <v>4729</v>
      </c>
      <c r="D20" s="9">
        <v>85.53</v>
      </c>
      <c r="E20" s="8">
        <v>3552</v>
      </c>
      <c r="F20" s="9">
        <v>64.239999999999995</v>
      </c>
      <c r="G20" s="8">
        <v>1001</v>
      </c>
      <c r="H20" s="9">
        <v>18.106000000000002</v>
      </c>
      <c r="I20" s="8">
        <v>177</v>
      </c>
      <c r="J20" s="9">
        <v>3.1930000000000001</v>
      </c>
      <c r="K20" s="17"/>
      <c r="L20" s="17">
        <v>99.870340356564029</v>
      </c>
      <c r="M20" s="17">
        <v>99.683595596598494</v>
      </c>
      <c r="N20" s="17">
        <f t="shared" si="0"/>
        <v>99.776967976581261</v>
      </c>
      <c r="O20" s="8">
        <v>55415</v>
      </c>
      <c r="P20" s="8">
        <v>4301</v>
      </c>
      <c r="Q20" s="16">
        <f t="shared" si="1"/>
        <v>51114</v>
      </c>
      <c r="R20" s="17">
        <f t="shared" si="2"/>
        <v>92.238563565821536</v>
      </c>
      <c r="S20" s="17">
        <f t="shared" si="3"/>
        <v>92.943530767904221</v>
      </c>
      <c r="T20" s="17">
        <f t="shared" ref="T20:T25" si="16">N20*R20*S20/10000</f>
        <v>85.538572849778433</v>
      </c>
      <c r="U20" s="17">
        <f t="shared" si="5"/>
        <v>69.810831314780245</v>
      </c>
      <c r="V20" s="17">
        <f t="shared" si="6"/>
        <v>19.673604207797023</v>
      </c>
      <c r="W20" s="17">
        <f t="shared" si="7"/>
        <v>3.4787491955844887</v>
      </c>
      <c r="X20" s="17">
        <f t="shared" ref="X20:X25" si="17">N20*R20*U20/10000</f>
        <v>64.248892104549157</v>
      </c>
      <c r="Y20" s="17">
        <f t="shared" ref="Y20:Y25" si="18">N20*R20*V20/10000</f>
        <v>18.106177082391245</v>
      </c>
      <c r="Z20" s="17">
        <f t="shared" ref="Z20:Z25" si="19">N20*R20*W20/10000</f>
        <v>3.2015917518314194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11700</v>
      </c>
      <c r="C21" s="14">
        <v>1679</v>
      </c>
      <c r="D21" s="15">
        <v>143.46799999999999</v>
      </c>
      <c r="E21" s="14">
        <v>1436</v>
      </c>
      <c r="F21" s="15">
        <v>122.69799999999999</v>
      </c>
      <c r="G21" s="14">
        <v>213</v>
      </c>
      <c r="H21" s="15">
        <v>18.206</v>
      </c>
      <c r="I21" s="14">
        <v>30</v>
      </c>
      <c r="J21" s="15">
        <v>2.5640000000000001</v>
      </c>
      <c r="K21" s="18"/>
      <c r="L21" s="18">
        <v>99.744804958075093</v>
      </c>
      <c r="M21" s="18">
        <v>99.526982819687376</v>
      </c>
      <c r="N21" s="18">
        <f t="shared" si="0"/>
        <v>99.635893888881242</v>
      </c>
      <c r="O21" s="14">
        <v>11756</v>
      </c>
      <c r="P21" s="14">
        <v>1893</v>
      </c>
      <c r="Q21" s="24">
        <f t="shared" si="1"/>
        <v>9863</v>
      </c>
      <c r="R21" s="18">
        <f t="shared" si="2"/>
        <v>83.897584212317113</v>
      </c>
      <c r="S21" s="18">
        <f t="shared" si="3"/>
        <v>171.67203575807278</v>
      </c>
      <c r="T21" s="18">
        <f t="shared" si="16"/>
        <v>143.50427350427353</v>
      </c>
      <c r="U21" s="18">
        <f t="shared" si="5"/>
        <v>146.82611277462328</v>
      </c>
      <c r="V21" s="18">
        <f t="shared" si="6"/>
        <v>21.778525084258188</v>
      </c>
      <c r="W21" s="18">
        <f t="shared" si="7"/>
        <v>3.067397899191294</v>
      </c>
      <c r="X21" s="18">
        <f t="shared" si="17"/>
        <v>122.73504273504275</v>
      </c>
      <c r="Y21" s="18">
        <f t="shared" si="18"/>
        <v>18.205128205128204</v>
      </c>
      <c r="Z21" s="18">
        <f t="shared" si="19"/>
        <v>2.5641025641025639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11614</v>
      </c>
      <c r="C22" s="14">
        <v>1252</v>
      </c>
      <c r="D22" s="15">
        <v>107.801</v>
      </c>
      <c r="E22" s="14">
        <v>992</v>
      </c>
      <c r="F22" s="15">
        <v>85.370999999999995</v>
      </c>
      <c r="G22" s="14">
        <v>230</v>
      </c>
      <c r="H22" s="15">
        <v>19.760999999999999</v>
      </c>
      <c r="I22" s="14">
        <v>31</v>
      </c>
      <c r="J22" s="15">
        <v>2.669</v>
      </c>
      <c r="K22" s="18"/>
      <c r="L22" s="18">
        <v>99.832663989290495</v>
      </c>
      <c r="M22" s="18">
        <v>99.648471681602842</v>
      </c>
      <c r="N22" s="18">
        <f t="shared" si="0"/>
        <v>99.740567835446669</v>
      </c>
      <c r="O22" s="14">
        <v>11643</v>
      </c>
      <c r="P22" s="14">
        <v>1098</v>
      </c>
      <c r="Q22" s="24">
        <f t="shared" si="1"/>
        <v>10545</v>
      </c>
      <c r="R22" s="18">
        <f t="shared" si="2"/>
        <v>90.569440865756249</v>
      </c>
      <c r="S22" s="18">
        <f t="shared" si="3"/>
        <v>119.33531509833372</v>
      </c>
      <c r="T22" s="18">
        <f t="shared" si="16"/>
        <v>107.80092991217496</v>
      </c>
      <c r="U22" s="18">
        <f t="shared" si="5"/>
        <v>94.55322090858391</v>
      </c>
      <c r="V22" s="18">
        <f t="shared" si="6"/>
        <v>21.922621783240217</v>
      </c>
      <c r="W22" s="18">
        <f t="shared" si="7"/>
        <v>2.9547881533932472</v>
      </c>
      <c r="X22" s="18">
        <f t="shared" si="17"/>
        <v>85.414155329774403</v>
      </c>
      <c r="Y22" s="18">
        <f t="shared" si="18"/>
        <v>19.803685207508174</v>
      </c>
      <c r="Z22" s="18">
        <f t="shared" si="19"/>
        <v>2.6691923540554501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10555</v>
      </c>
      <c r="C23" s="14">
        <v>826</v>
      </c>
      <c r="D23" s="15">
        <v>78.257000000000005</v>
      </c>
      <c r="E23" s="14">
        <v>593</v>
      </c>
      <c r="F23" s="15">
        <v>56.182000000000002</v>
      </c>
      <c r="G23" s="14">
        <v>200</v>
      </c>
      <c r="H23" s="15">
        <v>18.901</v>
      </c>
      <c r="I23" s="14">
        <v>33</v>
      </c>
      <c r="J23" s="15">
        <v>3.1259999999999999</v>
      </c>
      <c r="K23" s="18"/>
      <c r="L23" s="18">
        <v>99.967426710097712</v>
      </c>
      <c r="M23" s="18">
        <v>99.737744200147077</v>
      </c>
      <c r="N23" s="18">
        <f t="shared" si="0"/>
        <v>99.852585455122394</v>
      </c>
      <c r="O23" s="14">
        <v>11586</v>
      </c>
      <c r="P23" s="14">
        <v>691</v>
      </c>
      <c r="Q23" s="24">
        <f t="shared" si="1"/>
        <v>10895</v>
      </c>
      <c r="R23" s="18">
        <f t="shared" si="2"/>
        <v>94.035905403072675</v>
      </c>
      <c r="S23" s="18">
        <f t="shared" si="3"/>
        <v>83.342933917534069</v>
      </c>
      <c r="T23" s="18">
        <f t="shared" si="16"/>
        <v>78.256750355281838</v>
      </c>
      <c r="U23" s="18">
        <f t="shared" si="5"/>
        <v>59.833365391159447</v>
      </c>
      <c r="V23" s="18">
        <f t="shared" si="6"/>
        <v>20.179887147102679</v>
      </c>
      <c r="W23" s="18">
        <f t="shared" si="7"/>
        <v>3.3296813792719422</v>
      </c>
      <c r="X23" s="18">
        <f t="shared" si="17"/>
        <v>56.181904310753197</v>
      </c>
      <c r="Y23" s="18">
        <f t="shared" si="18"/>
        <v>18.948365703458073</v>
      </c>
      <c r="Z23" s="18">
        <f t="shared" si="19"/>
        <v>3.1264803410705824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10216</v>
      </c>
      <c r="C24" s="14">
        <v>542</v>
      </c>
      <c r="D24" s="15">
        <v>53.008000000000003</v>
      </c>
      <c r="E24" s="14">
        <v>324</v>
      </c>
      <c r="F24" s="15">
        <v>31.667999999999999</v>
      </c>
      <c r="G24" s="14">
        <v>176</v>
      </c>
      <c r="H24" s="15">
        <v>17.228999999999999</v>
      </c>
      <c r="I24" s="14">
        <v>42</v>
      </c>
      <c r="J24" s="15">
        <v>4.0620000000000003</v>
      </c>
      <c r="K24" s="18"/>
      <c r="L24" s="18">
        <v>99.907005579665224</v>
      </c>
      <c r="M24" s="18">
        <v>99.788784852856594</v>
      </c>
      <c r="N24" s="18">
        <f t="shared" si="0"/>
        <v>99.847895216260909</v>
      </c>
      <c r="O24" s="14">
        <v>9524</v>
      </c>
      <c r="P24" s="14">
        <v>372</v>
      </c>
      <c r="Q24" s="24">
        <f t="shared" si="1"/>
        <v>9152</v>
      </c>
      <c r="R24" s="18">
        <f t="shared" si="2"/>
        <v>96.094078118437636</v>
      </c>
      <c r="S24" s="18">
        <f t="shared" si="3"/>
        <v>55.294618132626233</v>
      </c>
      <c r="T24" s="18">
        <f t="shared" si="16"/>
        <v>53.054032889584967</v>
      </c>
      <c r="U24" s="18">
        <f t="shared" si="5"/>
        <v>33.054347370795014</v>
      </c>
      <c r="V24" s="18">
        <f t="shared" si="6"/>
        <v>17.955447954505935</v>
      </c>
      <c r="W24" s="18">
        <f t="shared" si="7"/>
        <v>4.2848228073252805</v>
      </c>
      <c r="X24" s="18">
        <f t="shared" si="17"/>
        <v>31.714956930305402</v>
      </c>
      <c r="Y24" s="18">
        <f t="shared" si="18"/>
        <v>17.227877838684417</v>
      </c>
      <c r="Z24" s="18">
        <f t="shared" si="19"/>
        <v>4.1111981205951462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11201</v>
      </c>
      <c r="C25" s="14">
        <v>431</v>
      </c>
      <c r="D25" s="15">
        <v>38.478999999999999</v>
      </c>
      <c r="E25" s="14">
        <v>208</v>
      </c>
      <c r="F25" s="15">
        <v>18.524999999999999</v>
      </c>
      <c r="G25" s="14">
        <v>183</v>
      </c>
      <c r="H25" s="15">
        <v>16.292999999999999</v>
      </c>
      <c r="I25" s="14">
        <v>41</v>
      </c>
      <c r="J25" s="15">
        <v>3.66</v>
      </c>
      <c r="K25" s="18"/>
      <c r="L25" s="18">
        <v>99.882283696291935</v>
      </c>
      <c r="M25" s="18">
        <v>99.819640701555073</v>
      </c>
      <c r="N25" s="18">
        <f t="shared" si="0"/>
        <v>99.850962198923497</v>
      </c>
      <c r="O25" s="14">
        <v>10906</v>
      </c>
      <c r="P25" s="14">
        <v>247</v>
      </c>
      <c r="Q25" s="24">
        <f t="shared" si="1"/>
        <v>10659</v>
      </c>
      <c r="R25" s="18">
        <f t="shared" si="2"/>
        <v>97.735191637630663</v>
      </c>
      <c r="S25" s="18">
        <f t="shared" si="3"/>
        <v>39.429135022153858</v>
      </c>
      <c r="T25" s="18">
        <f t="shared" si="16"/>
        <v>38.478707258280515</v>
      </c>
      <c r="U25" s="18">
        <f t="shared" si="5"/>
        <v>19.028445671944326</v>
      </c>
      <c r="V25" s="18">
        <f t="shared" si="6"/>
        <v>16.74137287483563</v>
      </c>
      <c r="W25" s="18">
        <f t="shared" si="7"/>
        <v>3.7507993872582563</v>
      </c>
      <c r="X25" s="18">
        <f t="shared" si="17"/>
        <v>18.569770556200343</v>
      </c>
      <c r="Y25" s="18">
        <f t="shared" si="18"/>
        <v>16.337826979733954</v>
      </c>
      <c r="Z25" s="18">
        <f t="shared" si="19"/>
        <v>3.6603874654048756</v>
      </c>
      <c r="AA25" s="1"/>
      <c r="AB25" s="1"/>
      <c r="AC25" s="1"/>
      <c r="AD25" s="1"/>
      <c r="AE25" s="19">
        <f>SUM(S15:S53)-S20-S27-S34-S41-S48</f>
        <v>1851.1575400927138</v>
      </c>
      <c r="AF25" s="19">
        <f>SUM(U15:U53)-U20-U27-U34-U41-U48</f>
        <v>1539.5462241744995</v>
      </c>
      <c r="AG25" s="19">
        <f>SUM(V15:V53)-V20-V27-V34-V41-V48</f>
        <v>265.27386701078387</v>
      </c>
      <c r="AH25" s="19">
        <f>SUM(W15:W53)-W20-W27-W34-W41-W48</f>
        <v>48.13625395301468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18"/>
      <c r="L26" s="18"/>
      <c r="M26" s="18"/>
      <c r="N26" s="17"/>
      <c r="O26" s="11"/>
      <c r="P26" s="11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47723</v>
      </c>
      <c r="C27" s="8">
        <v>957</v>
      </c>
      <c r="D27" s="9">
        <v>20.053000000000001</v>
      </c>
      <c r="E27" s="8">
        <v>286</v>
      </c>
      <c r="F27" s="9">
        <v>5.9930000000000003</v>
      </c>
      <c r="G27" s="8">
        <v>558</v>
      </c>
      <c r="H27" s="9">
        <v>11.693</v>
      </c>
      <c r="I27" s="8">
        <v>113</v>
      </c>
      <c r="J27" s="9">
        <v>2.3679999999999999</v>
      </c>
      <c r="K27" s="17"/>
      <c r="L27" s="17">
        <v>99.952682320932169</v>
      </c>
      <c r="M27" s="17">
        <v>99.845938786639266</v>
      </c>
      <c r="N27" s="17">
        <f t="shared" si="0"/>
        <v>99.89931055378571</v>
      </c>
      <c r="O27" s="8">
        <v>50116</v>
      </c>
      <c r="P27" s="8">
        <v>575</v>
      </c>
      <c r="Q27" s="16">
        <f t="shared" si="1"/>
        <v>49541</v>
      </c>
      <c r="R27" s="17">
        <f t="shared" si="2"/>
        <v>98.852661824567008</v>
      </c>
      <c r="S27" s="17">
        <f t="shared" si="3"/>
        <v>20.306418940167109</v>
      </c>
      <c r="T27" s="17">
        <f t="shared" ref="T27:T32" si="20">N27*R27*S27/10000</f>
        <v>20.053223812417492</v>
      </c>
      <c r="U27" s="17">
        <f t="shared" si="5"/>
        <v>6.068584970624654</v>
      </c>
      <c r="V27" s="17">
        <f t="shared" si="6"/>
        <v>11.84010634128866</v>
      </c>
      <c r="W27" s="17">
        <f t="shared" si="7"/>
        <v>2.3977276282537967</v>
      </c>
      <c r="X27" s="17">
        <f t="shared" ref="X27:X32" si="21">N27*R27*U27/10000</f>
        <v>5.9929174611822393</v>
      </c>
      <c r="Y27" s="17">
        <f t="shared" ref="Y27:Y32" si="22">N27*R27*V27/10000</f>
        <v>11.692475326362549</v>
      </c>
      <c r="Z27" s="17">
        <f t="shared" ref="Z27:Z32" si="23">N27*R27*W27/10000</f>
        <v>2.3678310248727028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11434</v>
      </c>
      <c r="C28" s="14">
        <v>330</v>
      </c>
      <c r="D28" s="15">
        <v>28.818999999999999</v>
      </c>
      <c r="E28" s="14">
        <v>130</v>
      </c>
      <c r="F28" s="15">
        <v>11.326000000000001</v>
      </c>
      <c r="G28" s="14">
        <v>166</v>
      </c>
      <c r="H28" s="15">
        <v>14.519</v>
      </c>
      <c r="I28" s="14">
        <v>35</v>
      </c>
      <c r="J28" s="15">
        <v>3.0169999999999999</v>
      </c>
      <c r="K28" s="18"/>
      <c r="L28" s="18">
        <v>99.946552645644033</v>
      </c>
      <c r="M28" s="18">
        <v>99.836370989439416</v>
      </c>
      <c r="N28" s="18">
        <f t="shared" si="0"/>
        <v>99.891461817541725</v>
      </c>
      <c r="O28" s="14">
        <v>11495</v>
      </c>
      <c r="P28" s="14">
        <v>203</v>
      </c>
      <c r="Q28" s="24">
        <f t="shared" si="1"/>
        <v>11292</v>
      </c>
      <c r="R28" s="18">
        <f t="shared" si="2"/>
        <v>98.23401478903871</v>
      </c>
      <c r="S28" s="18">
        <f t="shared" si="3"/>
        <v>29.412063129592422</v>
      </c>
      <c r="T28" s="18">
        <f t="shared" si="20"/>
        <v>28.861290886828758</v>
      </c>
      <c r="U28" s="18">
        <f t="shared" si="5"/>
        <v>11.586570323778835</v>
      </c>
      <c r="V28" s="18">
        <f t="shared" si="6"/>
        <v>14.79515902882528</v>
      </c>
      <c r="W28" s="18">
        <f t="shared" si="7"/>
        <v>3.1194612410173783</v>
      </c>
      <c r="X28" s="18">
        <f t="shared" si="21"/>
        <v>11.369599440265876</v>
      </c>
      <c r="Y28" s="18">
        <f t="shared" si="22"/>
        <v>14.518103900647192</v>
      </c>
      <c r="Z28" s="18">
        <f t="shared" si="23"/>
        <v>3.0610460031485047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12208</v>
      </c>
      <c r="C29" s="14">
        <v>275</v>
      </c>
      <c r="D29" s="15">
        <v>22.527000000000001</v>
      </c>
      <c r="E29" s="14">
        <v>72</v>
      </c>
      <c r="F29" s="15">
        <v>5.8570000000000002</v>
      </c>
      <c r="G29" s="14">
        <v>173</v>
      </c>
      <c r="H29" s="15">
        <v>14.131</v>
      </c>
      <c r="I29" s="14">
        <v>31</v>
      </c>
      <c r="J29" s="15">
        <v>2.5390000000000001</v>
      </c>
      <c r="K29" s="18"/>
      <c r="L29" s="18">
        <v>99.969888587774776</v>
      </c>
      <c r="M29" s="18">
        <v>99.834857588956126</v>
      </c>
      <c r="N29" s="18">
        <f t="shared" si="0"/>
        <v>99.902373088365451</v>
      </c>
      <c r="O29" s="14">
        <v>11372</v>
      </c>
      <c r="P29" s="14">
        <v>146</v>
      </c>
      <c r="Q29" s="24">
        <f t="shared" si="1"/>
        <v>11226</v>
      </c>
      <c r="R29" s="18">
        <f t="shared" si="2"/>
        <v>98.716144917340841</v>
      </c>
      <c r="S29" s="18">
        <f t="shared" si="3"/>
        <v>22.841476918301353</v>
      </c>
      <c r="T29" s="18">
        <f t="shared" si="20"/>
        <v>22.5262123197903</v>
      </c>
      <c r="U29" s="18">
        <f t="shared" si="5"/>
        <v>5.9803139567916261</v>
      </c>
      <c r="V29" s="18">
        <f t="shared" si="6"/>
        <v>14.369365479513213</v>
      </c>
      <c r="W29" s="18">
        <f t="shared" si="7"/>
        <v>2.5748573980630618</v>
      </c>
      <c r="X29" s="18">
        <f t="shared" si="21"/>
        <v>5.8977719528178234</v>
      </c>
      <c r="Y29" s="18">
        <f t="shared" si="22"/>
        <v>14.171035386631717</v>
      </c>
      <c r="Z29" s="18">
        <f t="shared" si="23"/>
        <v>2.5393184796854524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10950</v>
      </c>
      <c r="C30" s="14">
        <v>200</v>
      </c>
      <c r="D30" s="15">
        <v>18.219000000000001</v>
      </c>
      <c r="E30" s="14">
        <v>46</v>
      </c>
      <c r="F30" s="15">
        <v>4.1550000000000002</v>
      </c>
      <c r="G30" s="14">
        <v>131</v>
      </c>
      <c r="H30" s="15">
        <v>11.917999999999999</v>
      </c>
      <c r="I30" s="14">
        <v>24</v>
      </c>
      <c r="J30" s="15">
        <v>2.1459999999999999</v>
      </c>
      <c r="K30" s="18"/>
      <c r="L30" s="18">
        <v>99.919333154073669</v>
      </c>
      <c r="M30" s="18">
        <v>99.848196445765353</v>
      </c>
      <c r="N30" s="18">
        <f t="shared" si="0"/>
        <v>99.883764799919504</v>
      </c>
      <c r="O30" s="14">
        <v>13043</v>
      </c>
      <c r="P30" s="14">
        <v>128</v>
      </c>
      <c r="Q30" s="24">
        <f t="shared" si="1"/>
        <v>12915</v>
      </c>
      <c r="R30" s="18">
        <f t="shared" si="2"/>
        <v>99.018630683125053</v>
      </c>
      <c r="S30" s="18">
        <f t="shared" si="3"/>
        <v>18.467327750015819</v>
      </c>
      <c r="T30" s="18">
        <f t="shared" si="20"/>
        <v>18.264840182648403</v>
      </c>
      <c r="U30" s="18">
        <f t="shared" si="5"/>
        <v>4.2474853825036387</v>
      </c>
      <c r="V30" s="18">
        <f t="shared" si="6"/>
        <v>12.096099676260362</v>
      </c>
      <c r="W30" s="18">
        <f t="shared" si="7"/>
        <v>2.2160793300018984</v>
      </c>
      <c r="X30" s="18">
        <f t="shared" si="21"/>
        <v>4.2009132420091326</v>
      </c>
      <c r="Y30" s="18">
        <f t="shared" si="22"/>
        <v>11.963470319634705</v>
      </c>
      <c r="Z30" s="18">
        <f t="shared" si="23"/>
        <v>2.1917808219178085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7103</v>
      </c>
      <c r="C31" s="14">
        <v>91</v>
      </c>
      <c r="D31" s="15">
        <v>12.741</v>
      </c>
      <c r="E31" s="14">
        <v>24</v>
      </c>
      <c r="F31" s="15">
        <v>3.379</v>
      </c>
      <c r="G31" s="14">
        <v>52</v>
      </c>
      <c r="H31" s="15">
        <v>7.3209999999999997</v>
      </c>
      <c r="I31" s="14">
        <v>14</v>
      </c>
      <c r="J31" s="15">
        <v>1.9710000000000001</v>
      </c>
      <c r="K31" s="18"/>
      <c r="L31" s="18">
        <v>99.931129476584019</v>
      </c>
      <c r="M31" s="18">
        <v>99.83986766821063</v>
      </c>
      <c r="N31" s="18">
        <f t="shared" si="0"/>
        <v>99.885498572397324</v>
      </c>
      <c r="O31" s="14">
        <v>8857</v>
      </c>
      <c r="P31" s="14">
        <v>68</v>
      </c>
      <c r="Q31" s="24">
        <f t="shared" si="1"/>
        <v>8789</v>
      </c>
      <c r="R31" s="18">
        <f t="shared" si="2"/>
        <v>99.232245681381954</v>
      </c>
      <c r="S31" s="18">
        <f t="shared" si="3"/>
        <v>12.92540964701241</v>
      </c>
      <c r="T31" s="18">
        <f t="shared" si="20"/>
        <v>12.811488103618188</v>
      </c>
      <c r="U31" s="18">
        <f t="shared" si="5"/>
        <v>3.4088992475637125</v>
      </c>
      <c r="V31" s="18">
        <f t="shared" si="6"/>
        <v>7.3859483697213779</v>
      </c>
      <c r="W31" s="18">
        <f t="shared" si="7"/>
        <v>1.9885245610788325</v>
      </c>
      <c r="X31" s="18">
        <f t="shared" si="21"/>
        <v>3.3788540053498517</v>
      </c>
      <c r="Y31" s="18">
        <f t="shared" si="22"/>
        <v>7.32085034492468</v>
      </c>
      <c r="Z31" s="18">
        <f t="shared" si="23"/>
        <v>1.9709981697874137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6029</v>
      </c>
      <c r="C32" s="14">
        <v>63</v>
      </c>
      <c r="D32" s="15">
        <v>10.367000000000001</v>
      </c>
      <c r="E32" s="14">
        <v>16</v>
      </c>
      <c r="F32" s="15">
        <v>2.5710000000000002</v>
      </c>
      <c r="G32" s="14">
        <v>38</v>
      </c>
      <c r="H32" s="15">
        <v>6.22</v>
      </c>
      <c r="I32" s="14">
        <v>10</v>
      </c>
      <c r="J32" s="15">
        <v>1.5760000000000001</v>
      </c>
      <c r="K32" s="18"/>
      <c r="L32" s="18">
        <v>100</v>
      </c>
      <c r="M32" s="18">
        <v>99.868736127795316</v>
      </c>
      <c r="N32" s="18">
        <f t="shared" si="0"/>
        <v>99.934368063897665</v>
      </c>
      <c r="O32" s="14">
        <v>5349</v>
      </c>
      <c r="P32" s="14">
        <v>31</v>
      </c>
      <c r="Q32" s="24">
        <f t="shared" si="1"/>
        <v>5318</v>
      </c>
      <c r="R32" s="18">
        <f t="shared" si="2"/>
        <v>99.420452421013266</v>
      </c>
      <c r="S32" s="18">
        <f t="shared" si="3"/>
        <v>10.517309634582295</v>
      </c>
      <c r="T32" s="18">
        <f t="shared" si="20"/>
        <v>10.449494111793001</v>
      </c>
      <c r="U32" s="18">
        <f t="shared" si="5"/>
        <v>2.6710627643383611</v>
      </c>
      <c r="V32" s="18">
        <f t="shared" si="6"/>
        <v>6.3437740653036077</v>
      </c>
      <c r="W32" s="18">
        <f t="shared" si="7"/>
        <v>1.6694142277114756</v>
      </c>
      <c r="X32" s="18">
        <f t="shared" si="21"/>
        <v>2.6538397744236195</v>
      </c>
      <c r="Y32" s="18">
        <f t="shared" si="22"/>
        <v>6.3028694642560961</v>
      </c>
      <c r="Z32" s="18">
        <f t="shared" si="23"/>
        <v>1.658649859014762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18"/>
      <c r="L33" s="18"/>
      <c r="M33" s="18"/>
      <c r="N33" s="17"/>
      <c r="O33" s="11"/>
      <c r="P33" s="11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38371</v>
      </c>
      <c r="C34" s="8">
        <v>168</v>
      </c>
      <c r="D34" s="9">
        <v>4.3780000000000001</v>
      </c>
      <c r="E34" s="8">
        <v>24</v>
      </c>
      <c r="F34" s="9">
        <v>0.61199999999999999</v>
      </c>
      <c r="G34" s="8">
        <v>97</v>
      </c>
      <c r="H34" s="9">
        <v>2.5150000000000001</v>
      </c>
      <c r="I34" s="8">
        <v>48</v>
      </c>
      <c r="J34" s="9">
        <v>1.2509999999999999</v>
      </c>
      <c r="K34" s="17"/>
      <c r="L34" s="17">
        <v>99.986469115756719</v>
      </c>
      <c r="M34" s="17">
        <v>99.934354432855116</v>
      </c>
      <c r="N34" s="17">
        <f t="shared" si="0"/>
        <v>99.960411774305925</v>
      </c>
      <c r="O34" s="8">
        <v>37504</v>
      </c>
      <c r="P34" s="8">
        <v>152</v>
      </c>
      <c r="Q34" s="16">
        <f t="shared" si="1"/>
        <v>37352</v>
      </c>
      <c r="R34" s="17">
        <f t="shared" si="2"/>
        <v>99.594709897610926</v>
      </c>
      <c r="S34" s="17">
        <f t="shared" si="3"/>
        <v>4.3978646239414889</v>
      </c>
      <c r="T34" s="17">
        <f t="shared" ref="T34:T39" si="24">N34*R34*S34/10000</f>
        <v>4.3783065335800471</v>
      </c>
      <c r="U34" s="17">
        <f t="shared" si="5"/>
        <v>0.62826637484878411</v>
      </c>
      <c r="V34" s="17">
        <f t="shared" si="6"/>
        <v>2.5392432650138357</v>
      </c>
      <c r="W34" s="17">
        <f t="shared" si="7"/>
        <v>1.2565327496975682</v>
      </c>
      <c r="X34" s="17">
        <f t="shared" ref="X34:X39" si="25">N34*R34*U34/10000</f>
        <v>0.62547236194000666</v>
      </c>
      <c r="Y34" s="17">
        <f t="shared" ref="Y34:Y39" si="26">N34*R34*V34/10000</f>
        <v>2.5279507961741934</v>
      </c>
      <c r="Z34" s="17">
        <f t="shared" ref="Z34:Z39" si="27">N34*R34*W34/10000</f>
        <v>1.2509447238800133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6498</v>
      </c>
      <c r="C35" s="14">
        <v>53</v>
      </c>
      <c r="D35" s="15">
        <v>8.1560000000000006</v>
      </c>
      <c r="E35" s="14">
        <v>13</v>
      </c>
      <c r="F35" s="15">
        <v>2.0009999999999999</v>
      </c>
      <c r="G35" s="14">
        <v>27</v>
      </c>
      <c r="H35" s="15">
        <v>4.1550000000000002</v>
      </c>
      <c r="I35" s="14">
        <v>13</v>
      </c>
      <c r="J35" s="15">
        <v>2.0009999999999999</v>
      </c>
      <c r="K35" s="18"/>
      <c r="L35" s="18">
        <v>100</v>
      </c>
      <c r="M35" s="18">
        <v>99.903267267464514</v>
      </c>
      <c r="N35" s="18">
        <f t="shared" si="0"/>
        <v>99.951633633732257</v>
      </c>
      <c r="O35" s="14">
        <v>6709</v>
      </c>
      <c r="P35" s="14">
        <v>39</v>
      </c>
      <c r="Q35" s="24">
        <f t="shared" si="1"/>
        <v>6670</v>
      </c>
      <c r="R35" s="18">
        <f t="shared" si="2"/>
        <v>99.41869131018035</v>
      </c>
      <c r="S35" s="18">
        <f t="shared" si="3"/>
        <v>8.208016557158949</v>
      </c>
      <c r="T35" s="18">
        <f t="shared" si="24"/>
        <v>8.1563558017851641</v>
      </c>
      <c r="U35" s="18">
        <f t="shared" si="5"/>
        <v>2.0132870800578555</v>
      </c>
      <c r="V35" s="18">
        <f t="shared" si="6"/>
        <v>4.1814423970432379</v>
      </c>
      <c r="W35" s="18">
        <f t="shared" si="7"/>
        <v>2.0132870800578555</v>
      </c>
      <c r="X35" s="18">
        <f t="shared" si="25"/>
        <v>2.0006155740227767</v>
      </c>
      <c r="Y35" s="18">
        <f t="shared" si="26"/>
        <v>4.1551246537396116</v>
      </c>
      <c r="Z35" s="18">
        <f t="shared" si="27"/>
        <v>2.0006155740227767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7177</v>
      </c>
      <c r="C36" s="14">
        <v>39</v>
      </c>
      <c r="D36" s="15">
        <v>5.4340000000000002</v>
      </c>
      <c r="E36" s="14">
        <v>6</v>
      </c>
      <c r="F36" s="15">
        <v>0.76600000000000001</v>
      </c>
      <c r="G36" s="14">
        <v>18</v>
      </c>
      <c r="H36" s="15">
        <v>2.4380000000000002</v>
      </c>
      <c r="I36" s="14">
        <v>16</v>
      </c>
      <c r="J36" s="15">
        <v>2.2290000000000001</v>
      </c>
      <c r="K36" s="18"/>
      <c r="L36" s="18">
        <v>99.969549330085258</v>
      </c>
      <c r="M36" s="18">
        <v>99.929364134995097</v>
      </c>
      <c r="N36" s="18">
        <f t="shared" si="0"/>
        <v>99.94945673254017</v>
      </c>
      <c r="O36" s="14">
        <v>6287</v>
      </c>
      <c r="P36" s="14">
        <v>29</v>
      </c>
      <c r="Q36" s="24">
        <f t="shared" si="1"/>
        <v>6258</v>
      </c>
      <c r="R36" s="18">
        <f t="shared" si="2"/>
        <v>99.53873071417209</v>
      </c>
      <c r="S36" s="18">
        <f t="shared" si="3"/>
        <v>5.4619676608673693</v>
      </c>
      <c r="T36" s="18">
        <f t="shared" si="24"/>
        <v>5.434025358785008</v>
      </c>
      <c r="U36" s="18">
        <f t="shared" si="5"/>
        <v>0.84030271705651827</v>
      </c>
      <c r="V36" s="18">
        <f t="shared" si="6"/>
        <v>2.5209081511695546</v>
      </c>
      <c r="W36" s="18">
        <f t="shared" si="7"/>
        <v>2.2408072454840489</v>
      </c>
      <c r="X36" s="18">
        <f t="shared" si="25"/>
        <v>0.83600390135153957</v>
      </c>
      <c r="Y36" s="18">
        <f t="shared" si="26"/>
        <v>2.5080117040546184</v>
      </c>
      <c r="Z36" s="18">
        <f t="shared" si="27"/>
        <v>2.2293437369374391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8342</v>
      </c>
      <c r="C37" s="14">
        <v>34</v>
      </c>
      <c r="D37" s="15">
        <v>4.016</v>
      </c>
      <c r="E37" s="14">
        <v>1</v>
      </c>
      <c r="F37" s="15">
        <v>0.12</v>
      </c>
      <c r="G37" s="14">
        <v>23</v>
      </c>
      <c r="H37" s="15">
        <v>2.6970000000000001</v>
      </c>
      <c r="I37" s="14">
        <v>10</v>
      </c>
      <c r="J37" s="15">
        <v>1.1990000000000001</v>
      </c>
      <c r="K37" s="18"/>
      <c r="L37" s="18">
        <v>99.973467763332451</v>
      </c>
      <c r="M37" s="18">
        <v>99.941700936275979</v>
      </c>
      <c r="N37" s="18">
        <f t="shared" si="0"/>
        <v>99.957584349804222</v>
      </c>
      <c r="O37" s="14">
        <v>8066</v>
      </c>
      <c r="P37" s="14">
        <v>29</v>
      </c>
      <c r="Q37" s="24">
        <f t="shared" si="1"/>
        <v>8037</v>
      </c>
      <c r="R37" s="18">
        <f t="shared" si="2"/>
        <v>99.640466154227624</v>
      </c>
      <c r="S37" s="18">
        <f t="shared" si="3"/>
        <v>4.0922035593703141</v>
      </c>
      <c r="T37" s="18">
        <f t="shared" si="24"/>
        <v>4.0757612083433221</v>
      </c>
      <c r="U37" s="18">
        <f t="shared" si="5"/>
        <v>0.12035892821677395</v>
      </c>
      <c r="V37" s="18">
        <f t="shared" si="6"/>
        <v>2.7682553489858006</v>
      </c>
      <c r="W37" s="18">
        <f t="shared" si="7"/>
        <v>1.2035892821677394</v>
      </c>
      <c r="X37" s="18">
        <f t="shared" si="25"/>
        <v>0.11987532965715657</v>
      </c>
      <c r="Y37" s="18">
        <f t="shared" si="26"/>
        <v>2.7571325821146004</v>
      </c>
      <c r="Z37" s="18">
        <f t="shared" si="27"/>
        <v>1.1987532965715655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8221</v>
      </c>
      <c r="C38" s="14">
        <v>24</v>
      </c>
      <c r="D38" s="15">
        <v>2.92</v>
      </c>
      <c r="E38" s="14">
        <v>2</v>
      </c>
      <c r="F38" s="15">
        <v>0.24299999999999999</v>
      </c>
      <c r="G38" s="14">
        <v>19</v>
      </c>
      <c r="H38" s="15">
        <v>2.25</v>
      </c>
      <c r="I38" s="14">
        <v>4</v>
      </c>
      <c r="J38" s="15">
        <v>0.42599999999999999</v>
      </c>
      <c r="K38" s="18"/>
      <c r="L38" s="18">
        <v>100</v>
      </c>
      <c r="M38" s="18">
        <v>99.957640560904991</v>
      </c>
      <c r="N38" s="18">
        <f t="shared" si="0"/>
        <v>99.978820280452496</v>
      </c>
      <c r="O38" s="14">
        <v>8616</v>
      </c>
      <c r="P38" s="14">
        <v>32</v>
      </c>
      <c r="Q38" s="24">
        <f t="shared" si="1"/>
        <v>8584</v>
      </c>
      <c r="R38" s="18">
        <f t="shared" si="2"/>
        <v>99.628597957288761</v>
      </c>
      <c r="S38" s="18">
        <f t="shared" si="3"/>
        <v>2.930856579721131</v>
      </c>
      <c r="T38" s="18">
        <f t="shared" si="24"/>
        <v>2.9193528767789814</v>
      </c>
      <c r="U38" s="18">
        <f t="shared" si="5"/>
        <v>0.24423804831009424</v>
      </c>
      <c r="V38" s="18">
        <f t="shared" si="6"/>
        <v>2.320261458945895</v>
      </c>
      <c r="W38" s="18">
        <f t="shared" si="7"/>
        <v>0.48847609662018848</v>
      </c>
      <c r="X38" s="18">
        <f t="shared" si="25"/>
        <v>0.24327940639824841</v>
      </c>
      <c r="Y38" s="18">
        <f t="shared" si="26"/>
        <v>2.3111543607833593</v>
      </c>
      <c r="Z38" s="18">
        <f t="shared" si="27"/>
        <v>0.48655881279649682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8134</v>
      </c>
      <c r="C39" s="14">
        <v>19</v>
      </c>
      <c r="D39" s="15">
        <v>2.274</v>
      </c>
      <c r="E39" s="14">
        <v>3</v>
      </c>
      <c r="F39" s="15">
        <v>0.307</v>
      </c>
      <c r="G39" s="14">
        <v>11</v>
      </c>
      <c r="H39" s="15">
        <v>1.2909999999999999</v>
      </c>
      <c r="I39" s="14">
        <v>6</v>
      </c>
      <c r="J39" s="15">
        <v>0.67600000000000005</v>
      </c>
      <c r="K39" s="18"/>
      <c r="L39" s="18">
        <v>100</v>
      </c>
      <c r="M39" s="18">
        <v>99.949300773163202</v>
      </c>
      <c r="N39" s="18">
        <f t="shared" si="0"/>
        <v>99.974650386581601</v>
      </c>
      <c r="O39" s="14">
        <v>7825</v>
      </c>
      <c r="P39" s="14">
        <v>22</v>
      </c>
      <c r="Q39" s="24">
        <f t="shared" si="1"/>
        <v>7803</v>
      </c>
      <c r="R39" s="18">
        <f t="shared" si="2"/>
        <v>99.718849840255587</v>
      </c>
      <c r="S39" s="18">
        <f t="shared" si="3"/>
        <v>2.3430538936429901</v>
      </c>
      <c r="T39" s="18">
        <f t="shared" si="24"/>
        <v>2.3358741086796164</v>
      </c>
      <c r="U39" s="18">
        <f t="shared" si="5"/>
        <v>0.36995587794363005</v>
      </c>
      <c r="V39" s="18">
        <f t="shared" si="6"/>
        <v>1.3565048857933102</v>
      </c>
      <c r="W39" s="18">
        <f t="shared" si="7"/>
        <v>0.7399117558872601</v>
      </c>
      <c r="X39" s="18">
        <f t="shared" si="25"/>
        <v>0.36882222768625522</v>
      </c>
      <c r="Y39" s="18">
        <f t="shared" si="26"/>
        <v>1.3523481681829359</v>
      </c>
      <c r="Z39" s="18">
        <f t="shared" si="27"/>
        <v>0.73764445537251044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18"/>
      <c r="L40" s="18"/>
      <c r="M40" s="18"/>
      <c r="N40" s="17"/>
      <c r="O40" s="11"/>
      <c r="P40" s="11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36203</v>
      </c>
      <c r="C41" s="8">
        <v>39</v>
      </c>
      <c r="D41" s="9">
        <v>1.0629999999999999</v>
      </c>
      <c r="E41" s="8">
        <v>9</v>
      </c>
      <c r="F41" s="9">
        <v>0.23499999999999999</v>
      </c>
      <c r="G41" s="8">
        <v>16</v>
      </c>
      <c r="H41" s="9">
        <v>0.442</v>
      </c>
      <c r="I41" s="8">
        <v>14</v>
      </c>
      <c r="J41" s="9">
        <v>0.373</v>
      </c>
      <c r="K41" s="17"/>
      <c r="L41" s="17">
        <v>99.959815149688566</v>
      </c>
      <c r="M41" s="17">
        <v>99.974029972292016</v>
      </c>
      <c r="N41" s="17">
        <f t="shared" si="0"/>
        <v>99.966922560990298</v>
      </c>
      <c r="O41" s="8">
        <v>37284</v>
      </c>
      <c r="P41" s="8">
        <v>83</v>
      </c>
      <c r="Q41" s="16">
        <f t="shared" si="1"/>
        <v>37201</v>
      </c>
      <c r="R41" s="17">
        <f t="shared" si="2"/>
        <v>99.777384400815365</v>
      </c>
      <c r="S41" s="17">
        <f t="shared" si="3"/>
        <v>1.0800195301795579</v>
      </c>
      <c r="T41" s="17">
        <f t="shared" ref="T41:T46" si="28">N41*R41*S41/10000</f>
        <v>1.0772587907079525</v>
      </c>
      <c r="U41" s="17">
        <f t="shared" si="5"/>
        <v>0.2492352761952826</v>
      </c>
      <c r="V41" s="17">
        <f t="shared" si="6"/>
        <v>0.44308493545828015</v>
      </c>
      <c r="W41" s="17">
        <f t="shared" si="7"/>
        <v>0.38769931852599515</v>
      </c>
      <c r="X41" s="17">
        <f t="shared" ref="X41:X46" si="29">N41*R41*U41/10000</f>
        <v>0.24859818247106596</v>
      </c>
      <c r="Y41" s="17">
        <f t="shared" ref="Y41:Y46" si="30">N41*R41*V41/10000</f>
        <v>0.44195232439300619</v>
      </c>
      <c r="Z41" s="17">
        <f t="shared" ref="Z41:Z46" si="31">N41*R41*W41/10000</f>
        <v>0.3867082838438804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8269</v>
      </c>
      <c r="C42" s="14">
        <v>16</v>
      </c>
      <c r="D42" s="15">
        <v>1.9350000000000001</v>
      </c>
      <c r="E42" s="14">
        <v>2</v>
      </c>
      <c r="F42" s="15">
        <v>0.24199999999999999</v>
      </c>
      <c r="G42" s="14">
        <v>8</v>
      </c>
      <c r="H42" s="15">
        <v>0.96799999999999997</v>
      </c>
      <c r="I42" s="14">
        <v>6</v>
      </c>
      <c r="J42" s="15">
        <v>0.72599999999999998</v>
      </c>
      <c r="K42" s="18"/>
      <c r="L42" s="18">
        <v>99.943246311010213</v>
      </c>
      <c r="M42" s="18">
        <v>99.953304273761205</v>
      </c>
      <c r="N42" s="18">
        <f t="shared" si="0"/>
        <v>99.948275292385716</v>
      </c>
      <c r="O42" s="14">
        <v>8444</v>
      </c>
      <c r="P42" s="14">
        <v>21</v>
      </c>
      <c r="Q42" s="24">
        <f t="shared" si="1"/>
        <v>8423</v>
      </c>
      <c r="R42" s="18">
        <f t="shared" si="2"/>
        <v>99.751302700142105</v>
      </c>
      <c r="S42" s="18">
        <f t="shared" si="3"/>
        <v>1.9407657099370414</v>
      </c>
      <c r="T42" s="18">
        <f t="shared" si="28"/>
        <v>1.9349377191921637</v>
      </c>
      <c r="U42" s="18">
        <f t="shared" si="5"/>
        <v>0.24259571374213018</v>
      </c>
      <c r="V42" s="18">
        <f t="shared" si="6"/>
        <v>0.97038285496852072</v>
      </c>
      <c r="W42" s="18">
        <f t="shared" si="7"/>
        <v>0.72778714122639054</v>
      </c>
      <c r="X42" s="18">
        <f t="shared" si="29"/>
        <v>0.24186721489902047</v>
      </c>
      <c r="Y42" s="18">
        <f t="shared" si="30"/>
        <v>0.96746885959608186</v>
      </c>
      <c r="Z42" s="18">
        <f t="shared" si="31"/>
        <v>0.72560164469706134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7773</v>
      </c>
      <c r="C43" s="14">
        <v>13</v>
      </c>
      <c r="D43" s="15">
        <v>1.6080000000000001</v>
      </c>
      <c r="E43" s="14">
        <v>2</v>
      </c>
      <c r="F43" s="15">
        <v>0.25700000000000001</v>
      </c>
      <c r="G43" s="14">
        <v>6</v>
      </c>
      <c r="H43" s="15">
        <v>0.70799999999999996</v>
      </c>
      <c r="I43" s="14">
        <v>5</v>
      </c>
      <c r="J43" s="15">
        <v>0.57899999999999996</v>
      </c>
      <c r="K43" s="18"/>
      <c r="L43" s="18">
        <v>99.938271604938265</v>
      </c>
      <c r="M43" s="18">
        <v>99.970599553973713</v>
      </c>
      <c r="N43" s="18">
        <f t="shared" si="0"/>
        <v>99.954435579455989</v>
      </c>
      <c r="O43" s="14">
        <v>8093</v>
      </c>
      <c r="P43" s="14">
        <v>22</v>
      </c>
      <c r="Q43" s="24">
        <f t="shared" si="1"/>
        <v>8071</v>
      </c>
      <c r="R43" s="18">
        <f t="shared" si="2"/>
        <v>99.728160138391203</v>
      </c>
      <c r="S43" s="18">
        <f t="shared" si="3"/>
        <v>1.6777792021159625</v>
      </c>
      <c r="T43" s="18">
        <f t="shared" si="28"/>
        <v>1.6724559372185772</v>
      </c>
      <c r="U43" s="18">
        <f t="shared" si="5"/>
        <v>0.25811987724860963</v>
      </c>
      <c r="V43" s="18">
        <f t="shared" si="6"/>
        <v>0.77435963174582889</v>
      </c>
      <c r="W43" s="18">
        <f t="shared" si="7"/>
        <v>0.64529969312152413</v>
      </c>
      <c r="X43" s="18">
        <f t="shared" si="29"/>
        <v>0.25730091341824263</v>
      </c>
      <c r="Y43" s="18">
        <f t="shared" si="30"/>
        <v>0.77190274025472805</v>
      </c>
      <c r="Z43" s="18">
        <f t="shared" si="31"/>
        <v>0.64325228354560671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7277</v>
      </c>
      <c r="C44" s="14">
        <v>6</v>
      </c>
      <c r="D44" s="15">
        <v>0.75600000000000001</v>
      </c>
      <c r="E44" s="14">
        <v>2</v>
      </c>
      <c r="F44" s="15">
        <v>0.20599999999999999</v>
      </c>
      <c r="G44" s="14">
        <v>2</v>
      </c>
      <c r="H44" s="15">
        <v>0.20599999999999999</v>
      </c>
      <c r="I44" s="14">
        <v>2</v>
      </c>
      <c r="J44" s="15">
        <v>0.27500000000000002</v>
      </c>
      <c r="K44" s="18"/>
      <c r="L44" s="18">
        <v>99.952290076335885</v>
      </c>
      <c r="M44" s="18">
        <v>99.9801835466819</v>
      </c>
      <c r="N44" s="18">
        <f t="shared" si="0"/>
        <v>99.966236811508892</v>
      </c>
      <c r="O44" s="14">
        <v>7453</v>
      </c>
      <c r="P44" s="14">
        <v>16</v>
      </c>
      <c r="Q44" s="24">
        <f t="shared" si="1"/>
        <v>7437</v>
      </c>
      <c r="R44" s="18">
        <f t="shared" si="2"/>
        <v>99.78532134710855</v>
      </c>
      <c r="S44" s="18">
        <f t="shared" si="3"/>
        <v>0.8265685400715842</v>
      </c>
      <c r="T44" s="18">
        <f t="shared" si="28"/>
        <v>0.82451559708671174</v>
      </c>
      <c r="U44" s="18">
        <f t="shared" si="5"/>
        <v>0.27552284669052807</v>
      </c>
      <c r="V44" s="18">
        <f t="shared" si="6"/>
        <v>0.27552284669052807</v>
      </c>
      <c r="W44" s="18">
        <f t="shared" si="7"/>
        <v>0.27552284669052807</v>
      </c>
      <c r="X44" s="18">
        <f t="shared" si="29"/>
        <v>0.27483853236223721</v>
      </c>
      <c r="Y44" s="18">
        <f t="shared" si="30"/>
        <v>0.27483853236223721</v>
      </c>
      <c r="Z44" s="18">
        <f t="shared" si="31"/>
        <v>0.27483853236223721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6648</v>
      </c>
      <c r="C45" s="14">
        <v>2</v>
      </c>
      <c r="D45" s="15">
        <v>0.30099999999999999</v>
      </c>
      <c r="E45" s="14">
        <v>1</v>
      </c>
      <c r="F45" s="15">
        <v>0.15</v>
      </c>
      <c r="G45" s="14">
        <v>1</v>
      </c>
      <c r="H45" s="15">
        <v>7.4999999999999997E-2</v>
      </c>
      <c r="I45" s="14">
        <v>1</v>
      </c>
      <c r="J45" s="15">
        <v>7.4999999999999997E-2</v>
      </c>
      <c r="K45" s="18"/>
      <c r="L45" s="18">
        <v>100</v>
      </c>
      <c r="M45" s="18">
        <v>99.9852219263622</v>
      </c>
      <c r="N45" s="18">
        <f t="shared" si="0"/>
        <v>99.992610963181107</v>
      </c>
      <c r="O45" s="14">
        <v>7100</v>
      </c>
      <c r="P45" s="14">
        <v>13</v>
      </c>
      <c r="Q45" s="24">
        <f t="shared" si="1"/>
        <v>7087</v>
      </c>
      <c r="R45" s="18">
        <f t="shared" si="2"/>
        <v>99.816901408450704</v>
      </c>
      <c r="S45" s="18">
        <f t="shared" si="3"/>
        <v>0.30141647892700479</v>
      </c>
      <c r="T45" s="18">
        <f t="shared" si="28"/>
        <v>0.30084235860409142</v>
      </c>
      <c r="U45" s="18">
        <f t="shared" si="5"/>
        <v>0.1507082394635024</v>
      </c>
      <c r="V45" s="18">
        <f t="shared" si="6"/>
        <v>0.1507082394635024</v>
      </c>
      <c r="W45" s="18">
        <f t="shared" si="7"/>
        <v>0.1507082394635024</v>
      </c>
      <c r="X45" s="18">
        <f t="shared" si="29"/>
        <v>0.15042117930204571</v>
      </c>
      <c r="Y45" s="18">
        <f t="shared" si="30"/>
        <v>0.15042117930204571</v>
      </c>
      <c r="Z45" s="18">
        <f t="shared" si="31"/>
        <v>0.15042117930204571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6238</v>
      </c>
      <c r="C46" s="14">
        <v>3</v>
      </c>
      <c r="D46" s="15">
        <v>0.40100000000000002</v>
      </c>
      <c r="E46" s="14">
        <v>2</v>
      </c>
      <c r="F46" s="15">
        <v>0.24</v>
      </c>
      <c r="G46" s="14">
        <v>1</v>
      </c>
      <c r="H46" s="15">
        <v>0.08</v>
      </c>
      <c r="I46" s="14">
        <v>1</v>
      </c>
      <c r="J46" s="15">
        <v>0.08</v>
      </c>
      <c r="K46" s="18"/>
      <c r="L46" s="18">
        <v>99.953271028037378</v>
      </c>
      <c r="M46" s="18">
        <v>99.989576663638928</v>
      </c>
      <c r="N46" s="18">
        <f t="shared" si="0"/>
        <v>99.97142384583816</v>
      </c>
      <c r="O46" s="14">
        <v>6195</v>
      </c>
      <c r="P46" s="14">
        <v>10</v>
      </c>
      <c r="Q46" s="24">
        <f t="shared" si="1"/>
        <v>6185</v>
      </c>
      <c r="R46" s="18">
        <f t="shared" si="2"/>
        <v>99.838579499596449</v>
      </c>
      <c r="S46" s="18">
        <f t="shared" si="3"/>
        <v>0.4818386278878935</v>
      </c>
      <c r="T46" s="18">
        <f t="shared" si="28"/>
        <v>0.4809233728759218</v>
      </c>
      <c r="U46" s="18">
        <f t="shared" si="5"/>
        <v>0.32122575192526237</v>
      </c>
      <c r="V46" s="18">
        <f t="shared" si="6"/>
        <v>0.16061287596263119</v>
      </c>
      <c r="W46" s="18">
        <f t="shared" si="7"/>
        <v>0.16061287596263119</v>
      </c>
      <c r="X46" s="18">
        <f t="shared" si="29"/>
        <v>0.32061558191728123</v>
      </c>
      <c r="Y46" s="18">
        <f t="shared" si="30"/>
        <v>0.16030779095864062</v>
      </c>
      <c r="Z46" s="18">
        <f t="shared" si="31"/>
        <v>0.16030779095864062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18"/>
      <c r="L47" s="18"/>
      <c r="M47" s="18"/>
      <c r="N47" s="17"/>
      <c r="O47" s="11"/>
      <c r="P47" s="11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26470</v>
      </c>
      <c r="C48" s="8">
        <v>8</v>
      </c>
      <c r="D48" s="9">
        <v>0.28299999999999997</v>
      </c>
      <c r="E48" s="8">
        <v>2</v>
      </c>
      <c r="F48" s="9">
        <v>7.5999999999999998E-2</v>
      </c>
      <c r="G48" s="8">
        <v>1</v>
      </c>
      <c r="H48" s="9">
        <v>1.9E-2</v>
      </c>
      <c r="I48" s="8">
        <v>5</v>
      </c>
      <c r="J48" s="9">
        <v>0.189</v>
      </c>
      <c r="K48" s="17"/>
      <c r="L48" s="17">
        <v>99.989694971145909</v>
      </c>
      <c r="M48" s="17">
        <v>99.998818251206416</v>
      </c>
      <c r="N48" s="17">
        <f t="shared" si="0"/>
        <v>99.994256611176155</v>
      </c>
      <c r="O48" s="8">
        <v>27354</v>
      </c>
      <c r="P48" s="8">
        <v>38</v>
      </c>
      <c r="Q48" s="16">
        <f t="shared" si="1"/>
        <v>27316</v>
      </c>
      <c r="R48" s="17">
        <f t="shared" si="2"/>
        <v>99.861080646340568</v>
      </c>
      <c r="S48" s="17">
        <f t="shared" si="3"/>
        <v>0.30266676030809259</v>
      </c>
      <c r="T48" s="17">
        <f t="shared" ref="T48:T53" si="32">N48*R48*S48/10000</f>
        <v>0.30222893842085374</v>
      </c>
      <c r="U48" s="17">
        <f t="shared" si="5"/>
        <v>7.5666690077023147E-2</v>
      </c>
      <c r="V48" s="17">
        <f t="shared" si="6"/>
        <v>3.7833345038511573E-2</v>
      </c>
      <c r="W48" s="17">
        <f t="shared" si="7"/>
        <v>0.18916672519255789</v>
      </c>
      <c r="X48" s="17">
        <f t="shared" ref="X48:X53" si="33">N48*R48*U48/10000</f>
        <v>7.5557234605213436E-2</v>
      </c>
      <c r="Y48" s="17">
        <f t="shared" ref="Y48:Y53" si="34">N48*R48*V48/10000</f>
        <v>3.7778617302606718E-2</v>
      </c>
      <c r="Z48" s="17">
        <f t="shared" ref="Z48:Z53" si="35">N48*R48*W48/10000</f>
        <v>0.1888930865130336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6086</v>
      </c>
      <c r="C49" s="14">
        <v>2</v>
      </c>
      <c r="D49" s="15">
        <v>0.32900000000000001</v>
      </c>
      <c r="E49" s="14">
        <v>1</v>
      </c>
      <c r="F49" s="15">
        <v>8.2000000000000003E-2</v>
      </c>
      <c r="G49" s="14">
        <v>1</v>
      </c>
      <c r="H49" s="15">
        <v>8.2000000000000003E-2</v>
      </c>
      <c r="I49" s="14">
        <v>1</v>
      </c>
      <c r="J49" s="15">
        <v>0.16400000000000001</v>
      </c>
      <c r="K49" s="18"/>
      <c r="L49" s="18">
        <v>99.952874646559849</v>
      </c>
      <c r="M49" s="18">
        <v>99.997436217908671</v>
      </c>
      <c r="N49" s="18">
        <f t="shared" si="0"/>
        <v>99.97515543223426</v>
      </c>
      <c r="O49" s="14">
        <v>6281</v>
      </c>
      <c r="P49" s="14">
        <v>7</v>
      </c>
      <c r="Q49" s="24">
        <f t="shared" si="1"/>
        <v>6274</v>
      </c>
      <c r="R49" s="18">
        <f t="shared" si="2"/>
        <v>99.888552778220031</v>
      </c>
      <c r="S49" s="18">
        <f t="shared" si="3"/>
        <v>0.32907147562726391</v>
      </c>
      <c r="T49" s="18">
        <f t="shared" si="32"/>
        <v>0.32862306933946761</v>
      </c>
      <c r="U49" s="18">
        <f t="shared" si="5"/>
        <v>0.16453573781363195</v>
      </c>
      <c r="V49" s="18">
        <f t="shared" si="6"/>
        <v>0.16453573781363195</v>
      </c>
      <c r="W49" s="18">
        <f t="shared" si="7"/>
        <v>0.16453573781363195</v>
      </c>
      <c r="X49" s="18">
        <f t="shared" si="33"/>
        <v>0.16431153466973381</v>
      </c>
      <c r="Y49" s="18">
        <f t="shared" si="34"/>
        <v>0.16431153466973381</v>
      </c>
      <c r="Z49" s="18">
        <f t="shared" si="35"/>
        <v>0.16431153466973381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5532</v>
      </c>
      <c r="C50" s="14">
        <v>2</v>
      </c>
      <c r="D50" s="15">
        <v>0.36199999999999999</v>
      </c>
      <c r="E50" s="14">
        <v>1</v>
      </c>
      <c r="F50" s="15">
        <v>0.09</v>
      </c>
      <c r="G50" s="14">
        <v>0</v>
      </c>
      <c r="H50" s="15">
        <v>0</v>
      </c>
      <c r="I50" s="14">
        <v>2</v>
      </c>
      <c r="J50" s="15">
        <v>0.27100000000000002</v>
      </c>
      <c r="K50" s="18"/>
      <c r="L50" s="18">
        <v>100</v>
      </c>
      <c r="M50" s="18">
        <v>99.998283745005693</v>
      </c>
      <c r="N50" s="18">
        <f t="shared" si="0"/>
        <v>99.999141872502847</v>
      </c>
      <c r="O50" s="14">
        <v>5891</v>
      </c>
      <c r="P50" s="14">
        <v>13</v>
      </c>
      <c r="Q50" s="24">
        <f t="shared" si="1"/>
        <v>5878</v>
      </c>
      <c r="R50" s="18">
        <f t="shared" si="2"/>
        <v>99.779324393142076</v>
      </c>
      <c r="S50" s="18">
        <f t="shared" si="3"/>
        <v>0.36233558819180317</v>
      </c>
      <c r="T50" s="18">
        <f t="shared" si="32"/>
        <v>0.36153289949385398</v>
      </c>
      <c r="U50" s="18">
        <f t="shared" si="5"/>
        <v>0.18116779409590159</v>
      </c>
      <c r="V50" s="18">
        <f t="shared" si="6"/>
        <v>0</v>
      </c>
      <c r="W50" s="18">
        <f t="shared" si="7"/>
        <v>0.36233558819180317</v>
      </c>
      <c r="X50" s="18">
        <f t="shared" si="33"/>
        <v>0.18076644974692699</v>
      </c>
      <c r="Y50" s="18">
        <f t="shared" si="34"/>
        <v>0</v>
      </c>
      <c r="Z50" s="18">
        <f t="shared" si="35"/>
        <v>0.36153289949385398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5150</v>
      </c>
      <c r="C51" s="14">
        <v>2</v>
      </c>
      <c r="D51" s="15">
        <v>0.29099999999999998</v>
      </c>
      <c r="E51" s="14">
        <v>1</v>
      </c>
      <c r="F51" s="15">
        <v>9.7000000000000003E-2</v>
      </c>
      <c r="G51" s="14">
        <v>0</v>
      </c>
      <c r="H51" s="15">
        <v>0</v>
      </c>
      <c r="I51" s="14">
        <v>1</v>
      </c>
      <c r="J51" s="15">
        <v>0.19400000000000001</v>
      </c>
      <c r="K51" s="18"/>
      <c r="L51" s="18">
        <v>100</v>
      </c>
      <c r="M51" s="18">
        <v>99.99894085000318</v>
      </c>
      <c r="N51" s="18">
        <f t="shared" si="0"/>
        <v>99.99947042500159</v>
      </c>
      <c r="O51" s="14">
        <v>5172</v>
      </c>
      <c r="P51" s="14">
        <v>5</v>
      </c>
      <c r="Q51" s="24">
        <f t="shared" si="1"/>
        <v>5167</v>
      </c>
      <c r="R51" s="18">
        <f t="shared" si="2"/>
        <v>99.90332559938129</v>
      </c>
      <c r="S51" s="18">
        <f t="shared" si="3"/>
        <v>0.38872737103191962</v>
      </c>
      <c r="T51" s="18">
        <f t="shared" si="32"/>
        <v>0.38834951456310679</v>
      </c>
      <c r="U51" s="18">
        <f t="shared" si="5"/>
        <v>0.19436368551595981</v>
      </c>
      <c r="V51" s="18">
        <f t="shared" si="6"/>
        <v>0</v>
      </c>
      <c r="W51" s="18">
        <f t="shared" si="7"/>
        <v>0.19436368551595981</v>
      </c>
      <c r="X51" s="18">
        <f t="shared" si="33"/>
        <v>0.1941747572815534</v>
      </c>
      <c r="Y51" s="18">
        <f t="shared" si="34"/>
        <v>0</v>
      </c>
      <c r="Z51" s="18">
        <f t="shared" si="35"/>
        <v>0.1941747572815534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5005</v>
      </c>
      <c r="C52" s="14">
        <v>1</v>
      </c>
      <c r="D52" s="15">
        <v>0.1</v>
      </c>
      <c r="E52" s="14">
        <v>0</v>
      </c>
      <c r="F52" s="15">
        <v>0</v>
      </c>
      <c r="G52" s="14">
        <v>0</v>
      </c>
      <c r="H52" s="15">
        <v>0</v>
      </c>
      <c r="I52" s="14">
        <v>1</v>
      </c>
      <c r="J52" s="15">
        <v>0.1</v>
      </c>
      <c r="K52" s="18"/>
      <c r="L52" s="18">
        <v>100</v>
      </c>
      <c r="M52" s="18">
        <v>99.999644218008982</v>
      </c>
      <c r="N52" s="18">
        <f t="shared" si="0"/>
        <v>99.999822109004498</v>
      </c>
      <c r="O52" s="14">
        <v>5127</v>
      </c>
      <c r="P52" s="14">
        <v>7</v>
      </c>
      <c r="Q52" s="24">
        <f t="shared" si="1"/>
        <v>5120</v>
      </c>
      <c r="R52" s="18">
        <f t="shared" si="2"/>
        <v>99.863467914960012</v>
      </c>
      <c r="S52" s="18">
        <f t="shared" si="3"/>
        <v>0.20007372004899646</v>
      </c>
      <c r="T52" s="18">
        <f t="shared" si="32"/>
        <v>0.19980019980019978</v>
      </c>
      <c r="U52" s="18">
        <f t="shared" si="5"/>
        <v>0</v>
      </c>
      <c r="V52" s="18">
        <f t="shared" si="6"/>
        <v>0</v>
      </c>
      <c r="W52" s="18">
        <f t="shared" si="7"/>
        <v>0.20007372004899646</v>
      </c>
      <c r="X52" s="18">
        <f t="shared" si="33"/>
        <v>0</v>
      </c>
      <c r="Y52" s="18">
        <f t="shared" si="34"/>
        <v>0</v>
      </c>
      <c r="Z52" s="18">
        <f t="shared" si="35"/>
        <v>0.19980019980019978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4698</v>
      </c>
      <c r="C53" s="20">
        <v>1</v>
      </c>
      <c r="D53" s="21">
        <v>0.21299999999999999</v>
      </c>
      <c r="E53" s="20">
        <v>0</v>
      </c>
      <c r="F53" s="21">
        <v>0</v>
      </c>
      <c r="G53" s="20">
        <v>0</v>
      </c>
      <c r="H53" s="21">
        <v>0</v>
      </c>
      <c r="I53" s="20">
        <v>1</v>
      </c>
      <c r="J53" s="21">
        <v>0.21299999999999999</v>
      </c>
      <c r="K53" s="22"/>
      <c r="L53" s="22">
        <v>100</v>
      </c>
      <c r="M53" s="22">
        <v>99.999630802856103</v>
      </c>
      <c r="N53" s="22">
        <f t="shared" si="0"/>
        <v>99.999815401428052</v>
      </c>
      <c r="O53" s="20">
        <v>4882</v>
      </c>
      <c r="P53" s="20">
        <v>6</v>
      </c>
      <c r="Q53" s="25">
        <f t="shared" si="1"/>
        <v>4876</v>
      </c>
      <c r="R53" s="22">
        <f t="shared" si="2"/>
        <v>99.877099549365013</v>
      </c>
      <c r="S53" s="22">
        <f t="shared" si="3"/>
        <v>0.2131188516555366</v>
      </c>
      <c r="T53" s="22">
        <f t="shared" si="32"/>
        <v>0.21285653469561511</v>
      </c>
      <c r="U53" s="22">
        <f t="shared" si="5"/>
        <v>0</v>
      </c>
      <c r="V53" s="22">
        <f t="shared" si="6"/>
        <v>0</v>
      </c>
      <c r="W53" s="22">
        <f t="shared" si="7"/>
        <v>0.2131188516555366</v>
      </c>
      <c r="X53" s="22">
        <f t="shared" si="33"/>
        <v>0</v>
      </c>
      <c r="Y53" s="22">
        <f t="shared" si="34"/>
        <v>0</v>
      </c>
      <c r="Z53" s="26">
        <f t="shared" si="35"/>
        <v>0.21285653469561511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P1:P2"/>
    <mergeCell ref="A1:A2"/>
    <mergeCell ref="C1:C2"/>
    <mergeCell ref="D1:D2"/>
    <mergeCell ref="E1:F1"/>
    <mergeCell ref="G1:H1"/>
    <mergeCell ref="B1:B2"/>
    <mergeCell ref="I1:J1"/>
    <mergeCell ref="K1:K2"/>
    <mergeCell ref="L1:L2"/>
    <mergeCell ref="M1:M2"/>
    <mergeCell ref="N1:N2"/>
    <mergeCell ref="O1:O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</mergeCells>
  <phoneticPr fontId="1" type="noConversion"/>
  <pageMargins left="0.7" right="0.7" top="0.75" bottom="0.75" header="0.3" footer="0.3"/>
  <ignoredErrors>
    <ignoredError sqref="AA11:AD11" formulaRange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7D16F-328C-4B33-A477-89B5183B605D}">
  <dimension ref="A1:AH53"/>
  <sheetViews>
    <sheetView workbookViewId="0">
      <selection activeCell="AE20" sqref="AE20:AH23"/>
    </sheetView>
  </sheetViews>
  <sheetFormatPr defaultRowHeight="14" x14ac:dyDescent="0.3"/>
  <cols>
    <col min="12" max="13" width="8.6640625" style="28"/>
  </cols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66"/>
      <c r="L1" s="40" t="s">
        <v>88</v>
      </c>
      <c r="M1" s="40" t="s">
        <v>89</v>
      </c>
      <c r="N1" s="54" t="s">
        <v>25</v>
      </c>
      <c r="O1" s="44" t="s">
        <v>21</v>
      </c>
      <c r="P1" s="44" t="s">
        <v>27</v>
      </c>
      <c r="Q1" s="44" t="s">
        <v>29</v>
      </c>
      <c r="R1" s="56" t="s">
        <v>31</v>
      </c>
      <c r="S1" s="54" t="s">
        <v>35</v>
      </c>
      <c r="T1" s="54" t="s">
        <v>33</v>
      </c>
      <c r="U1" s="40" t="s">
        <v>37</v>
      </c>
      <c r="V1" s="40" t="s">
        <v>39</v>
      </c>
      <c r="W1" s="40" t="s">
        <v>41</v>
      </c>
      <c r="X1" s="40" t="s">
        <v>43</v>
      </c>
      <c r="Y1" s="40" t="s">
        <v>45</v>
      </c>
      <c r="Z1" s="40" t="s">
        <v>47</v>
      </c>
      <c r="AA1" s="40" t="s">
        <v>49</v>
      </c>
      <c r="AB1" s="40" t="s">
        <v>51</v>
      </c>
      <c r="AC1" s="40" t="s">
        <v>53</v>
      </c>
      <c r="AD1" s="40" t="s">
        <v>55</v>
      </c>
      <c r="AE1" s="40" t="s">
        <v>57</v>
      </c>
      <c r="AF1" s="40" t="s">
        <v>59</v>
      </c>
      <c r="AG1" s="40" t="s">
        <v>61</v>
      </c>
      <c r="AH1" s="40" t="s">
        <v>63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67"/>
      <c r="L2" s="41"/>
      <c r="M2" s="41"/>
      <c r="N2" s="55"/>
      <c r="O2" s="45"/>
      <c r="P2" s="4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17"/>
      <c r="L3" s="17"/>
      <c r="M3" s="17"/>
      <c r="N3" s="17"/>
      <c r="O3" s="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2319827</v>
      </c>
      <c r="C4" s="8">
        <v>126443</v>
      </c>
      <c r="D4" s="9">
        <v>54.505000000000003</v>
      </c>
      <c r="E4" s="8">
        <v>79237</v>
      </c>
      <c r="F4" s="9">
        <v>34.155999999999999</v>
      </c>
      <c r="G4" s="8">
        <v>36008</v>
      </c>
      <c r="H4" s="9">
        <v>15.522</v>
      </c>
      <c r="I4" s="8">
        <v>11198</v>
      </c>
      <c r="J4" s="9">
        <v>4.827</v>
      </c>
      <c r="K4" s="17"/>
      <c r="L4" s="17">
        <v>94.342716080876002</v>
      </c>
      <c r="M4" s="17">
        <v>94.978558658063321</v>
      </c>
      <c r="N4" s="17">
        <f>(L4+M4)/2</f>
        <v>94.660637369469669</v>
      </c>
      <c r="O4" s="16">
        <f>O6+O13+O20+O27+O34+O41+O48</f>
        <v>2334780</v>
      </c>
      <c r="P4" s="16">
        <f>P6+P13+P20+P27+P34+P41+P48</f>
        <v>499003</v>
      </c>
      <c r="Q4" s="16">
        <f>O4-P4</f>
        <v>1835777</v>
      </c>
      <c r="R4" s="17">
        <f>Q4/O4*100</f>
        <v>78.627408149804268</v>
      </c>
      <c r="S4" s="17">
        <f>C4/(R4*B4*N4)*10000000</f>
        <v>73.231142261577062</v>
      </c>
      <c r="T4" s="17">
        <f>N4*R4*S4/10000</f>
        <v>54.505357511573067</v>
      </c>
      <c r="U4" s="17">
        <f>E4/(R4*B4*N4)*10000000</f>
        <v>45.891160597111593</v>
      </c>
      <c r="V4" s="17">
        <f>G4/(R4*B4*N4)*10000000</f>
        <v>20.854511286151602</v>
      </c>
      <c r="W4" s="17">
        <f>I4/(R4*B4*N4)*10000000</f>
        <v>6.4854703783138641</v>
      </c>
      <c r="X4" s="17">
        <f>N4*R4*U4/10000</f>
        <v>34.156426319721255</v>
      </c>
      <c r="Y4" s="17">
        <f>N4*R4*V4/10000</f>
        <v>15.521847103253823</v>
      </c>
      <c r="Z4" s="17">
        <f>N4*R4*W4/10000</f>
        <v>4.827084088597986</v>
      </c>
      <c r="AA4" s="19">
        <f>SUM(T6:T53)-T6-T13-T20-T27-T34-T41-T48</f>
        <v>1556.5784872199442</v>
      </c>
      <c r="AB4" s="19">
        <f>SUM(X6:X53)-X6-X13-X20-X27-X34-X41-X48</f>
        <v>979.24309362881604</v>
      </c>
      <c r="AC4" s="19">
        <f>SUM(Y6:Y53)-Y6-Y13-Y20-Y27-Y34-Y41-Y48</f>
        <v>432.53702015307613</v>
      </c>
      <c r="AD4" s="19">
        <f>SUM(Z6:Z53)-Z6-Z13-Z20-Z27-Z34-Z41-Z48</f>
        <v>145.00779599460176</v>
      </c>
      <c r="AE4" s="19">
        <f>SUM(S14:S53)-S20-S27-S34-S41-S48</f>
        <v>2395.0005717406134</v>
      </c>
      <c r="AF4" s="19">
        <f>SUM(U14:U53)-U20-U27-U34-U41-U48</f>
        <v>1700.8172618977887</v>
      </c>
      <c r="AG4" s="19">
        <f>SUM(V14:V53)-V20-V27-V34-V41-V48</f>
        <v>535.83607228836638</v>
      </c>
      <c r="AH4" s="19">
        <f>SUM(W14:W53)-W20-W27-W34-W41-W48</f>
        <v>158.54564995767723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18"/>
      <c r="L5" s="18"/>
      <c r="M5" s="18"/>
      <c r="N5" s="17"/>
      <c r="O5" s="11"/>
      <c r="P5" s="18"/>
      <c r="Q5" s="16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321022</v>
      </c>
      <c r="C6" s="8">
        <v>4212</v>
      </c>
      <c r="D6" s="9">
        <v>13.121</v>
      </c>
      <c r="E6" s="8">
        <v>3858</v>
      </c>
      <c r="F6" s="9">
        <v>12.018000000000001</v>
      </c>
      <c r="G6" s="8">
        <v>329</v>
      </c>
      <c r="H6" s="9">
        <v>1.0229999999999999</v>
      </c>
      <c r="I6" s="8">
        <v>26</v>
      </c>
      <c r="J6" s="9">
        <v>8.1000000000000003E-2</v>
      </c>
      <c r="K6" s="17"/>
      <c r="L6" s="17">
        <v>62.678522820070768</v>
      </c>
      <c r="M6" s="17">
        <v>79.620289319594207</v>
      </c>
      <c r="N6" s="17">
        <f t="shared" ref="N6:N53" si="0">(L6+M6)/2</f>
        <v>71.14940606983248</v>
      </c>
      <c r="O6" s="8">
        <v>322856</v>
      </c>
      <c r="P6" s="8">
        <v>314858</v>
      </c>
      <c r="Q6" s="16">
        <f t="shared" ref="Q6:Q53" si="1">O6-P6</f>
        <v>7998</v>
      </c>
      <c r="R6" s="17">
        <f t="shared" ref="R6:R53" si="2">Q6/O6*100</f>
        <v>2.4772654062492254</v>
      </c>
      <c r="S6" s="17">
        <f t="shared" ref="S6:S53" si="3">C6/(R6*B6*N6)*10000000</f>
        <v>744.40580180234235</v>
      </c>
      <c r="T6" s="17">
        <f t="shared" ref="T6:T11" si="4">N6*R6*S6/10000</f>
        <v>13.120596096217705</v>
      </c>
      <c r="U6" s="17">
        <f t="shared" ref="U6:U53" si="5">E6/(R6*B6*N6)*10000000</f>
        <v>681.8417814229432</v>
      </c>
      <c r="V6" s="17">
        <f t="shared" ref="V6:V53" si="6">G6/(R6*B6*N6)*10000000</f>
        <v>58.145657358255136</v>
      </c>
      <c r="W6" s="17">
        <f t="shared" ref="W6:W53" si="7">I6/(R6*B6*N6)*10000000</f>
        <v>4.5950975419897677</v>
      </c>
      <c r="X6" s="17">
        <f t="shared" ref="X6:X11" si="8">N6*R6*U6/10000</f>
        <v>12.01786793428488</v>
      </c>
      <c r="Y6" s="17">
        <f t="shared" ref="Y6:Y11" si="9">N6*R6*V6/10000</f>
        <v>1.0248518793104524</v>
      </c>
      <c r="Z6" s="17">
        <f t="shared" ref="Z6:Z11" si="10">N6*R6*W6/10000</f>
        <v>8.0991333927269801E-2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70544</v>
      </c>
      <c r="C7" s="14">
        <v>23</v>
      </c>
      <c r="D7" s="15">
        <v>0.32600000000000001</v>
      </c>
      <c r="E7" s="14">
        <v>22</v>
      </c>
      <c r="F7" s="15">
        <v>0.312</v>
      </c>
      <c r="G7" s="14">
        <v>1</v>
      </c>
      <c r="H7" s="15">
        <v>1.4E-2</v>
      </c>
      <c r="I7" s="14">
        <v>1</v>
      </c>
      <c r="J7" s="15">
        <v>7.0000000000000001E-3</v>
      </c>
      <c r="K7" s="18"/>
      <c r="L7" s="18">
        <v>31.317805932782033</v>
      </c>
      <c r="M7" s="18">
        <v>55.806959782099909</v>
      </c>
      <c r="N7" s="18">
        <f t="shared" si="0"/>
        <v>43.562382857440973</v>
      </c>
      <c r="O7" s="14">
        <v>68754</v>
      </c>
      <c r="P7" s="14">
        <v>68707</v>
      </c>
      <c r="Q7" s="24">
        <f t="shared" si="1"/>
        <v>47</v>
      </c>
      <c r="R7" s="18">
        <f t="shared" si="2"/>
        <v>6.8359659074381129E-2</v>
      </c>
      <c r="S7" s="18">
        <f t="shared" si="3"/>
        <v>1094.8540741984496</v>
      </c>
      <c r="T7" s="18">
        <f t="shared" si="4"/>
        <v>0.32603765026083015</v>
      </c>
      <c r="U7" s="18">
        <f t="shared" si="5"/>
        <v>1047.251723146343</v>
      </c>
      <c r="V7" s="18">
        <f t="shared" si="6"/>
        <v>47.602351052106499</v>
      </c>
      <c r="W7" s="18">
        <f t="shared" si="7"/>
        <v>47.602351052106499</v>
      </c>
      <c r="X7" s="18">
        <f t="shared" si="8"/>
        <v>0.31186210024948968</v>
      </c>
      <c r="Y7" s="18">
        <f t="shared" si="9"/>
        <v>1.4175550011340439E-2</v>
      </c>
      <c r="Z7" s="18">
        <f t="shared" si="10"/>
        <v>1.4175550011340439E-2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67441</v>
      </c>
      <c r="C8" s="14">
        <v>104</v>
      </c>
      <c r="D8" s="15">
        <v>1.5349999999999999</v>
      </c>
      <c r="E8" s="14">
        <v>100</v>
      </c>
      <c r="F8" s="15">
        <v>1.4750000000000001</v>
      </c>
      <c r="G8" s="14">
        <v>3</v>
      </c>
      <c r="H8" s="15">
        <v>4.3999999999999997E-2</v>
      </c>
      <c r="I8" s="14">
        <v>1</v>
      </c>
      <c r="J8" s="15">
        <v>7.0000000000000001E-3</v>
      </c>
      <c r="K8" s="18"/>
      <c r="L8" s="18">
        <v>51.787667199461595</v>
      </c>
      <c r="M8" s="18">
        <v>71.161900445132005</v>
      </c>
      <c r="N8" s="18">
        <f t="shared" si="0"/>
        <v>61.4747838222968</v>
      </c>
      <c r="O8" s="14">
        <v>72333</v>
      </c>
      <c r="P8" s="14">
        <v>72096</v>
      </c>
      <c r="Q8" s="24">
        <f t="shared" si="1"/>
        <v>237</v>
      </c>
      <c r="R8" s="18">
        <f t="shared" si="2"/>
        <v>0.32765127949898387</v>
      </c>
      <c r="S8" s="18">
        <f t="shared" si="3"/>
        <v>765.59741705646763</v>
      </c>
      <c r="T8" s="18">
        <f t="shared" si="4"/>
        <v>1.5420886404412746</v>
      </c>
      <c r="U8" s="18">
        <f t="shared" si="5"/>
        <v>736.15136255429593</v>
      </c>
      <c r="V8" s="18">
        <f t="shared" si="6"/>
        <v>22.084540876628878</v>
      </c>
      <c r="W8" s="18">
        <f t="shared" si="7"/>
        <v>7.3615136255429583</v>
      </c>
      <c r="X8" s="18">
        <f t="shared" si="8"/>
        <v>1.4827775388858413</v>
      </c>
      <c r="Y8" s="18">
        <f t="shared" si="9"/>
        <v>4.4483326166575236E-2</v>
      </c>
      <c r="Z8" s="18">
        <f t="shared" si="10"/>
        <v>1.482777538885841E-2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60130</v>
      </c>
      <c r="C9" s="14">
        <v>349</v>
      </c>
      <c r="D9" s="15">
        <v>5.8040000000000003</v>
      </c>
      <c r="E9" s="14">
        <v>326</v>
      </c>
      <c r="F9" s="15">
        <v>5.4219999999999997</v>
      </c>
      <c r="G9" s="14">
        <v>22</v>
      </c>
      <c r="H9" s="15">
        <v>0.36599999999999999</v>
      </c>
      <c r="I9" s="14">
        <v>1</v>
      </c>
      <c r="J9" s="15">
        <v>1.7000000000000001E-2</v>
      </c>
      <c r="K9" s="18"/>
      <c r="L9" s="18">
        <v>69.873492203589294</v>
      </c>
      <c r="M9" s="18">
        <v>83.46261777119814</v>
      </c>
      <c r="N9" s="18">
        <f t="shared" si="0"/>
        <v>76.668054987393717</v>
      </c>
      <c r="O9" s="14">
        <v>62550</v>
      </c>
      <c r="P9" s="14">
        <v>61833</v>
      </c>
      <c r="Q9" s="24">
        <f t="shared" si="1"/>
        <v>717</v>
      </c>
      <c r="R9" s="18">
        <f t="shared" si="2"/>
        <v>1.1462829736211031</v>
      </c>
      <c r="S9" s="18">
        <f t="shared" si="3"/>
        <v>660.43173811139377</v>
      </c>
      <c r="T9" s="18">
        <f t="shared" si="4"/>
        <v>5.8040911358722767</v>
      </c>
      <c r="U9" s="18">
        <f t="shared" si="5"/>
        <v>616.90758345075756</v>
      </c>
      <c r="V9" s="18">
        <f t="shared" si="6"/>
        <v>41.63180011017382</v>
      </c>
      <c r="W9" s="18">
        <f t="shared" si="7"/>
        <v>1.8923545504624464</v>
      </c>
      <c r="X9" s="18">
        <f t="shared" si="8"/>
        <v>5.4215865624480299</v>
      </c>
      <c r="Y9" s="18">
        <f t="shared" si="9"/>
        <v>0.36587393979710625</v>
      </c>
      <c r="Z9" s="18">
        <f t="shared" si="10"/>
        <v>1.6630633627141192E-2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59610</v>
      </c>
      <c r="C10" s="14">
        <v>953</v>
      </c>
      <c r="D10" s="15">
        <v>15.987</v>
      </c>
      <c r="E10" s="14">
        <v>879</v>
      </c>
      <c r="F10" s="15">
        <v>14.746</v>
      </c>
      <c r="G10" s="14">
        <v>70</v>
      </c>
      <c r="H10" s="15">
        <v>1.1659999999999999</v>
      </c>
      <c r="I10" s="14">
        <v>5</v>
      </c>
      <c r="J10" s="15">
        <v>7.4999999999999997E-2</v>
      </c>
      <c r="K10" s="18"/>
      <c r="L10" s="18">
        <v>83.047288661676106</v>
      </c>
      <c r="M10" s="18">
        <v>90.904896787566614</v>
      </c>
      <c r="N10" s="18">
        <f t="shared" si="0"/>
        <v>86.976092724621367</v>
      </c>
      <c r="O10" s="14">
        <v>57709</v>
      </c>
      <c r="P10" s="14">
        <v>55615</v>
      </c>
      <c r="Q10" s="24">
        <f t="shared" si="1"/>
        <v>2094</v>
      </c>
      <c r="R10" s="18">
        <f t="shared" si="2"/>
        <v>3.6285501394929733</v>
      </c>
      <c r="S10" s="18">
        <f t="shared" si="3"/>
        <v>506.57150471629222</v>
      </c>
      <c r="T10" s="18">
        <f t="shared" si="4"/>
        <v>15.987250461331994</v>
      </c>
      <c r="U10" s="18">
        <f t="shared" si="5"/>
        <v>467.23646657462842</v>
      </c>
      <c r="V10" s="18">
        <f t="shared" si="6"/>
        <v>37.208819863736046</v>
      </c>
      <c r="W10" s="18">
        <f t="shared" si="7"/>
        <v>2.657772847409718</v>
      </c>
      <c r="X10" s="18">
        <f t="shared" si="8"/>
        <v>14.745848012078513</v>
      </c>
      <c r="Y10" s="18">
        <f t="shared" si="9"/>
        <v>1.1742996141586981</v>
      </c>
      <c r="Z10" s="18">
        <f t="shared" si="10"/>
        <v>8.3878543868478442E-2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63298</v>
      </c>
      <c r="C11" s="14">
        <v>2784</v>
      </c>
      <c r="D11" s="15">
        <v>43.975000000000001</v>
      </c>
      <c r="E11" s="14">
        <v>2531</v>
      </c>
      <c r="F11" s="15">
        <v>39.985999999999997</v>
      </c>
      <c r="G11" s="14">
        <v>233</v>
      </c>
      <c r="H11" s="15">
        <v>3.681</v>
      </c>
      <c r="I11" s="14">
        <v>20</v>
      </c>
      <c r="J11" s="15">
        <v>0.308</v>
      </c>
      <c r="K11" s="18"/>
      <c r="L11" s="18">
        <v>90.400630204816565</v>
      </c>
      <c r="M11" s="18">
        <v>94.858281523117199</v>
      </c>
      <c r="N11" s="18">
        <f t="shared" si="0"/>
        <v>92.629455863966882</v>
      </c>
      <c r="O11" s="14">
        <v>61511</v>
      </c>
      <c r="P11" s="14">
        <v>56607</v>
      </c>
      <c r="Q11" s="24">
        <f t="shared" si="1"/>
        <v>4904</v>
      </c>
      <c r="R11" s="18">
        <f t="shared" si="2"/>
        <v>7.9725577538976768</v>
      </c>
      <c r="S11" s="18">
        <f t="shared" si="3"/>
        <v>595.56950997876277</v>
      </c>
      <c r="T11" s="18">
        <f t="shared" si="4"/>
        <v>43.982432304338211</v>
      </c>
      <c r="U11" s="18">
        <f t="shared" si="5"/>
        <v>541.4462750561238</v>
      </c>
      <c r="V11" s="18">
        <f t="shared" si="6"/>
        <v>49.844718327963982</v>
      </c>
      <c r="W11" s="18">
        <f t="shared" si="7"/>
        <v>4.2785165946750201</v>
      </c>
      <c r="X11" s="18">
        <f t="shared" si="8"/>
        <v>39.985465575531613</v>
      </c>
      <c r="Y11" s="18">
        <f t="shared" si="9"/>
        <v>3.6810009794938225</v>
      </c>
      <c r="Z11" s="18">
        <f t="shared" si="10"/>
        <v>0.31596574931277449</v>
      </c>
      <c r="AA11" s="34">
        <f>SUM(D7:D11)+SUM(D14:D18)+SUM(D21:D25)+SUM(D28:D32)+SUM(D35:D39)+SUM(D42:D46)+SUM(D49:D53)</f>
        <v>1556.4530000000002</v>
      </c>
      <c r="AB11" s="34">
        <f>SUM(F7:F11)+SUM(F14:F18)+SUM(F21:F25)+SUM(F28:F32)+SUM(F35:F39)+SUM(F42:F46)+SUM(F49:F53)</f>
        <v>979.09100000000001</v>
      </c>
      <c r="AC11" s="34">
        <f>SUM(H7:H11)+SUM(H14:H18)+SUM(H21:H25)+SUM(H28:H32)+SUM(H35:H39)+SUM(H42:H46)+SUM(H49:H53)</f>
        <v>432.46800000000002</v>
      </c>
      <c r="AD11" s="34">
        <f>SUM(J7:J11)+SUM(J14:J18)+SUM(J21:J25)+SUM(J28:J32)+SUM(J35:J39)+SUM(J42:J46)+SUM(J49:J53)</f>
        <v>144.858</v>
      </c>
      <c r="AE11" s="19">
        <f>SUM(S7:S53)-S13-S20-S27-S34-S41-S48</f>
        <v>6018.0248158019776</v>
      </c>
      <c r="AF11" s="19">
        <f>SUM(U7:U53)-U13-U20-U27-U34-U41-U48</f>
        <v>5109.8106726799379</v>
      </c>
      <c r="AG11" s="19">
        <f t="shared" ref="AG11:AH11" si="11">SUM(V7:V53)-V13-V20-V27-V34-V41-V48</f>
        <v>734.20830251897576</v>
      </c>
      <c r="AH11" s="19">
        <f t="shared" si="11"/>
        <v>222.33815862787387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18"/>
      <c r="L12" s="18"/>
      <c r="M12" s="18"/>
      <c r="N12" s="17"/>
      <c r="O12" s="11"/>
      <c r="P12" s="11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397819</v>
      </c>
      <c r="C13" s="8">
        <v>67743</v>
      </c>
      <c r="D13" s="9">
        <v>170.285</v>
      </c>
      <c r="E13" s="8">
        <v>55435</v>
      </c>
      <c r="F13" s="9">
        <v>139.34700000000001</v>
      </c>
      <c r="G13" s="8">
        <v>10739</v>
      </c>
      <c r="H13" s="9">
        <v>26.995000000000001</v>
      </c>
      <c r="I13" s="8">
        <v>1568</v>
      </c>
      <c r="J13" s="9">
        <v>3.9409999999999998</v>
      </c>
      <c r="K13" s="17"/>
      <c r="L13" s="17">
        <v>98.479934696759102</v>
      </c>
      <c r="M13" s="17">
        <v>98.970589330410604</v>
      </c>
      <c r="N13" s="17">
        <f t="shared" si="0"/>
        <v>98.725262013584853</v>
      </c>
      <c r="O13" s="8">
        <v>384101</v>
      </c>
      <c r="P13" s="8">
        <v>163691</v>
      </c>
      <c r="Q13" s="16">
        <f t="shared" si="1"/>
        <v>220410</v>
      </c>
      <c r="R13" s="17">
        <f t="shared" si="2"/>
        <v>57.383344484914126</v>
      </c>
      <c r="S13" s="17">
        <f t="shared" si="3"/>
        <v>300.58323373892557</v>
      </c>
      <c r="T13" s="17">
        <f t="shared" ref="T13:T18" si="12">N13*R13*S13/10000</f>
        <v>170.2859843295569</v>
      </c>
      <c r="U13" s="17">
        <f t="shared" si="5"/>
        <v>245.97126732381705</v>
      </c>
      <c r="V13" s="17">
        <f t="shared" si="6"/>
        <v>47.6501387172449</v>
      </c>
      <c r="W13" s="17">
        <f t="shared" si="7"/>
        <v>6.9573905865201606</v>
      </c>
      <c r="X13" s="17">
        <f t="shared" ref="X13:X18" si="13">N13*R13*U13/10000</f>
        <v>139.34729110474865</v>
      </c>
      <c r="Y13" s="17">
        <f t="shared" ref="Y13:Y18" si="14">N13*R13*V13/10000</f>
        <v>26.994688539260313</v>
      </c>
      <c r="Z13" s="17">
        <f t="shared" ref="Z13:Z18" si="15">N13*R13*W13/10000</f>
        <v>3.9414909795660837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68416</v>
      </c>
      <c r="C14" s="14">
        <v>7056</v>
      </c>
      <c r="D14" s="15">
        <v>103.126</v>
      </c>
      <c r="E14" s="14">
        <v>6396</v>
      </c>
      <c r="F14" s="15">
        <v>93.486999999999995</v>
      </c>
      <c r="G14" s="14">
        <v>605</v>
      </c>
      <c r="H14" s="15">
        <v>8.843</v>
      </c>
      <c r="I14" s="14">
        <v>55</v>
      </c>
      <c r="J14" s="15">
        <v>0.80400000000000005</v>
      </c>
      <c r="K14" s="18"/>
      <c r="L14" s="18">
        <v>95.552367288378775</v>
      </c>
      <c r="M14" s="18">
        <v>97.318480714449521</v>
      </c>
      <c r="N14" s="18">
        <f t="shared" si="0"/>
        <v>96.435424001414148</v>
      </c>
      <c r="O14" s="14">
        <v>65084</v>
      </c>
      <c r="P14" s="14">
        <v>50304</v>
      </c>
      <c r="Q14" s="24">
        <f t="shared" si="1"/>
        <v>14780</v>
      </c>
      <c r="R14" s="18">
        <f t="shared" si="2"/>
        <v>22.709114375268882</v>
      </c>
      <c r="S14" s="18">
        <f t="shared" si="3"/>
        <v>470.93839675894014</v>
      </c>
      <c r="T14" s="18">
        <f t="shared" si="12"/>
        <v>103.13376987839101</v>
      </c>
      <c r="U14" s="18">
        <f t="shared" si="5"/>
        <v>426.88803651788282</v>
      </c>
      <c r="V14" s="18">
        <f t="shared" si="6"/>
        <v>40.379496887635881</v>
      </c>
      <c r="W14" s="18">
        <f t="shared" si="7"/>
        <v>3.6708633534214439</v>
      </c>
      <c r="X14" s="18">
        <f t="shared" si="13"/>
        <v>93.486903648269404</v>
      </c>
      <c r="Y14" s="18">
        <f t="shared" si="14"/>
        <v>8.8429607109448067</v>
      </c>
      <c r="Z14" s="18">
        <f t="shared" si="15"/>
        <v>0.80390551917680064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74819</v>
      </c>
      <c r="C15" s="14">
        <v>12225</v>
      </c>
      <c r="D15" s="15">
        <v>163.38900000000001</v>
      </c>
      <c r="E15" s="14">
        <v>10871</v>
      </c>
      <c r="F15" s="15">
        <v>145.292</v>
      </c>
      <c r="G15" s="14">
        <v>1232</v>
      </c>
      <c r="H15" s="15">
        <v>16.46</v>
      </c>
      <c r="I15" s="14">
        <v>122</v>
      </c>
      <c r="J15" s="15">
        <v>1.631</v>
      </c>
      <c r="K15" s="18"/>
      <c r="L15" s="18">
        <v>98.074090857596005</v>
      </c>
      <c r="M15" s="18">
        <v>98.744130231457476</v>
      </c>
      <c r="N15" s="18">
        <f t="shared" si="0"/>
        <v>98.40911054452674</v>
      </c>
      <c r="O15" s="14">
        <v>71748</v>
      </c>
      <c r="P15" s="14">
        <v>43157</v>
      </c>
      <c r="Q15" s="24">
        <f t="shared" si="1"/>
        <v>28591</v>
      </c>
      <c r="R15" s="18">
        <f t="shared" si="2"/>
        <v>39.849194402631433</v>
      </c>
      <c r="S15" s="18">
        <f t="shared" si="3"/>
        <v>416.66029395502164</v>
      </c>
      <c r="T15" s="18">
        <f t="shared" si="12"/>
        <v>163.39432497092983</v>
      </c>
      <c r="U15" s="18">
        <f t="shared" si="5"/>
        <v>370.51239718487039</v>
      </c>
      <c r="V15" s="18">
        <f t="shared" si="6"/>
        <v>41.989814491009135</v>
      </c>
      <c r="W15" s="18">
        <f t="shared" si="7"/>
        <v>4.1580822791421381</v>
      </c>
      <c r="X15" s="18">
        <f t="shared" si="13"/>
        <v>145.29731752629681</v>
      </c>
      <c r="Y15" s="18">
        <f t="shared" si="14"/>
        <v>16.466405592162417</v>
      </c>
      <c r="Z15" s="18">
        <f t="shared" si="15"/>
        <v>1.6306018524706289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79549</v>
      </c>
      <c r="C16" s="14">
        <v>15382</v>
      </c>
      <c r="D16" s="15">
        <v>193.36600000000001</v>
      </c>
      <c r="E16" s="14">
        <v>13062</v>
      </c>
      <c r="F16" s="15">
        <v>164.19499999999999</v>
      </c>
      <c r="G16" s="14">
        <v>2068</v>
      </c>
      <c r="H16" s="15">
        <v>25.99</v>
      </c>
      <c r="I16" s="14">
        <v>254</v>
      </c>
      <c r="J16" s="15">
        <v>3.1869999999999998</v>
      </c>
      <c r="K16" s="18"/>
      <c r="L16" s="18">
        <v>98.979702594160429</v>
      </c>
      <c r="M16" s="18">
        <v>99.381407496721479</v>
      </c>
      <c r="N16" s="18">
        <f t="shared" si="0"/>
        <v>99.180555045440954</v>
      </c>
      <c r="O16" s="14">
        <v>77890</v>
      </c>
      <c r="P16" s="14">
        <v>33291</v>
      </c>
      <c r="Q16" s="24">
        <f t="shared" si="1"/>
        <v>44599</v>
      </c>
      <c r="R16" s="18">
        <f t="shared" si="2"/>
        <v>57.258954936448838</v>
      </c>
      <c r="S16" s="18">
        <f t="shared" si="3"/>
        <v>340.49295523448478</v>
      </c>
      <c r="T16" s="18">
        <f t="shared" si="12"/>
        <v>193.36509572716187</v>
      </c>
      <c r="U16" s="18">
        <f t="shared" si="5"/>
        <v>289.13788722356264</v>
      </c>
      <c r="V16" s="18">
        <f t="shared" si="6"/>
        <v>45.776845106287517</v>
      </c>
      <c r="W16" s="18">
        <f t="shared" si="7"/>
        <v>5.6224945149888921</v>
      </c>
      <c r="X16" s="18">
        <f t="shared" si="13"/>
        <v>164.20068134106026</v>
      </c>
      <c r="Y16" s="18">
        <f t="shared" si="14"/>
        <v>25.996555582094057</v>
      </c>
      <c r="Z16" s="18">
        <f t="shared" si="15"/>
        <v>3.1930005405473358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84690</v>
      </c>
      <c r="C17" s="14">
        <v>16724</v>
      </c>
      <c r="D17" s="15">
        <v>197.47399999999999</v>
      </c>
      <c r="E17" s="14">
        <v>13304</v>
      </c>
      <c r="F17" s="15">
        <v>157.08600000000001</v>
      </c>
      <c r="G17" s="14">
        <v>2972</v>
      </c>
      <c r="H17" s="15">
        <v>35.093000000000004</v>
      </c>
      <c r="I17" s="14">
        <v>448</v>
      </c>
      <c r="J17" s="15">
        <v>5.29</v>
      </c>
      <c r="K17" s="18"/>
      <c r="L17" s="18">
        <v>99.69591170176821</v>
      </c>
      <c r="M17" s="18">
        <v>99.729003248137431</v>
      </c>
      <c r="N17" s="18">
        <f t="shared" si="0"/>
        <v>99.712457474952828</v>
      </c>
      <c r="O17" s="14">
        <v>81207</v>
      </c>
      <c r="P17" s="14">
        <v>22370</v>
      </c>
      <c r="Q17" s="24">
        <f t="shared" si="1"/>
        <v>58837</v>
      </c>
      <c r="R17" s="18">
        <f t="shared" si="2"/>
        <v>72.453113647838236</v>
      </c>
      <c r="S17" s="18">
        <f t="shared" si="3"/>
        <v>273.33896920208389</v>
      </c>
      <c r="T17" s="18">
        <f t="shared" si="12"/>
        <v>197.47313732435941</v>
      </c>
      <c r="U17" s="18">
        <f t="shared" si="5"/>
        <v>217.44209795889287</v>
      </c>
      <c r="V17" s="18">
        <f t="shared" si="6"/>
        <v>48.574707992620986</v>
      </c>
      <c r="W17" s="18">
        <f t="shared" si="7"/>
        <v>7.3221632505700542</v>
      </c>
      <c r="X17" s="18">
        <f t="shared" si="13"/>
        <v>157.09056559215963</v>
      </c>
      <c r="Y17" s="18">
        <f t="shared" si="14"/>
        <v>35.092690990671862</v>
      </c>
      <c r="Z17" s="18">
        <f t="shared" si="15"/>
        <v>5.2898807415279245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90346</v>
      </c>
      <c r="C18" s="14">
        <v>16357</v>
      </c>
      <c r="D18" s="15">
        <v>181.04300000000001</v>
      </c>
      <c r="E18" s="14">
        <v>11804</v>
      </c>
      <c r="F18" s="15">
        <v>130.65299999999999</v>
      </c>
      <c r="G18" s="14">
        <v>3863</v>
      </c>
      <c r="H18" s="15">
        <v>42.758000000000003</v>
      </c>
      <c r="I18" s="14">
        <v>690</v>
      </c>
      <c r="J18" s="15">
        <v>7.6369999999999996</v>
      </c>
      <c r="K18" s="18"/>
      <c r="L18" s="18">
        <v>99.741138988450814</v>
      </c>
      <c r="M18" s="18">
        <v>99.876492253426548</v>
      </c>
      <c r="N18" s="18">
        <f t="shared" si="0"/>
        <v>99.808815620938674</v>
      </c>
      <c r="O18" s="14">
        <v>88172</v>
      </c>
      <c r="P18" s="14">
        <v>14568</v>
      </c>
      <c r="Q18" s="24">
        <f t="shared" si="1"/>
        <v>73604</v>
      </c>
      <c r="R18" s="18">
        <f t="shared" si="2"/>
        <v>83.477748037925863</v>
      </c>
      <c r="S18" s="18">
        <f t="shared" si="3"/>
        <v>217.29768405481261</v>
      </c>
      <c r="T18" s="18">
        <f t="shared" si="12"/>
        <v>181.04841387554512</v>
      </c>
      <c r="U18" s="18">
        <f t="shared" si="5"/>
        <v>156.81248777789372</v>
      </c>
      <c r="V18" s="18">
        <f t="shared" si="6"/>
        <v>51.318759766689553</v>
      </c>
      <c r="W18" s="18">
        <f t="shared" si="7"/>
        <v>9.1664365102293015</v>
      </c>
      <c r="X18" s="18">
        <f t="shared" si="13"/>
        <v>130.65326633165827</v>
      </c>
      <c r="Y18" s="18">
        <f t="shared" si="14"/>
        <v>42.757842073805143</v>
      </c>
      <c r="Z18" s="18">
        <f t="shared" si="15"/>
        <v>7.6373054700816851</v>
      </c>
      <c r="AA18" s="1"/>
      <c r="AB18" s="1"/>
      <c r="AC18" s="1"/>
      <c r="AD18" s="1"/>
      <c r="AE18" s="19">
        <f>SUM(S16:S53)-S20-S27-S34-S41-S48</f>
        <v>1507.4018810266514</v>
      </c>
      <c r="AF18" s="19">
        <f>SUM(U16:U53)-U20-U27-U34-U41-U48</f>
        <v>903.41682819503569</v>
      </c>
      <c r="AG18" s="19">
        <f>SUM(V16:V53)-V20-V27-V34-V41-V48</f>
        <v>453.46676090972153</v>
      </c>
      <c r="AH18" s="19">
        <f>SUM(W16:W53)-W20-W27-W34-W41-W48</f>
        <v>150.71670432511362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18"/>
      <c r="L19" s="18"/>
      <c r="M19" s="18"/>
      <c r="N19" s="17"/>
      <c r="O19" s="11"/>
      <c r="P19" s="11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442314</v>
      </c>
      <c r="C20" s="8">
        <v>41666</v>
      </c>
      <c r="D20" s="9">
        <v>94.2</v>
      </c>
      <c r="E20" s="8">
        <v>18423</v>
      </c>
      <c r="F20" s="9">
        <v>41.65</v>
      </c>
      <c r="G20" s="8">
        <v>18037</v>
      </c>
      <c r="H20" s="9">
        <v>40.777999999999999</v>
      </c>
      <c r="I20" s="8">
        <v>5207</v>
      </c>
      <c r="J20" s="9">
        <v>11.772</v>
      </c>
      <c r="K20" s="17"/>
      <c r="L20" s="17">
        <v>99.959866891857999</v>
      </c>
      <c r="M20" s="17">
        <v>99.966529715420307</v>
      </c>
      <c r="N20" s="17">
        <f t="shared" si="0"/>
        <v>99.96319830363916</v>
      </c>
      <c r="O20" s="8">
        <v>445172</v>
      </c>
      <c r="P20" s="8">
        <v>17823</v>
      </c>
      <c r="Q20" s="16">
        <f t="shared" si="1"/>
        <v>427349</v>
      </c>
      <c r="R20" s="17">
        <f t="shared" si="2"/>
        <v>95.996378927695361</v>
      </c>
      <c r="S20" s="17">
        <f t="shared" si="3"/>
        <v>98.164877634770221</v>
      </c>
      <c r="T20" s="17">
        <f t="shared" ref="T20:T25" si="16">N20*R20*S20/10000</f>
        <v>94.200047929751264</v>
      </c>
      <c r="U20" s="17">
        <f t="shared" si="5"/>
        <v>43.404491447832086</v>
      </c>
      <c r="V20" s="17">
        <f t="shared" si="6"/>
        <v>42.495077470799949</v>
      </c>
      <c r="W20" s="17">
        <f t="shared" si="7"/>
        <v>12.267664710897339</v>
      </c>
      <c r="X20" s="17">
        <f t="shared" ref="X20:X25" si="17">N20*R20*U20/10000</f>
        <v>41.651406014731613</v>
      </c>
      <c r="Y20" s="17">
        <f t="shared" ref="Y20:Y25" si="18">N20*R20*V20/10000</f>
        <v>40.77872280777909</v>
      </c>
      <c r="Z20" s="17">
        <f t="shared" ref="Z20:Z25" si="19">N20*R20*W20/10000</f>
        <v>11.77217994456427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90859</v>
      </c>
      <c r="C21" s="14">
        <v>13299</v>
      </c>
      <c r="D21" s="15">
        <v>146.364</v>
      </c>
      <c r="E21" s="14">
        <v>8194</v>
      </c>
      <c r="F21" s="15">
        <v>90.183999999999997</v>
      </c>
      <c r="G21" s="14">
        <v>4196</v>
      </c>
      <c r="H21" s="15">
        <v>46.180999999999997</v>
      </c>
      <c r="I21" s="14">
        <v>909</v>
      </c>
      <c r="J21" s="15">
        <v>10.005000000000001</v>
      </c>
      <c r="K21" s="18"/>
      <c r="L21" s="18">
        <v>99.904816295450217</v>
      </c>
      <c r="M21" s="18">
        <v>99.938395649776851</v>
      </c>
      <c r="N21" s="18">
        <f t="shared" si="0"/>
        <v>99.921605972613534</v>
      </c>
      <c r="O21" s="14">
        <v>92520</v>
      </c>
      <c r="P21" s="14">
        <v>8477</v>
      </c>
      <c r="Q21" s="24">
        <f t="shared" si="1"/>
        <v>84043</v>
      </c>
      <c r="R21" s="18">
        <f t="shared" si="2"/>
        <v>90.837656722870733</v>
      </c>
      <c r="S21" s="18">
        <f t="shared" si="3"/>
        <v>161.25964720883604</v>
      </c>
      <c r="T21" s="18">
        <f t="shared" si="16"/>
        <v>146.36964967697202</v>
      </c>
      <c r="U21" s="18">
        <f t="shared" si="5"/>
        <v>99.357962946778159</v>
      </c>
      <c r="V21" s="18">
        <f t="shared" si="6"/>
        <v>50.879425497276195</v>
      </c>
      <c r="W21" s="18">
        <f t="shared" si="7"/>
        <v>11.022258764781711</v>
      </c>
      <c r="X21" s="18">
        <f t="shared" si="17"/>
        <v>90.18369121385885</v>
      </c>
      <c r="Y21" s="18">
        <f t="shared" si="18"/>
        <v>46.181445976733187</v>
      </c>
      <c r="Z21" s="18">
        <f t="shared" si="19"/>
        <v>10.004512486379996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91510</v>
      </c>
      <c r="C22" s="14">
        <v>10085</v>
      </c>
      <c r="D22" s="15">
        <v>110.20699999999999</v>
      </c>
      <c r="E22" s="14">
        <v>4926</v>
      </c>
      <c r="F22" s="15">
        <v>53.825000000000003</v>
      </c>
      <c r="G22" s="14">
        <v>4053</v>
      </c>
      <c r="H22" s="15">
        <v>44.29</v>
      </c>
      <c r="I22" s="14">
        <v>1107</v>
      </c>
      <c r="J22" s="15">
        <v>12.092000000000001</v>
      </c>
      <c r="K22" s="18"/>
      <c r="L22" s="18">
        <v>99.974173553718998</v>
      </c>
      <c r="M22" s="18">
        <v>99.964994097668637</v>
      </c>
      <c r="N22" s="18">
        <f t="shared" si="0"/>
        <v>99.969583825693817</v>
      </c>
      <c r="O22" s="14">
        <v>89198</v>
      </c>
      <c r="P22" s="14">
        <v>4368</v>
      </c>
      <c r="Q22" s="24">
        <f t="shared" si="1"/>
        <v>84830</v>
      </c>
      <c r="R22" s="18">
        <f t="shared" si="2"/>
        <v>95.103029215901699</v>
      </c>
      <c r="S22" s="18">
        <f t="shared" si="3"/>
        <v>115.91646083658027</v>
      </c>
      <c r="T22" s="18">
        <f t="shared" si="16"/>
        <v>110.20653480493934</v>
      </c>
      <c r="U22" s="18">
        <f t="shared" si="5"/>
        <v>56.619185531085215</v>
      </c>
      <c r="V22" s="18">
        <f t="shared" si="6"/>
        <v>46.584969337695576</v>
      </c>
      <c r="W22" s="18">
        <f t="shared" si="7"/>
        <v>12.723799915329138</v>
      </c>
      <c r="X22" s="18">
        <f t="shared" si="17"/>
        <v>53.830182493716528</v>
      </c>
      <c r="Y22" s="18">
        <f t="shared" si="18"/>
        <v>44.290241503660802</v>
      </c>
      <c r="Z22" s="18">
        <f t="shared" si="19"/>
        <v>12.097038575019123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86975</v>
      </c>
      <c r="C23" s="14">
        <v>7573</v>
      </c>
      <c r="D23" s="15">
        <v>87.064999999999998</v>
      </c>
      <c r="E23" s="14">
        <v>2823</v>
      </c>
      <c r="F23" s="15">
        <v>32.451999999999998</v>
      </c>
      <c r="G23" s="14">
        <v>3621</v>
      </c>
      <c r="H23" s="15">
        <v>41.633000000000003</v>
      </c>
      <c r="I23" s="14">
        <v>1129</v>
      </c>
      <c r="J23" s="15">
        <v>12.981</v>
      </c>
      <c r="K23" s="18"/>
      <c r="L23" s="18">
        <v>99.983374896093096</v>
      </c>
      <c r="M23" s="18">
        <v>99.978099108712641</v>
      </c>
      <c r="N23" s="18">
        <f t="shared" si="0"/>
        <v>99.980737002402861</v>
      </c>
      <c r="O23" s="14">
        <v>93821</v>
      </c>
      <c r="P23" s="14">
        <v>2699</v>
      </c>
      <c r="Q23" s="24">
        <f t="shared" si="1"/>
        <v>91122</v>
      </c>
      <c r="R23" s="18">
        <f t="shared" si="2"/>
        <v>97.123245328870937</v>
      </c>
      <c r="S23" s="18">
        <f t="shared" si="3"/>
        <v>89.667280818104146</v>
      </c>
      <c r="T23" s="18">
        <f t="shared" si="16"/>
        <v>87.070997413049739</v>
      </c>
      <c r="U23" s="18">
        <f t="shared" si="5"/>
        <v>33.425423709165187</v>
      </c>
      <c r="V23" s="18">
        <f t="shared" si="6"/>
        <v>42.874055703466937</v>
      </c>
      <c r="W23" s="18">
        <f t="shared" si="7"/>
        <v>13.367801405472015</v>
      </c>
      <c r="X23" s="18">
        <f t="shared" si="17"/>
        <v>32.457602759413625</v>
      </c>
      <c r="Y23" s="18">
        <f t="shared" si="18"/>
        <v>41.632653061224495</v>
      </c>
      <c r="Z23" s="18">
        <f t="shared" si="19"/>
        <v>12.980741592411613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84817</v>
      </c>
      <c r="C24" s="14">
        <v>5812</v>
      </c>
      <c r="D24" s="15">
        <v>68.519000000000005</v>
      </c>
      <c r="E24" s="14">
        <v>1506</v>
      </c>
      <c r="F24" s="15">
        <v>17.75</v>
      </c>
      <c r="G24" s="14">
        <v>3269</v>
      </c>
      <c r="H24" s="15">
        <v>38.542000000000002</v>
      </c>
      <c r="I24" s="14">
        <v>1037</v>
      </c>
      <c r="J24" s="15">
        <v>12.226000000000001</v>
      </c>
      <c r="K24" s="18"/>
      <c r="L24" s="18">
        <v>99.952475247524745</v>
      </c>
      <c r="M24" s="18">
        <v>99.983235763409454</v>
      </c>
      <c r="N24" s="18">
        <f t="shared" si="0"/>
        <v>99.967855505467099</v>
      </c>
      <c r="O24" s="14">
        <v>80129</v>
      </c>
      <c r="P24" s="14">
        <v>1354</v>
      </c>
      <c r="Q24" s="24">
        <f t="shared" si="1"/>
        <v>78775</v>
      </c>
      <c r="R24" s="18">
        <f t="shared" si="2"/>
        <v>98.310224762570357</v>
      </c>
      <c r="S24" s="18">
        <f t="shared" si="3"/>
        <v>69.724215022279267</v>
      </c>
      <c r="T24" s="18">
        <f t="shared" si="16"/>
        <v>68.523998726670357</v>
      </c>
      <c r="U24" s="18">
        <f t="shared" si="5"/>
        <v>18.066873335091636</v>
      </c>
      <c r="V24" s="18">
        <f t="shared" si="6"/>
        <v>39.216871801072081</v>
      </c>
      <c r="W24" s="18">
        <f t="shared" si="7"/>
        <v>12.440469886115553</v>
      </c>
      <c r="X24" s="18">
        <f t="shared" si="17"/>
        <v>17.755874411969298</v>
      </c>
      <c r="Y24" s="18">
        <f t="shared" si="18"/>
        <v>38.541801761439331</v>
      </c>
      <c r="Z24" s="18">
        <f t="shared" si="19"/>
        <v>12.226322553261726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88154</v>
      </c>
      <c r="C25" s="14">
        <v>4899</v>
      </c>
      <c r="D25" s="15">
        <v>55.567999999999998</v>
      </c>
      <c r="E25" s="14">
        <v>975</v>
      </c>
      <c r="F25" s="15">
        <v>11.06</v>
      </c>
      <c r="G25" s="14">
        <v>2898</v>
      </c>
      <c r="H25" s="15">
        <v>32.869</v>
      </c>
      <c r="I25" s="14">
        <v>1026</v>
      </c>
      <c r="J25" s="15">
        <v>11.638999999999999</v>
      </c>
      <c r="K25" s="18"/>
      <c r="L25" s="18">
        <v>99.976965601965603</v>
      </c>
      <c r="M25" s="18">
        <v>99.985498358400619</v>
      </c>
      <c r="N25" s="18">
        <f t="shared" si="0"/>
        <v>99.981231980183111</v>
      </c>
      <c r="O25" s="14">
        <v>89504</v>
      </c>
      <c r="P25" s="14">
        <v>925</v>
      </c>
      <c r="Q25" s="24">
        <f t="shared" si="1"/>
        <v>88579</v>
      </c>
      <c r="R25" s="18">
        <f t="shared" si="2"/>
        <v>98.966526635681078</v>
      </c>
      <c r="S25" s="18">
        <f t="shared" si="3"/>
        <v>56.164074136778986</v>
      </c>
      <c r="T25" s="18">
        <f t="shared" si="16"/>
        <v>55.573201442929417</v>
      </c>
      <c r="U25" s="18">
        <f t="shared" si="5"/>
        <v>11.177785728385286</v>
      </c>
      <c r="V25" s="18">
        <f t="shared" si="6"/>
        <v>33.223818503446729</v>
      </c>
      <c r="W25" s="18">
        <f t="shared" si="7"/>
        <v>11.762469904946977</v>
      </c>
      <c r="X25" s="18">
        <f t="shared" si="17"/>
        <v>11.060190121832248</v>
      </c>
      <c r="Y25" s="18">
        <f t="shared" si="18"/>
        <v>32.874288177507545</v>
      </c>
      <c r="Z25" s="18">
        <f t="shared" si="19"/>
        <v>11.638723143589628</v>
      </c>
      <c r="AA25" s="1"/>
      <c r="AB25" s="1"/>
      <c r="AC25" s="1"/>
      <c r="AD25" s="1"/>
      <c r="AE25" s="19">
        <f>SUM(S15:S53)-S20-S27-S34-S41-S48</f>
        <v>1924.0621749816728</v>
      </c>
      <c r="AF25" s="19">
        <f>SUM(U15:U53)-U20-U27-U34-U41-U48</f>
        <v>1273.9292253799058</v>
      </c>
      <c r="AG25" s="19">
        <f>SUM(V15:V53)-V20-V27-V34-V41-V48</f>
        <v>495.45657540073069</v>
      </c>
      <c r="AH25" s="19">
        <f>SUM(W15:W53)-W20-W27-W34-W41-W48</f>
        <v>154.87478660425577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18"/>
      <c r="L26" s="18"/>
      <c r="M26" s="18"/>
      <c r="N26" s="17"/>
      <c r="O26" s="11"/>
      <c r="P26" s="11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347076</v>
      </c>
      <c r="C27" s="8">
        <v>10263</v>
      </c>
      <c r="D27" s="9">
        <v>29.57</v>
      </c>
      <c r="E27" s="8">
        <v>1281</v>
      </c>
      <c r="F27" s="9">
        <v>3.6890000000000001</v>
      </c>
      <c r="G27" s="8">
        <v>6068</v>
      </c>
      <c r="H27" s="9">
        <v>17.481999999999999</v>
      </c>
      <c r="I27" s="8">
        <v>2916</v>
      </c>
      <c r="J27" s="9">
        <v>8.4</v>
      </c>
      <c r="K27" s="17"/>
      <c r="L27" s="17">
        <v>99.991300060899562</v>
      </c>
      <c r="M27" s="17">
        <v>99.98911385213286</v>
      </c>
      <c r="N27" s="17">
        <f t="shared" si="0"/>
        <v>99.990206956516204</v>
      </c>
      <c r="O27" s="8">
        <v>366740</v>
      </c>
      <c r="P27" s="8">
        <v>1685</v>
      </c>
      <c r="Q27" s="16">
        <f t="shared" si="1"/>
        <v>365055</v>
      </c>
      <c r="R27" s="17">
        <f t="shared" si="2"/>
        <v>99.540546436167304</v>
      </c>
      <c r="S27" s="17">
        <f t="shared" si="3"/>
        <v>29.709288935965915</v>
      </c>
      <c r="T27" s="17">
        <f t="shared" ref="T27:T32" si="20">N27*R27*S27/10000</f>
        <v>29.569892473118276</v>
      </c>
      <c r="U27" s="17">
        <f t="shared" si="5"/>
        <v>3.7082333749364067</v>
      </c>
      <c r="V27" s="17">
        <f t="shared" si="6"/>
        <v>17.565620701884555</v>
      </c>
      <c r="W27" s="17">
        <f t="shared" si="7"/>
        <v>8.4412244506749108</v>
      </c>
      <c r="X27" s="17">
        <f t="shared" ref="X27:X32" si="21">N27*R27*U27/10000</f>
        <v>3.690834284133734</v>
      </c>
      <c r="Y27" s="17">
        <f t="shared" ref="Y27:Y32" si="22">N27*R27*V27/10000</f>
        <v>17.483202526247855</v>
      </c>
      <c r="Z27" s="17">
        <f t="shared" ref="Z27:Z32" si="23">N27*R27*W27/10000</f>
        <v>8.401618089409812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83950</v>
      </c>
      <c r="C28" s="14">
        <v>3721</v>
      </c>
      <c r="D28" s="15">
        <v>44.323999999999998</v>
      </c>
      <c r="E28" s="14">
        <v>574</v>
      </c>
      <c r="F28" s="15">
        <v>6.8369999999999997</v>
      </c>
      <c r="G28" s="14">
        <v>2245</v>
      </c>
      <c r="H28" s="15">
        <v>26.736000000000001</v>
      </c>
      <c r="I28" s="14">
        <v>902</v>
      </c>
      <c r="J28" s="15">
        <v>10.744</v>
      </c>
      <c r="K28" s="18"/>
      <c r="L28" s="18">
        <v>99.979313198179568</v>
      </c>
      <c r="M28" s="18">
        <v>99.987092874902189</v>
      </c>
      <c r="N28" s="18">
        <f t="shared" si="0"/>
        <v>99.983203036540885</v>
      </c>
      <c r="O28" s="14">
        <v>86803</v>
      </c>
      <c r="P28" s="14">
        <v>648</v>
      </c>
      <c r="Q28" s="24">
        <f t="shared" si="1"/>
        <v>86155</v>
      </c>
      <c r="R28" s="18">
        <f t="shared" si="2"/>
        <v>99.253482022510738</v>
      </c>
      <c r="S28" s="18">
        <f t="shared" si="3"/>
        <v>44.664880079026744</v>
      </c>
      <c r="T28" s="18">
        <f t="shared" si="20"/>
        <v>44.324002382370466</v>
      </c>
      <c r="U28" s="18">
        <f t="shared" si="5"/>
        <v>6.8899868759369385</v>
      </c>
      <c r="V28" s="18">
        <f t="shared" si="6"/>
        <v>26.947770969474615</v>
      </c>
      <c r="W28" s="18">
        <f t="shared" si="7"/>
        <v>10.82712223361519</v>
      </c>
      <c r="X28" s="18">
        <f t="shared" si="21"/>
        <v>6.8374032162001193</v>
      </c>
      <c r="Y28" s="18">
        <f t="shared" si="22"/>
        <v>26.742108397855873</v>
      </c>
      <c r="Z28" s="18">
        <f t="shared" si="23"/>
        <v>10.744490768314474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87531</v>
      </c>
      <c r="C29" s="14">
        <v>2922</v>
      </c>
      <c r="D29" s="15">
        <v>33.377000000000002</v>
      </c>
      <c r="E29" s="14">
        <v>335</v>
      </c>
      <c r="F29" s="15">
        <v>3.827</v>
      </c>
      <c r="G29" s="14">
        <v>1823</v>
      </c>
      <c r="H29" s="15">
        <v>20.827000000000002</v>
      </c>
      <c r="I29" s="14">
        <v>764</v>
      </c>
      <c r="J29" s="15">
        <v>8.7230000000000008</v>
      </c>
      <c r="K29" s="18"/>
      <c r="L29" s="18">
        <v>100</v>
      </c>
      <c r="M29" s="18">
        <v>99.98742377642985</v>
      </c>
      <c r="N29" s="18">
        <f t="shared" si="0"/>
        <v>99.993711888214932</v>
      </c>
      <c r="O29" s="14">
        <v>81097</v>
      </c>
      <c r="P29" s="14">
        <v>403</v>
      </c>
      <c r="Q29" s="24">
        <f t="shared" si="1"/>
        <v>80694</v>
      </c>
      <c r="R29" s="18">
        <f t="shared" si="2"/>
        <v>99.503064231722504</v>
      </c>
      <c r="S29" s="18">
        <f t="shared" si="3"/>
        <v>33.551286387133757</v>
      </c>
      <c r="T29" s="18">
        <f t="shared" si="20"/>
        <v>33.382458786030099</v>
      </c>
      <c r="U29" s="18">
        <f t="shared" si="5"/>
        <v>3.8465711634804274</v>
      </c>
      <c r="V29" s="18">
        <f t="shared" si="6"/>
        <v>20.93223651052185</v>
      </c>
      <c r="W29" s="18">
        <f t="shared" si="7"/>
        <v>8.7724787131314823</v>
      </c>
      <c r="X29" s="18">
        <f t="shared" si="21"/>
        <v>3.8272155007940047</v>
      </c>
      <c r="Y29" s="18">
        <f t="shared" si="22"/>
        <v>20.826907038649168</v>
      </c>
      <c r="Z29" s="18">
        <f t="shared" si="23"/>
        <v>8.7283362465869239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80345</v>
      </c>
      <c r="C30" s="14">
        <v>1996</v>
      </c>
      <c r="D30" s="15">
        <v>24.837</v>
      </c>
      <c r="E30" s="14">
        <v>199</v>
      </c>
      <c r="F30" s="15">
        <v>2.4769999999999999</v>
      </c>
      <c r="G30" s="14">
        <v>1184</v>
      </c>
      <c r="H30" s="15">
        <v>14.737</v>
      </c>
      <c r="I30" s="14">
        <v>613</v>
      </c>
      <c r="J30" s="15">
        <v>7.6230000000000002</v>
      </c>
      <c r="K30" s="18"/>
      <c r="L30" s="18">
        <v>99.993380113862045</v>
      </c>
      <c r="M30" s="18">
        <v>99.989345603425676</v>
      </c>
      <c r="N30" s="18">
        <f t="shared" si="0"/>
        <v>99.991362858643868</v>
      </c>
      <c r="O30" s="14">
        <v>93964</v>
      </c>
      <c r="P30" s="14">
        <v>354</v>
      </c>
      <c r="Q30" s="24">
        <f t="shared" si="1"/>
        <v>93610</v>
      </c>
      <c r="R30" s="18">
        <f t="shared" si="2"/>
        <v>99.623259971904133</v>
      </c>
      <c r="S30" s="18">
        <f t="shared" si="3"/>
        <v>24.93896611072228</v>
      </c>
      <c r="T30" s="18">
        <f t="shared" si="20"/>
        <v>24.842865144066216</v>
      </c>
      <c r="U30" s="18">
        <f t="shared" si="5"/>
        <v>2.4863999278726121</v>
      </c>
      <c r="V30" s="18">
        <f t="shared" si="6"/>
        <v>14.793454847242074</v>
      </c>
      <c r="W30" s="18">
        <f t="shared" si="7"/>
        <v>7.6591113356075944</v>
      </c>
      <c r="X30" s="18">
        <f t="shared" si="21"/>
        <v>2.4768187192731346</v>
      </c>
      <c r="Y30" s="18">
        <f t="shared" si="22"/>
        <v>14.736449063414026</v>
      </c>
      <c r="Z30" s="18">
        <f t="shared" si="23"/>
        <v>7.6295973613790542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52438</v>
      </c>
      <c r="C31" s="14">
        <v>997</v>
      </c>
      <c r="D31" s="15">
        <v>19.013000000000002</v>
      </c>
      <c r="E31" s="14">
        <v>104</v>
      </c>
      <c r="F31" s="15">
        <v>1.974</v>
      </c>
      <c r="G31" s="14">
        <v>524</v>
      </c>
      <c r="H31" s="15">
        <v>9.9930000000000003</v>
      </c>
      <c r="I31" s="14">
        <v>370</v>
      </c>
      <c r="J31" s="15">
        <v>7.0460000000000003</v>
      </c>
      <c r="K31" s="18"/>
      <c r="L31" s="18">
        <v>99.991925716592661</v>
      </c>
      <c r="M31" s="18">
        <v>99.988814867762684</v>
      </c>
      <c r="N31" s="18">
        <f t="shared" si="0"/>
        <v>99.990370292177673</v>
      </c>
      <c r="O31" s="14">
        <v>66725</v>
      </c>
      <c r="P31" s="14">
        <v>185</v>
      </c>
      <c r="Q31" s="24">
        <f t="shared" si="1"/>
        <v>66540</v>
      </c>
      <c r="R31" s="18">
        <f t="shared" si="2"/>
        <v>99.722742600224805</v>
      </c>
      <c r="S31" s="18">
        <f t="shared" si="3"/>
        <v>19.067627027689635</v>
      </c>
      <c r="T31" s="18">
        <f t="shared" si="20"/>
        <v>19.012929554902932</v>
      </c>
      <c r="U31" s="18">
        <f t="shared" si="5"/>
        <v>1.9890002115142651</v>
      </c>
      <c r="V31" s="18">
        <f t="shared" si="6"/>
        <v>10.021501065706488</v>
      </c>
      <c r="W31" s="18">
        <f t="shared" si="7"/>
        <v>7.0762507525026734</v>
      </c>
      <c r="X31" s="18">
        <f t="shared" si="21"/>
        <v>1.9832945573820515</v>
      </c>
      <c r="Y31" s="18">
        <f t="shared" si="22"/>
        <v>9.9927533468095664</v>
      </c>
      <c r="Z31" s="18">
        <f t="shared" si="23"/>
        <v>7.0559517906861435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42813</v>
      </c>
      <c r="C32" s="14">
        <v>628</v>
      </c>
      <c r="D32" s="15">
        <v>14.669</v>
      </c>
      <c r="E32" s="14">
        <v>69</v>
      </c>
      <c r="F32" s="15">
        <v>1.6</v>
      </c>
      <c r="G32" s="14">
        <v>292</v>
      </c>
      <c r="H32" s="15">
        <v>6.82</v>
      </c>
      <c r="I32" s="14">
        <v>268</v>
      </c>
      <c r="J32" s="15">
        <v>6.2480000000000002</v>
      </c>
      <c r="K32" s="18"/>
      <c r="L32" s="18">
        <v>99.992730444896765</v>
      </c>
      <c r="M32" s="18">
        <v>99.992322850374038</v>
      </c>
      <c r="N32" s="18">
        <f t="shared" si="0"/>
        <v>99.992526647635401</v>
      </c>
      <c r="O32" s="14">
        <v>38150</v>
      </c>
      <c r="P32" s="14">
        <v>95</v>
      </c>
      <c r="Q32" s="24">
        <f t="shared" si="1"/>
        <v>38055</v>
      </c>
      <c r="R32" s="18">
        <f t="shared" si="2"/>
        <v>99.750982961992136</v>
      </c>
      <c r="S32" s="18">
        <f t="shared" si="3"/>
        <v>14.706158976178875</v>
      </c>
      <c r="T32" s="18">
        <f t="shared" si="20"/>
        <v>14.668441828416602</v>
      </c>
      <c r="U32" s="18">
        <f t="shared" si="5"/>
        <v>1.6158040913317555</v>
      </c>
      <c r="V32" s="18">
        <f t="shared" si="6"/>
        <v>6.8378955749111974</v>
      </c>
      <c r="W32" s="18">
        <f t="shared" si="7"/>
        <v>6.2758767605349339</v>
      </c>
      <c r="X32" s="18">
        <f t="shared" si="21"/>
        <v>1.6116600098101046</v>
      </c>
      <c r="Y32" s="18">
        <f t="shared" si="22"/>
        <v>6.8203583023847907</v>
      </c>
      <c r="Z32" s="18">
        <f t="shared" si="23"/>
        <v>6.2597809076682323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18"/>
      <c r="L33" s="18"/>
      <c r="M33" s="18"/>
      <c r="N33" s="17"/>
      <c r="O33" s="11"/>
      <c r="P33" s="11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284057</v>
      </c>
      <c r="C34" s="8">
        <v>1816</v>
      </c>
      <c r="D34" s="9">
        <v>6.391</v>
      </c>
      <c r="E34" s="8">
        <v>177</v>
      </c>
      <c r="F34" s="9">
        <v>0.623</v>
      </c>
      <c r="G34" s="8">
        <v>671</v>
      </c>
      <c r="H34" s="9">
        <v>2.3620000000000001</v>
      </c>
      <c r="I34" s="8">
        <v>968</v>
      </c>
      <c r="J34" s="9">
        <v>3.4060000000000001</v>
      </c>
      <c r="K34" s="17"/>
      <c r="L34" s="17">
        <v>99.994916891170632</v>
      </c>
      <c r="M34" s="17">
        <v>99.994989012167949</v>
      </c>
      <c r="N34" s="17">
        <f t="shared" si="0"/>
        <v>99.994952951669291</v>
      </c>
      <c r="O34" s="8">
        <v>274153</v>
      </c>
      <c r="P34" s="8">
        <v>375</v>
      </c>
      <c r="Q34" s="16">
        <f t="shared" si="1"/>
        <v>273778</v>
      </c>
      <c r="R34" s="17">
        <f t="shared" si="2"/>
        <v>99.863215066039771</v>
      </c>
      <c r="S34" s="17">
        <f t="shared" si="3"/>
        <v>6.4021629510393598</v>
      </c>
      <c r="T34" s="17">
        <f t="shared" ref="T34:T39" si="24">N34*R34*S34/10000</f>
        <v>6.3930830783962369</v>
      </c>
      <c r="U34" s="17">
        <f t="shared" si="5"/>
        <v>0.62399936251870414</v>
      </c>
      <c r="V34" s="17">
        <f t="shared" si="6"/>
        <v>2.3655569053675167</v>
      </c>
      <c r="W34" s="17">
        <f t="shared" si="7"/>
        <v>3.4126066831531392</v>
      </c>
      <c r="X34" s="17">
        <f t="shared" ref="X34:X39" si="25">N34*R34*U34/10000</f>
        <v>0.62311437493179178</v>
      </c>
      <c r="Y34" s="17">
        <f t="shared" ref="Y34:Y39" si="26">N34*R34*V34/10000</f>
        <v>2.3622019524250408</v>
      </c>
      <c r="Z34" s="17">
        <f t="shared" ref="Z34:Z39" si="27">N34*R34*W34/10000</f>
        <v>3.4077667510394036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45503</v>
      </c>
      <c r="C35" s="14">
        <v>492</v>
      </c>
      <c r="D35" s="15">
        <v>10.813000000000001</v>
      </c>
      <c r="E35" s="14">
        <v>52</v>
      </c>
      <c r="F35" s="15">
        <v>1.1319999999999999</v>
      </c>
      <c r="G35" s="14">
        <v>211</v>
      </c>
      <c r="H35" s="15">
        <v>4.6369999999999996</v>
      </c>
      <c r="I35" s="14">
        <v>230</v>
      </c>
      <c r="J35" s="15">
        <v>5.0439999999999996</v>
      </c>
      <c r="K35" s="18"/>
      <c r="L35" s="18">
        <v>99.992657856093984</v>
      </c>
      <c r="M35" s="18">
        <v>99.992003774040455</v>
      </c>
      <c r="N35" s="18">
        <f t="shared" si="0"/>
        <v>99.99233081506722</v>
      </c>
      <c r="O35" s="14">
        <v>47474</v>
      </c>
      <c r="P35" s="14">
        <v>79</v>
      </c>
      <c r="Q35" s="24">
        <f t="shared" si="1"/>
        <v>47395</v>
      </c>
      <c r="R35" s="18">
        <f t="shared" si="2"/>
        <v>99.83359312465771</v>
      </c>
      <c r="S35" s="18">
        <f t="shared" si="3"/>
        <v>10.831327268304245</v>
      </c>
      <c r="T35" s="18">
        <f t="shared" si="24"/>
        <v>10.812473902819592</v>
      </c>
      <c r="U35" s="18">
        <f t="shared" si="5"/>
        <v>1.1447744267313429</v>
      </c>
      <c r="V35" s="18">
        <f t="shared" si="6"/>
        <v>4.6451423853906411</v>
      </c>
      <c r="W35" s="18">
        <f t="shared" si="7"/>
        <v>5.0634253490040173</v>
      </c>
      <c r="X35" s="18">
        <f t="shared" si="25"/>
        <v>1.1427817946069487</v>
      </c>
      <c r="Y35" s="18">
        <f t="shared" si="26"/>
        <v>4.637056897347426</v>
      </c>
      <c r="Z35" s="18">
        <f t="shared" si="27"/>
        <v>5.0546117838384275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50108</v>
      </c>
      <c r="C36" s="14">
        <v>378</v>
      </c>
      <c r="D36" s="15">
        <v>7.5439999999999996</v>
      </c>
      <c r="E36" s="14">
        <v>40</v>
      </c>
      <c r="F36" s="15">
        <v>0.78800000000000003</v>
      </c>
      <c r="G36" s="14">
        <v>159</v>
      </c>
      <c r="H36" s="15">
        <v>3.173</v>
      </c>
      <c r="I36" s="14">
        <v>180</v>
      </c>
      <c r="J36" s="15">
        <v>3.5819999999999999</v>
      </c>
      <c r="K36" s="18"/>
      <c r="L36" s="18">
        <v>100</v>
      </c>
      <c r="M36" s="18">
        <v>99.994221545005416</v>
      </c>
      <c r="N36" s="18">
        <f t="shared" si="0"/>
        <v>99.997110772502708</v>
      </c>
      <c r="O36" s="14">
        <v>43531</v>
      </c>
      <c r="P36" s="14">
        <v>68</v>
      </c>
      <c r="Q36" s="24">
        <f t="shared" si="1"/>
        <v>43463</v>
      </c>
      <c r="R36" s="18">
        <f t="shared" si="2"/>
        <v>99.843789483356687</v>
      </c>
      <c r="S36" s="18">
        <f t="shared" si="3"/>
        <v>7.5557263962663761</v>
      </c>
      <c r="T36" s="18">
        <f t="shared" si="24"/>
        <v>7.5437055959128294</v>
      </c>
      <c r="U36" s="18">
        <f t="shared" si="5"/>
        <v>0.79954776680067463</v>
      </c>
      <c r="V36" s="18">
        <f t="shared" si="6"/>
        <v>3.1782023730326818</v>
      </c>
      <c r="W36" s="18">
        <f t="shared" si="7"/>
        <v>3.597964950603036</v>
      </c>
      <c r="X36" s="18">
        <f t="shared" si="25"/>
        <v>0.79827572443521999</v>
      </c>
      <c r="Y36" s="18">
        <f t="shared" si="26"/>
        <v>3.1731460046299991</v>
      </c>
      <c r="Z36" s="18">
        <f t="shared" si="27"/>
        <v>3.5922407599584898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61373</v>
      </c>
      <c r="C37" s="14">
        <v>374</v>
      </c>
      <c r="D37" s="15">
        <v>6.0940000000000003</v>
      </c>
      <c r="E37" s="14">
        <v>41</v>
      </c>
      <c r="F37" s="15">
        <v>0.66800000000000004</v>
      </c>
      <c r="G37" s="14">
        <v>136</v>
      </c>
      <c r="H37" s="15">
        <v>2.2080000000000002</v>
      </c>
      <c r="I37" s="14">
        <v>197</v>
      </c>
      <c r="J37" s="15">
        <v>3.21</v>
      </c>
      <c r="K37" s="18"/>
      <c r="L37" s="18">
        <v>99.993231810490684</v>
      </c>
      <c r="M37" s="18">
        <v>99.995845846323661</v>
      </c>
      <c r="N37" s="18">
        <f t="shared" si="0"/>
        <v>99.994538828407173</v>
      </c>
      <c r="O37" s="14">
        <v>56684</v>
      </c>
      <c r="P37" s="14">
        <v>90</v>
      </c>
      <c r="Q37" s="24">
        <f t="shared" si="1"/>
        <v>56594</v>
      </c>
      <c r="R37" s="18">
        <f t="shared" si="2"/>
        <v>99.841225037047494</v>
      </c>
      <c r="S37" s="18">
        <f t="shared" si="3"/>
        <v>6.1039092284184893</v>
      </c>
      <c r="T37" s="18">
        <f t="shared" si="24"/>
        <v>6.0938849331139116</v>
      </c>
      <c r="U37" s="18">
        <f t="shared" si="5"/>
        <v>0.66914512931860437</v>
      </c>
      <c r="V37" s="18">
        <f t="shared" si="6"/>
        <v>2.2196033557885415</v>
      </c>
      <c r="W37" s="18">
        <f t="shared" si="7"/>
        <v>3.2151607433113432</v>
      </c>
      <c r="X37" s="18">
        <f t="shared" si="25"/>
        <v>0.66804620924510782</v>
      </c>
      <c r="Y37" s="18">
        <f t="shared" si="26"/>
        <v>2.2159581574959675</v>
      </c>
      <c r="Z37" s="18">
        <f t="shared" si="27"/>
        <v>3.2098805663728354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63232</v>
      </c>
      <c r="C38" s="14">
        <v>320</v>
      </c>
      <c r="D38" s="15">
        <v>5.0609999999999999</v>
      </c>
      <c r="E38" s="14">
        <v>29</v>
      </c>
      <c r="F38" s="15">
        <v>0.45100000000000001</v>
      </c>
      <c r="G38" s="14">
        <v>96</v>
      </c>
      <c r="H38" s="15">
        <v>1.51</v>
      </c>
      <c r="I38" s="14">
        <v>196</v>
      </c>
      <c r="J38" s="15">
        <v>3.1</v>
      </c>
      <c r="K38" s="18"/>
      <c r="L38" s="18">
        <v>99.991501657176855</v>
      </c>
      <c r="M38" s="18">
        <v>99.997191259092304</v>
      </c>
      <c r="N38" s="18">
        <f t="shared" si="0"/>
        <v>99.994346458134572</v>
      </c>
      <c r="O38" s="14">
        <v>66061</v>
      </c>
      <c r="P38" s="14">
        <v>74</v>
      </c>
      <c r="Q38" s="24">
        <f t="shared" si="1"/>
        <v>65987</v>
      </c>
      <c r="R38" s="18">
        <f t="shared" si="2"/>
        <v>99.887982319371488</v>
      </c>
      <c r="S38" s="18">
        <f t="shared" si="3"/>
        <v>5.0666904606725209</v>
      </c>
      <c r="T38" s="18">
        <f t="shared" si="24"/>
        <v>5.0607287449392722</v>
      </c>
      <c r="U38" s="18">
        <f t="shared" si="5"/>
        <v>0.45916882299844713</v>
      </c>
      <c r="V38" s="18">
        <f t="shared" si="6"/>
        <v>1.5200071382017559</v>
      </c>
      <c r="W38" s="18">
        <f t="shared" si="7"/>
        <v>3.1033479071619188</v>
      </c>
      <c r="X38" s="18">
        <f t="shared" si="25"/>
        <v>0.45862854251012147</v>
      </c>
      <c r="Y38" s="18">
        <f t="shared" si="26"/>
        <v>1.5182186234817814</v>
      </c>
      <c r="Z38" s="18">
        <f t="shared" si="27"/>
        <v>3.0996963562753042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63842</v>
      </c>
      <c r="C39" s="14">
        <v>253</v>
      </c>
      <c r="D39" s="15">
        <v>3.9550000000000001</v>
      </c>
      <c r="E39" s="14">
        <v>17</v>
      </c>
      <c r="F39" s="15">
        <v>0.25800000000000001</v>
      </c>
      <c r="G39" s="14">
        <v>70</v>
      </c>
      <c r="H39" s="15">
        <v>1.0960000000000001</v>
      </c>
      <c r="I39" s="14">
        <v>166</v>
      </c>
      <c r="J39" s="15">
        <v>2.6</v>
      </c>
      <c r="K39" s="18"/>
      <c r="L39" s="18">
        <v>100</v>
      </c>
      <c r="M39" s="18">
        <v>99.996529511085569</v>
      </c>
      <c r="N39" s="18">
        <f t="shared" si="0"/>
        <v>99.998264755542777</v>
      </c>
      <c r="O39" s="14">
        <v>60402</v>
      </c>
      <c r="P39" s="14">
        <v>64</v>
      </c>
      <c r="Q39" s="24">
        <f t="shared" si="1"/>
        <v>60338</v>
      </c>
      <c r="R39" s="18">
        <f t="shared" si="2"/>
        <v>99.894043243601203</v>
      </c>
      <c r="S39" s="18">
        <f t="shared" si="3"/>
        <v>3.9671806935125109</v>
      </c>
      <c r="T39" s="18">
        <f t="shared" si="24"/>
        <v>3.9629084301870252</v>
      </c>
      <c r="U39" s="18">
        <f t="shared" si="5"/>
        <v>0.26656945371427937</v>
      </c>
      <c r="V39" s="18">
        <f t="shared" si="6"/>
        <v>1.0976389270587974</v>
      </c>
      <c r="W39" s="18">
        <f t="shared" si="7"/>
        <v>2.6029723127394342</v>
      </c>
      <c r="X39" s="18">
        <f t="shared" si="25"/>
        <v>0.26628238463707282</v>
      </c>
      <c r="Y39" s="18">
        <f t="shared" si="26"/>
        <v>1.0964568779173585</v>
      </c>
      <c r="Z39" s="18">
        <f t="shared" si="27"/>
        <v>2.6001691676325938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18"/>
      <c r="L40" s="18"/>
      <c r="M40" s="18"/>
      <c r="N40" s="17"/>
      <c r="O40" s="11"/>
      <c r="P40" s="11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301929</v>
      </c>
      <c r="C41" s="8">
        <v>568</v>
      </c>
      <c r="D41" s="9">
        <v>1.88</v>
      </c>
      <c r="E41" s="8">
        <v>44</v>
      </c>
      <c r="F41" s="9">
        <v>0.14599999999999999</v>
      </c>
      <c r="G41" s="8">
        <v>135</v>
      </c>
      <c r="H41" s="9">
        <v>0.44500000000000001</v>
      </c>
      <c r="I41" s="8">
        <v>390</v>
      </c>
      <c r="J41" s="9">
        <v>1.29</v>
      </c>
      <c r="K41" s="17"/>
      <c r="L41" s="17">
        <v>99.997611655122995</v>
      </c>
      <c r="M41" s="17">
        <v>99.996710573067986</v>
      </c>
      <c r="N41" s="17">
        <f t="shared" si="0"/>
        <v>99.997161114095491</v>
      </c>
      <c r="O41" s="8">
        <v>309498</v>
      </c>
      <c r="P41" s="8">
        <v>300</v>
      </c>
      <c r="Q41" s="16">
        <f t="shared" si="1"/>
        <v>309198</v>
      </c>
      <c r="R41" s="17">
        <f t="shared" si="2"/>
        <v>99.903068840509462</v>
      </c>
      <c r="S41" s="17">
        <f t="shared" si="3"/>
        <v>1.883115713137715</v>
      </c>
      <c r="T41" s="17">
        <f t="shared" ref="T41:T46" si="28">N41*R41*S41/10000</f>
        <v>1.8812369795547954</v>
      </c>
      <c r="U41" s="17">
        <f t="shared" si="5"/>
        <v>0.14587516087686525</v>
      </c>
      <c r="V41" s="17">
        <f t="shared" si="6"/>
        <v>0.44757151632674563</v>
      </c>
      <c r="W41" s="17">
        <f t="shared" si="7"/>
        <v>1.2929843804994874</v>
      </c>
      <c r="X41" s="17">
        <f t="shared" ref="X41:X46" si="29">N41*R41*U41/10000</f>
        <v>0.14572962517677995</v>
      </c>
      <c r="Y41" s="17">
        <f t="shared" ref="Y41:Y46" si="30">N41*R41*V41/10000</f>
        <v>0.44712498633784753</v>
      </c>
      <c r="Z41" s="17">
        <f t="shared" ref="Z41:Z46" si="31">N41*R41*W41/10000</f>
        <v>1.2916944049760042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66007</v>
      </c>
      <c r="C42" s="14">
        <v>196</v>
      </c>
      <c r="D42" s="15">
        <v>2.9620000000000002</v>
      </c>
      <c r="E42" s="14">
        <v>13</v>
      </c>
      <c r="F42" s="15">
        <v>0.189</v>
      </c>
      <c r="G42" s="14">
        <v>52</v>
      </c>
      <c r="H42" s="15">
        <v>0.78800000000000003</v>
      </c>
      <c r="I42" s="14">
        <v>131</v>
      </c>
      <c r="J42" s="15">
        <v>1.9850000000000001</v>
      </c>
      <c r="K42" s="18"/>
      <c r="L42" s="18">
        <v>100</v>
      </c>
      <c r="M42" s="18">
        <v>99.99712564609338</v>
      </c>
      <c r="N42" s="18">
        <f t="shared" si="0"/>
        <v>99.998562823046683</v>
      </c>
      <c r="O42" s="14">
        <v>67282</v>
      </c>
      <c r="P42" s="14">
        <v>71</v>
      </c>
      <c r="Q42" s="24">
        <f t="shared" si="1"/>
        <v>67211</v>
      </c>
      <c r="R42" s="18">
        <f t="shared" si="2"/>
        <v>99.894474004934452</v>
      </c>
      <c r="S42" s="18">
        <f t="shared" si="3"/>
        <v>2.9725615362663618</v>
      </c>
      <c r="T42" s="18">
        <f t="shared" si="28"/>
        <v>2.9693820352386866</v>
      </c>
      <c r="U42" s="18">
        <f t="shared" si="5"/>
        <v>0.19715969373195255</v>
      </c>
      <c r="V42" s="18">
        <f t="shared" si="6"/>
        <v>0.7886387749278102</v>
      </c>
      <c r="W42" s="18">
        <f t="shared" si="7"/>
        <v>1.9867630676065988</v>
      </c>
      <c r="X42" s="18">
        <f t="shared" si="29"/>
        <v>0.1969488084597088</v>
      </c>
      <c r="Y42" s="18">
        <f t="shared" si="30"/>
        <v>0.78779523383883521</v>
      </c>
      <c r="Z42" s="18">
        <f t="shared" si="31"/>
        <v>1.9846379929401425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63215</v>
      </c>
      <c r="C43" s="14">
        <v>136</v>
      </c>
      <c r="D43" s="15">
        <v>2.1429999999999998</v>
      </c>
      <c r="E43" s="14">
        <v>10</v>
      </c>
      <c r="F43" s="15">
        <v>0.15</v>
      </c>
      <c r="G43" s="14">
        <v>34</v>
      </c>
      <c r="H43" s="15">
        <v>0.53</v>
      </c>
      <c r="I43" s="14">
        <v>92</v>
      </c>
      <c r="J43" s="15">
        <v>1.4550000000000001</v>
      </c>
      <c r="K43" s="18"/>
      <c r="L43" s="18">
        <v>100</v>
      </c>
      <c r="M43" s="18">
        <v>99.998089155070375</v>
      </c>
      <c r="N43" s="18">
        <f t="shared" si="0"/>
        <v>99.999044577535187</v>
      </c>
      <c r="O43" s="14">
        <v>64731</v>
      </c>
      <c r="P43" s="14">
        <v>60</v>
      </c>
      <c r="Q43" s="24">
        <f t="shared" si="1"/>
        <v>64671</v>
      </c>
      <c r="R43" s="18">
        <f t="shared" si="2"/>
        <v>99.907308708346847</v>
      </c>
      <c r="S43" s="18">
        <f t="shared" si="3"/>
        <v>2.1534046935750344</v>
      </c>
      <c r="T43" s="18">
        <f t="shared" si="28"/>
        <v>2.1513881199082494</v>
      </c>
      <c r="U43" s="18">
        <f t="shared" si="5"/>
        <v>0.15833858040992899</v>
      </c>
      <c r="V43" s="18">
        <f t="shared" si="6"/>
        <v>0.5383511733937586</v>
      </c>
      <c r="W43" s="18">
        <f t="shared" si="7"/>
        <v>1.4567149397713468</v>
      </c>
      <c r="X43" s="18">
        <f t="shared" si="29"/>
        <v>0.15819030293443009</v>
      </c>
      <c r="Y43" s="18">
        <f t="shared" si="30"/>
        <v>0.53784702997706235</v>
      </c>
      <c r="Z43" s="18">
        <f t="shared" si="31"/>
        <v>1.455350786996757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61999</v>
      </c>
      <c r="C44" s="14">
        <v>100</v>
      </c>
      <c r="D44" s="15">
        <v>1.605</v>
      </c>
      <c r="E44" s="14">
        <v>10</v>
      </c>
      <c r="F44" s="15">
        <v>0.153</v>
      </c>
      <c r="G44" s="14">
        <v>25</v>
      </c>
      <c r="H44" s="15">
        <v>0.40300000000000002</v>
      </c>
      <c r="I44" s="14">
        <v>65</v>
      </c>
      <c r="J44" s="15">
        <v>1.048</v>
      </c>
      <c r="K44" s="18"/>
      <c r="L44" s="18">
        <v>100</v>
      </c>
      <c r="M44" s="18">
        <v>99.993958347874582</v>
      </c>
      <c r="N44" s="18">
        <f t="shared" si="0"/>
        <v>99.996979173937291</v>
      </c>
      <c r="O44" s="14">
        <v>61699</v>
      </c>
      <c r="P44" s="14">
        <v>67</v>
      </c>
      <c r="Q44" s="24">
        <f t="shared" si="1"/>
        <v>61632</v>
      </c>
      <c r="R44" s="18">
        <f t="shared" si="2"/>
        <v>99.891408288627048</v>
      </c>
      <c r="S44" s="18">
        <f t="shared" si="3"/>
        <v>1.6147314305474991</v>
      </c>
      <c r="T44" s="18">
        <f t="shared" si="28"/>
        <v>1.6129292407942064</v>
      </c>
      <c r="U44" s="18">
        <f t="shared" si="5"/>
        <v>0.16147314305474991</v>
      </c>
      <c r="V44" s="18">
        <f t="shared" si="6"/>
        <v>0.40368285763687478</v>
      </c>
      <c r="W44" s="18">
        <f t="shared" si="7"/>
        <v>1.0495754298558744</v>
      </c>
      <c r="X44" s="18">
        <f t="shared" si="29"/>
        <v>0.16129292407942064</v>
      </c>
      <c r="Y44" s="18">
        <f t="shared" si="30"/>
        <v>0.4032323101985516</v>
      </c>
      <c r="Z44" s="18">
        <f t="shared" si="31"/>
        <v>1.0484040065162341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57893</v>
      </c>
      <c r="C45" s="14">
        <v>73</v>
      </c>
      <c r="D45" s="15">
        <v>1.252</v>
      </c>
      <c r="E45" s="14">
        <v>8</v>
      </c>
      <c r="F45" s="15">
        <v>0.13</v>
      </c>
      <c r="G45" s="14">
        <v>14</v>
      </c>
      <c r="H45" s="15">
        <v>0.24199999999999999</v>
      </c>
      <c r="I45" s="14">
        <v>52</v>
      </c>
      <c r="J45" s="15">
        <v>0.89</v>
      </c>
      <c r="K45" s="18"/>
      <c r="L45" s="18">
        <v>99.990014977533704</v>
      </c>
      <c r="M45" s="18">
        <v>99.995814695236774</v>
      </c>
      <c r="N45" s="18">
        <f t="shared" si="0"/>
        <v>99.992914836385239</v>
      </c>
      <c r="O45" s="14">
        <v>62297</v>
      </c>
      <c r="P45" s="14">
        <v>54</v>
      </c>
      <c r="Q45" s="24">
        <f t="shared" si="1"/>
        <v>62243</v>
      </c>
      <c r="R45" s="18">
        <f t="shared" si="2"/>
        <v>99.913318458352734</v>
      </c>
      <c r="S45" s="18">
        <f t="shared" si="3"/>
        <v>1.2621302998008082</v>
      </c>
      <c r="T45" s="18">
        <f t="shared" si="28"/>
        <v>1.2609469193166702</v>
      </c>
      <c r="U45" s="18">
        <f t="shared" si="5"/>
        <v>0.13831564929323925</v>
      </c>
      <c r="V45" s="18">
        <f t="shared" si="6"/>
        <v>0.24205238626316872</v>
      </c>
      <c r="W45" s="18">
        <f t="shared" si="7"/>
        <v>0.8990517204060553</v>
      </c>
      <c r="X45" s="18">
        <f t="shared" si="29"/>
        <v>0.138185963760731</v>
      </c>
      <c r="Y45" s="18">
        <f t="shared" si="30"/>
        <v>0.24182543658127925</v>
      </c>
      <c r="Z45" s="18">
        <f t="shared" si="31"/>
        <v>0.89820876444475162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52816</v>
      </c>
      <c r="C46" s="14">
        <v>65</v>
      </c>
      <c r="D46" s="15">
        <v>1.2310000000000001</v>
      </c>
      <c r="E46" s="14">
        <v>5</v>
      </c>
      <c r="F46" s="15">
        <v>9.5000000000000001E-2</v>
      </c>
      <c r="G46" s="14">
        <v>10</v>
      </c>
      <c r="H46" s="15">
        <v>0.189</v>
      </c>
      <c r="I46" s="14">
        <v>50</v>
      </c>
      <c r="J46" s="15">
        <v>0.93700000000000006</v>
      </c>
      <c r="K46" s="18"/>
      <c r="L46" s="18">
        <v>100</v>
      </c>
      <c r="M46" s="18">
        <v>99.998600440074128</v>
      </c>
      <c r="N46" s="18">
        <f t="shared" si="0"/>
        <v>99.999300220037071</v>
      </c>
      <c r="O46" s="14">
        <v>53489</v>
      </c>
      <c r="P46" s="14">
        <v>46</v>
      </c>
      <c r="Q46" s="24">
        <f t="shared" si="1"/>
        <v>53443</v>
      </c>
      <c r="R46" s="18">
        <f t="shared" si="2"/>
        <v>99.91400100955336</v>
      </c>
      <c r="S46" s="18">
        <f t="shared" si="3"/>
        <v>1.2317555799324102</v>
      </c>
      <c r="T46" s="18">
        <f t="shared" si="28"/>
        <v>1.2306876704029082</v>
      </c>
      <c r="U46" s="18">
        <f t="shared" si="5"/>
        <v>9.4750429225570018E-2</v>
      </c>
      <c r="V46" s="18">
        <f t="shared" si="6"/>
        <v>0.18950085845114004</v>
      </c>
      <c r="W46" s="18">
        <f t="shared" si="7"/>
        <v>0.9475042922557001</v>
      </c>
      <c r="X46" s="18">
        <f t="shared" si="29"/>
        <v>9.4668282338685239E-2</v>
      </c>
      <c r="Y46" s="18">
        <f t="shared" si="30"/>
        <v>0.18933656467737048</v>
      </c>
      <c r="Z46" s="18">
        <f t="shared" si="31"/>
        <v>0.94668282338685239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18"/>
      <c r="L47" s="18"/>
      <c r="M47" s="18"/>
      <c r="N47" s="17"/>
      <c r="O47" s="11"/>
      <c r="P47" s="11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225613</v>
      </c>
      <c r="C48" s="8">
        <v>176</v>
      </c>
      <c r="D48" s="9">
        <v>0.78</v>
      </c>
      <c r="E48" s="8">
        <v>21</v>
      </c>
      <c r="F48" s="9">
        <v>9.0999999999999998E-2</v>
      </c>
      <c r="G48" s="8">
        <v>31</v>
      </c>
      <c r="H48" s="9">
        <v>0.13700000000000001</v>
      </c>
      <c r="I48" s="8">
        <v>125</v>
      </c>
      <c r="J48" s="9">
        <v>0.55200000000000005</v>
      </c>
      <c r="K48" s="17"/>
      <c r="L48" s="17">
        <v>99.997837417010885</v>
      </c>
      <c r="M48" s="17">
        <v>99.999505086596244</v>
      </c>
      <c r="N48" s="17">
        <f t="shared" si="0"/>
        <v>99.998671251803557</v>
      </c>
      <c r="O48" s="8">
        <v>232260</v>
      </c>
      <c r="P48" s="8">
        <v>271</v>
      </c>
      <c r="Q48" s="16">
        <f t="shared" si="1"/>
        <v>231989</v>
      </c>
      <c r="R48" s="17">
        <f t="shared" si="2"/>
        <v>99.883320416774296</v>
      </c>
      <c r="S48" s="17">
        <f t="shared" si="3"/>
        <v>0.78101854642582524</v>
      </c>
      <c r="T48" s="17">
        <f t="shared" ref="T48:T53" si="32">N48*R48*S48/10000</f>
        <v>0.7800968915798292</v>
      </c>
      <c r="U48" s="17">
        <f t="shared" si="5"/>
        <v>9.3189712925808674E-2</v>
      </c>
      <c r="V48" s="17">
        <f t="shared" si="6"/>
        <v>0.13756576670000328</v>
      </c>
      <c r="W48" s="17">
        <f t="shared" si="7"/>
        <v>0.55470067217743269</v>
      </c>
      <c r="X48" s="17">
        <f t="shared" ref="X48:X53" si="33">N48*R48*U48/10000</f>
        <v>9.3079742745320507E-2</v>
      </c>
      <c r="Y48" s="17">
        <f t="shared" ref="Y48:Y53" si="34">N48*R48*V48/10000</f>
        <v>0.1374034297669017</v>
      </c>
      <c r="Z48" s="17">
        <f t="shared" ref="Z48:Z53" si="35">N48*R48*W48/10000</f>
        <v>0.55404608776976505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51105</v>
      </c>
      <c r="C49" s="14">
        <v>54</v>
      </c>
      <c r="D49" s="15">
        <v>1.0469999999999999</v>
      </c>
      <c r="E49" s="14">
        <v>5</v>
      </c>
      <c r="F49" s="15">
        <v>9.8000000000000004E-2</v>
      </c>
      <c r="G49" s="14">
        <v>11</v>
      </c>
      <c r="H49" s="15">
        <v>0.215</v>
      </c>
      <c r="I49" s="14">
        <v>37</v>
      </c>
      <c r="J49" s="15">
        <v>0.72399999999999998</v>
      </c>
      <c r="K49" s="18"/>
      <c r="L49" s="18">
        <v>99.989938625616261</v>
      </c>
      <c r="M49" s="18">
        <v>99.999654449651828</v>
      </c>
      <c r="N49" s="18">
        <f t="shared" si="0"/>
        <v>99.994796537634045</v>
      </c>
      <c r="O49" s="14">
        <v>52142</v>
      </c>
      <c r="P49" s="14">
        <v>60</v>
      </c>
      <c r="Q49" s="24">
        <f t="shared" si="1"/>
        <v>52082</v>
      </c>
      <c r="R49" s="18">
        <f t="shared" si="2"/>
        <v>99.884929615281351</v>
      </c>
      <c r="S49" s="18">
        <f t="shared" si="3"/>
        <v>1.0579204157261031</v>
      </c>
      <c r="T49" s="18">
        <f t="shared" si="32"/>
        <v>1.0566480774875258</v>
      </c>
      <c r="U49" s="18">
        <f t="shared" si="5"/>
        <v>9.7955594048713235E-2</v>
      </c>
      <c r="V49" s="18">
        <f t="shared" si="6"/>
        <v>0.21550230690716912</v>
      </c>
      <c r="W49" s="18">
        <f t="shared" si="7"/>
        <v>0.724871395960478</v>
      </c>
      <c r="X49" s="18">
        <f t="shared" si="33"/>
        <v>9.7837784952548676E-2</v>
      </c>
      <c r="Y49" s="18">
        <f t="shared" si="34"/>
        <v>0.21524312689560712</v>
      </c>
      <c r="Z49" s="18">
        <f t="shared" si="35"/>
        <v>0.72399960864886026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47222</v>
      </c>
      <c r="C50" s="14">
        <v>39</v>
      </c>
      <c r="D50" s="15">
        <v>0.82599999999999996</v>
      </c>
      <c r="E50" s="14">
        <v>5</v>
      </c>
      <c r="F50" s="15">
        <v>9.5000000000000001E-2</v>
      </c>
      <c r="G50" s="14">
        <v>9</v>
      </c>
      <c r="H50" s="15">
        <v>0.191</v>
      </c>
      <c r="I50" s="14">
        <v>26</v>
      </c>
      <c r="J50" s="15">
        <v>0.54</v>
      </c>
      <c r="K50" s="18"/>
      <c r="L50" s="18">
        <v>100</v>
      </c>
      <c r="M50" s="18">
        <v>99.999434828363022</v>
      </c>
      <c r="N50" s="18">
        <f t="shared" si="0"/>
        <v>99.999717414181504</v>
      </c>
      <c r="O50" s="14">
        <v>50066</v>
      </c>
      <c r="P50" s="14">
        <v>59</v>
      </c>
      <c r="Q50" s="24">
        <f t="shared" si="1"/>
        <v>50007</v>
      </c>
      <c r="R50" s="18">
        <f t="shared" si="2"/>
        <v>99.882155554667833</v>
      </c>
      <c r="S50" s="18">
        <f t="shared" si="3"/>
        <v>0.82686298540745162</v>
      </c>
      <c r="T50" s="18">
        <f t="shared" si="32"/>
        <v>0.82588623946465645</v>
      </c>
      <c r="U50" s="18">
        <f t="shared" si="5"/>
        <v>0.10600807505223739</v>
      </c>
      <c r="V50" s="18">
        <f t="shared" si="6"/>
        <v>0.19081453509402729</v>
      </c>
      <c r="W50" s="18">
        <f t="shared" si="7"/>
        <v>0.55124199027163434</v>
      </c>
      <c r="X50" s="18">
        <f t="shared" si="33"/>
        <v>0.10588285121341751</v>
      </c>
      <c r="Y50" s="18">
        <f t="shared" si="34"/>
        <v>0.19058913218415149</v>
      </c>
      <c r="Z50" s="18">
        <f t="shared" si="35"/>
        <v>0.55059082630977096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44447</v>
      </c>
      <c r="C51" s="14">
        <v>36</v>
      </c>
      <c r="D51" s="15">
        <v>0.81</v>
      </c>
      <c r="E51" s="14">
        <v>5</v>
      </c>
      <c r="F51" s="15">
        <v>0.112</v>
      </c>
      <c r="G51" s="14">
        <v>6</v>
      </c>
      <c r="H51" s="15">
        <v>0.13500000000000001</v>
      </c>
      <c r="I51" s="14">
        <v>25</v>
      </c>
      <c r="J51" s="15">
        <v>0.56200000000000006</v>
      </c>
      <c r="K51" s="18"/>
      <c r="L51" s="18">
        <v>100</v>
      </c>
      <c r="M51" s="18">
        <v>99.9992820921141</v>
      </c>
      <c r="N51" s="18">
        <f t="shared" si="0"/>
        <v>99.99964104605705</v>
      </c>
      <c r="O51" s="14">
        <v>44377</v>
      </c>
      <c r="P51" s="14">
        <v>49</v>
      </c>
      <c r="Q51" s="24">
        <f t="shared" si="1"/>
        <v>44328</v>
      </c>
      <c r="R51" s="18">
        <f t="shared" si="2"/>
        <v>99.889582441354747</v>
      </c>
      <c r="S51" s="18">
        <f t="shared" si="3"/>
        <v>0.81085165765272404</v>
      </c>
      <c r="T51" s="18">
        <f t="shared" si="32"/>
        <v>0.80995342767790846</v>
      </c>
      <c r="U51" s="18">
        <f t="shared" si="5"/>
        <v>0.11261828578510057</v>
      </c>
      <c r="V51" s="18">
        <f t="shared" si="6"/>
        <v>0.13514194294212067</v>
      </c>
      <c r="W51" s="18">
        <f t="shared" si="7"/>
        <v>0.5630914289255029</v>
      </c>
      <c r="X51" s="18">
        <f t="shared" si="33"/>
        <v>0.11249353162193174</v>
      </c>
      <c r="Y51" s="18">
        <f t="shared" si="34"/>
        <v>0.13499223794631807</v>
      </c>
      <c r="Z51" s="18">
        <f t="shared" si="35"/>
        <v>0.56246765810965871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42838</v>
      </c>
      <c r="C52" s="14">
        <v>27</v>
      </c>
      <c r="D52" s="15">
        <v>0.63</v>
      </c>
      <c r="E52" s="14">
        <v>4</v>
      </c>
      <c r="F52" s="15">
        <v>8.2000000000000003E-2</v>
      </c>
      <c r="G52" s="14">
        <v>3</v>
      </c>
      <c r="H52" s="15">
        <v>5.8000000000000003E-2</v>
      </c>
      <c r="I52" s="14">
        <v>21</v>
      </c>
      <c r="J52" s="15">
        <v>0.47899999999999998</v>
      </c>
      <c r="K52" s="18"/>
      <c r="L52" s="18">
        <v>100</v>
      </c>
      <c r="M52" s="18">
        <v>99.999447660288993</v>
      </c>
      <c r="N52" s="18">
        <f t="shared" si="0"/>
        <v>99.99972383014449</v>
      </c>
      <c r="O52" s="14">
        <v>44517</v>
      </c>
      <c r="P52" s="14">
        <v>45</v>
      </c>
      <c r="Q52" s="24">
        <f t="shared" si="1"/>
        <v>44472</v>
      </c>
      <c r="R52" s="18">
        <f t="shared" si="2"/>
        <v>99.898915021227836</v>
      </c>
      <c r="S52" s="18">
        <f t="shared" si="3"/>
        <v>0.63092103279262124</v>
      </c>
      <c r="T52" s="18">
        <f t="shared" si="32"/>
        <v>0.63028152574816754</v>
      </c>
      <c r="U52" s="18">
        <f t="shared" si="5"/>
        <v>9.3469782635943882E-2</v>
      </c>
      <c r="V52" s="18">
        <f t="shared" si="6"/>
        <v>7.0102336976957919E-2</v>
      </c>
      <c r="W52" s="18">
        <f t="shared" si="7"/>
        <v>0.4907163588387054</v>
      </c>
      <c r="X52" s="18">
        <f t="shared" si="33"/>
        <v>9.3375040851580368E-2</v>
      </c>
      <c r="Y52" s="18">
        <f t="shared" si="34"/>
        <v>7.0031280638685287E-2</v>
      </c>
      <c r="Z52" s="18">
        <f t="shared" si="35"/>
        <v>0.49021896447079699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40003</v>
      </c>
      <c r="C53" s="20">
        <v>21</v>
      </c>
      <c r="D53" s="21">
        <v>0.51200000000000001</v>
      </c>
      <c r="E53" s="20">
        <v>2</v>
      </c>
      <c r="F53" s="21">
        <v>0.05</v>
      </c>
      <c r="G53" s="20">
        <v>2</v>
      </c>
      <c r="H53" s="21">
        <v>0.05</v>
      </c>
      <c r="I53" s="20">
        <v>17</v>
      </c>
      <c r="J53" s="21">
        <v>0.41199999999999998</v>
      </c>
      <c r="K53" s="22"/>
      <c r="L53" s="22">
        <v>100</v>
      </c>
      <c r="M53" s="22">
        <v>99.999693833812998</v>
      </c>
      <c r="N53" s="22">
        <f t="shared" si="0"/>
        <v>99.999846916906506</v>
      </c>
      <c r="O53" s="20">
        <v>41158</v>
      </c>
      <c r="P53" s="20">
        <v>58</v>
      </c>
      <c r="Q53" s="25">
        <f t="shared" si="1"/>
        <v>41100</v>
      </c>
      <c r="R53" s="22">
        <f t="shared" si="2"/>
        <v>99.859079644297594</v>
      </c>
      <c r="S53" s="22">
        <f t="shared" si="3"/>
        <v>0.52570225306505747</v>
      </c>
      <c r="T53" s="22">
        <f t="shared" si="32"/>
        <v>0.52496062795290355</v>
      </c>
      <c r="U53" s="22">
        <f t="shared" si="5"/>
        <v>5.0066881244291185E-2</v>
      </c>
      <c r="V53" s="22">
        <f t="shared" si="6"/>
        <v>5.0066881244291185E-2</v>
      </c>
      <c r="W53" s="22">
        <f t="shared" si="7"/>
        <v>0.42556849057647511</v>
      </c>
      <c r="X53" s="22">
        <f t="shared" si="33"/>
        <v>4.9996250281228907E-2</v>
      </c>
      <c r="Y53" s="22">
        <f t="shared" si="34"/>
        <v>4.9996250281228907E-2</v>
      </c>
      <c r="Z53" s="26">
        <f t="shared" si="35"/>
        <v>0.4249681273904457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P1:P2"/>
    <mergeCell ref="A1:A2"/>
    <mergeCell ref="C1:C2"/>
    <mergeCell ref="D1:D2"/>
    <mergeCell ref="E1:F1"/>
    <mergeCell ref="G1:H1"/>
    <mergeCell ref="B1:B2"/>
    <mergeCell ref="I1:J1"/>
    <mergeCell ref="K1:K2"/>
    <mergeCell ref="L1:L2"/>
    <mergeCell ref="M1:M2"/>
    <mergeCell ref="N1:N2"/>
    <mergeCell ref="O1:O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</mergeCells>
  <phoneticPr fontId="1" type="noConversion"/>
  <pageMargins left="0.7" right="0.7" top="0.75" bottom="0.75" header="0.3" footer="0.3"/>
  <ignoredErrors>
    <ignoredError sqref="AA11:AD11" formulaRange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10CC1-C9C4-40D5-900C-63989223B040}">
  <dimension ref="A1:AH53"/>
  <sheetViews>
    <sheetView workbookViewId="0">
      <selection activeCell="I28" sqref="I28"/>
    </sheetView>
  </sheetViews>
  <sheetFormatPr defaultRowHeight="14" x14ac:dyDescent="0.3"/>
  <cols>
    <col min="2" max="2" width="9.1640625" customWidth="1"/>
    <col min="11" max="11" width="9.9140625" bestFit="1" customWidth="1"/>
    <col min="13" max="13" width="9.75" customWidth="1"/>
    <col min="15" max="15" width="10.4140625" customWidth="1"/>
    <col min="17" max="17" width="9.9140625" customWidth="1"/>
  </cols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49" t="s">
        <v>20</v>
      </c>
      <c r="L1" s="44" t="s">
        <v>23</v>
      </c>
      <c r="M1" s="44" t="s">
        <v>24</v>
      </c>
      <c r="N1" s="54" t="s">
        <v>26</v>
      </c>
      <c r="O1" s="44" t="s">
        <v>22</v>
      </c>
      <c r="P1" s="44" t="s">
        <v>28</v>
      </c>
      <c r="Q1" s="44" t="s">
        <v>30</v>
      </c>
      <c r="R1" s="56" t="s">
        <v>32</v>
      </c>
      <c r="S1" s="54" t="s">
        <v>36</v>
      </c>
      <c r="T1" s="54" t="s">
        <v>34</v>
      </c>
      <c r="U1" s="40" t="s">
        <v>38</v>
      </c>
      <c r="V1" s="40" t="s">
        <v>40</v>
      </c>
      <c r="W1" s="40" t="s">
        <v>42</v>
      </c>
      <c r="X1" s="40" t="s">
        <v>44</v>
      </c>
      <c r="Y1" s="40" t="s">
        <v>46</v>
      </c>
      <c r="Z1" s="40" t="s">
        <v>48</v>
      </c>
      <c r="AA1" s="40" t="s">
        <v>50</v>
      </c>
      <c r="AB1" s="40" t="s">
        <v>52</v>
      </c>
      <c r="AC1" s="40" t="s">
        <v>54</v>
      </c>
      <c r="AD1" s="40" t="s">
        <v>56</v>
      </c>
      <c r="AE1" s="40" t="s">
        <v>58</v>
      </c>
      <c r="AF1" s="40" t="s">
        <v>60</v>
      </c>
      <c r="AG1" s="40" t="s">
        <v>62</v>
      </c>
      <c r="AH1" s="40" t="s">
        <v>64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50"/>
      <c r="L2" s="45"/>
      <c r="M2" s="45"/>
      <c r="N2" s="55"/>
      <c r="O2" s="45"/>
      <c r="P2" s="4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8"/>
      <c r="L3" s="8"/>
      <c r="M3" s="8"/>
      <c r="N3" s="17"/>
      <c r="O3" s="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300199353</v>
      </c>
      <c r="C4" s="8">
        <v>23850536</v>
      </c>
      <c r="D4" s="33">
        <v>79.45</v>
      </c>
      <c r="E4" s="8">
        <v>11790815</v>
      </c>
      <c r="F4" s="9">
        <v>39.28</v>
      </c>
      <c r="G4" s="8">
        <v>7462351</v>
      </c>
      <c r="H4" s="9">
        <v>24.86</v>
      </c>
      <c r="I4" s="8">
        <f>C4-E4-G4</f>
        <v>4597370</v>
      </c>
      <c r="J4" s="9">
        <f>I4/B4*1000</f>
        <v>15.314390101300452</v>
      </c>
      <c r="K4" s="16">
        <f>K6+K13+K20+K27+K34+K41+K48</f>
        <v>251998879</v>
      </c>
      <c r="L4" s="16">
        <f>L6+L13+L20+L27+L34+L41+L48</f>
        <v>15882535</v>
      </c>
      <c r="M4" s="16">
        <f>K4-L4</f>
        <v>236116344</v>
      </c>
      <c r="N4" s="17">
        <f>M4/K4*100</f>
        <v>93.697378709371165</v>
      </c>
      <c r="O4" s="16">
        <f>O6+O13+O20+O27+O34+O41+O48</f>
        <v>306346792</v>
      </c>
      <c r="P4" s="16">
        <f>P6+P13+P20+P27+P34+P41+P48</f>
        <v>83888817</v>
      </c>
      <c r="Q4" s="16">
        <f>O4-P4</f>
        <v>222457975</v>
      </c>
      <c r="R4" s="17">
        <f>Q4/O4*100</f>
        <v>72.616387965962446</v>
      </c>
      <c r="S4" s="17">
        <f>C4/(R4*B4*N4)*10000000</f>
        <v>116.76866303365786</v>
      </c>
      <c r="T4" s="17">
        <f>N4*R4*S4/10000</f>
        <v>79.448992016981478</v>
      </c>
      <c r="U4" s="17">
        <f>E4/(R4*B4*N4)*10000000</f>
        <v>57.726069704563393</v>
      </c>
      <c r="V4" s="17">
        <f>G4/(R4*B4*N4)*10000000</f>
        <v>36.534556261455911</v>
      </c>
      <c r="W4" s="17">
        <f>I4/(R4*B4*N4)*10000000</f>
        <v>22.508037067638547</v>
      </c>
      <c r="X4" s="17">
        <f>N4*R4*U4/10000</f>
        <v>39.2766169619293</v>
      </c>
      <c r="Y4" s="17">
        <f>N4*R4*V4/10000</f>
        <v>24.857984953751714</v>
      </c>
      <c r="Z4" s="17">
        <f>N4*R4*W4/10000</f>
        <v>15.314390101300454</v>
      </c>
      <c r="AA4" s="19">
        <f>SUM(T6:T53)-T6-T13-T20-T27-T34-T41-T48</f>
        <v>2250.393283269289</v>
      </c>
      <c r="AB4" s="19">
        <f>SUM(X6:X53)-X6-X13-X20-X27-X34-X41-X48</f>
        <v>1009.0187759096939</v>
      </c>
      <c r="AC4" s="19">
        <f>SUM(Y6:Y53)-Y6-Y13-Y20-Y27-Y34-Y41-Y48</f>
        <v>719.85357075337015</v>
      </c>
      <c r="AD4" s="19">
        <f>SUM(Z6:Z53)-Z6-Z13-Z20-Z27-Z34-Z41-Z48</f>
        <v>521.52093660622472</v>
      </c>
      <c r="AE4" s="19">
        <f>SUM(S14:S53)-S20-S27-S34-S41-S48</f>
        <v>3021.2124971028816</v>
      </c>
      <c r="AF4" s="19">
        <f>SUM(U14:U53)-U20-U27-U34-U41-U48</f>
        <v>1562.523653910876</v>
      </c>
      <c r="AG4" s="19">
        <f>SUM(V14:V53)-V20-V27-V34-V41-V48</f>
        <v>901.39953400573097</v>
      </c>
      <c r="AH4" s="19">
        <f>SUM(W14:W53)-W20-W27-W34-W41-W48</f>
        <v>557.28930918627452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8"/>
      <c r="J5" s="9"/>
      <c r="K5" s="11"/>
      <c r="L5" s="11"/>
      <c r="M5" s="11"/>
      <c r="N5" s="18"/>
      <c r="O5" s="11"/>
      <c r="P5" s="18"/>
      <c r="Q5" s="16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60832397</v>
      </c>
      <c r="C6" s="8">
        <v>1337535</v>
      </c>
      <c r="D6" s="33">
        <v>21.99</v>
      </c>
      <c r="E6" s="8">
        <v>1189198</v>
      </c>
      <c r="F6" s="33">
        <v>19.55</v>
      </c>
      <c r="G6" s="8">
        <v>138767</v>
      </c>
      <c r="H6" s="33">
        <v>2.2799999999999998</v>
      </c>
      <c r="I6" s="8">
        <f t="shared" ref="I6:I53" si="0">C6-E6-G6</f>
        <v>9570</v>
      </c>
      <c r="J6" s="9">
        <f t="shared" ref="J6:J53" si="1">I6/B6*1000</f>
        <v>0.15731748988947453</v>
      </c>
      <c r="K6" s="8">
        <v>53998765</v>
      </c>
      <c r="L6" s="8">
        <v>14286388</v>
      </c>
      <c r="M6" s="8">
        <f t="shared" ref="M6:M53" si="2">K6-L6</f>
        <v>39712377</v>
      </c>
      <c r="N6" s="17">
        <f t="shared" ref="N6:N53" si="3">M6/K6*100</f>
        <v>73.543120847300855</v>
      </c>
      <c r="O6" s="8">
        <v>58507832</v>
      </c>
      <c r="P6" s="8">
        <v>55769892</v>
      </c>
      <c r="Q6" s="16">
        <f t="shared" ref="Q6:Q53" si="4">O6-P6</f>
        <v>2737940</v>
      </c>
      <c r="R6" s="17">
        <f t="shared" ref="R6:R53" si="5">Q6/O6*100</f>
        <v>4.679612808076703</v>
      </c>
      <c r="S6" s="17">
        <f t="shared" ref="S6:S53" si="6">C6/(R6*B6*N6)*10000000</f>
        <v>638.87846495412214</v>
      </c>
      <c r="T6" s="17">
        <f t="shared" ref="T6:T11" si="7">N6*R6*S6/10000</f>
        <v>21.987215134725009</v>
      </c>
      <c r="U6" s="17">
        <f t="shared" ref="U6:U53" si="8">E6/(R6*B6*N6)*10000000</f>
        <v>568.02475656077195</v>
      </c>
      <c r="V6" s="17">
        <f t="shared" ref="V6:V53" si="9">G6/(R6*B6*N6)*10000000</f>
        <v>66.282563032958876</v>
      </c>
      <c r="W6" s="17">
        <f t="shared" ref="W6:W53" si="10">I6/(R6*B6*N6)*10000000</f>
        <v>4.5711453603912782</v>
      </c>
      <c r="X6" s="17">
        <f t="shared" ref="X6:X11" si="11">N6*R6*U6/10000</f>
        <v>19.548761164219783</v>
      </c>
      <c r="Y6" s="17">
        <f t="shared" ref="Y6:Y11" si="12">N6*R6*V6/10000</f>
        <v>2.2811364806157481</v>
      </c>
      <c r="Z6" s="17">
        <f t="shared" ref="Z6:Z11" si="13">N6*R6*W6/10000</f>
        <v>0.15731748988947455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11443691</v>
      </c>
      <c r="C7" s="14">
        <v>7043</v>
      </c>
      <c r="D7" s="11">
        <v>0.62</v>
      </c>
      <c r="E7" s="14">
        <v>6710</v>
      </c>
      <c r="F7" s="11">
        <v>0.59</v>
      </c>
      <c r="G7" s="11">
        <v>253</v>
      </c>
      <c r="H7" s="11">
        <v>0.02</v>
      </c>
      <c r="I7" s="14">
        <f t="shared" si="0"/>
        <v>80</v>
      </c>
      <c r="J7" s="15">
        <f t="shared" si="1"/>
        <v>6.9907514979214314E-3</v>
      </c>
      <c r="K7" s="14">
        <v>9752729</v>
      </c>
      <c r="L7" s="14">
        <v>4968557</v>
      </c>
      <c r="M7" s="14">
        <f t="shared" si="2"/>
        <v>4784172</v>
      </c>
      <c r="N7" s="18">
        <f t="shared" si="3"/>
        <v>49.054700484346483</v>
      </c>
      <c r="O7" s="14">
        <v>10520164</v>
      </c>
      <c r="P7" s="14">
        <v>10495591</v>
      </c>
      <c r="Q7" s="24">
        <f t="shared" si="4"/>
        <v>24573</v>
      </c>
      <c r="R7" s="18">
        <f t="shared" si="5"/>
        <v>0.23358000882875971</v>
      </c>
      <c r="S7" s="18">
        <f t="shared" si="6"/>
        <v>537.12487663205968</v>
      </c>
      <c r="T7" s="18">
        <f t="shared" si="7"/>
        <v>0.6154482849982581</v>
      </c>
      <c r="U7" s="18">
        <f t="shared" si="8"/>
        <v>511.72908166990203</v>
      </c>
      <c r="V7" s="18">
        <f t="shared" si="9"/>
        <v>19.29470307935696</v>
      </c>
      <c r="W7" s="18">
        <f t="shared" si="10"/>
        <v>6.1010918828006195</v>
      </c>
      <c r="X7" s="18">
        <f t="shared" si="11"/>
        <v>0.58634928188816016</v>
      </c>
      <c r="Y7" s="18">
        <f t="shared" si="12"/>
        <v>2.2108251612176524E-2</v>
      </c>
      <c r="Z7" s="18">
        <f t="shared" si="13"/>
        <v>6.9907514979214314E-3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11955254</v>
      </c>
      <c r="C8" s="14">
        <v>34640</v>
      </c>
      <c r="D8" s="11">
        <v>2.9</v>
      </c>
      <c r="E8" s="14">
        <v>33276</v>
      </c>
      <c r="F8" s="11">
        <v>2.78</v>
      </c>
      <c r="G8" s="14">
        <v>1266</v>
      </c>
      <c r="H8" s="11">
        <v>0.11</v>
      </c>
      <c r="I8" s="14">
        <f t="shared" si="0"/>
        <v>98</v>
      </c>
      <c r="J8" s="15">
        <f t="shared" si="1"/>
        <v>8.1972327815034302E-3</v>
      </c>
      <c r="K8" s="14">
        <v>10576644</v>
      </c>
      <c r="L8" s="14">
        <v>3825280</v>
      </c>
      <c r="M8" s="14">
        <f t="shared" si="2"/>
        <v>6751364</v>
      </c>
      <c r="N8" s="18">
        <f t="shared" si="3"/>
        <v>63.83276207462405</v>
      </c>
      <c r="O8" s="14">
        <v>11443691</v>
      </c>
      <c r="P8" s="14">
        <v>11359726</v>
      </c>
      <c r="Q8" s="24">
        <f t="shared" si="4"/>
        <v>83965</v>
      </c>
      <c r="R8" s="18">
        <f t="shared" si="5"/>
        <v>0.73372306190371617</v>
      </c>
      <c r="S8" s="18">
        <f t="shared" si="6"/>
        <v>618.64750976385312</v>
      </c>
      <c r="T8" s="18">
        <f t="shared" si="7"/>
        <v>2.8974708525640684</v>
      </c>
      <c r="U8" s="18">
        <f t="shared" si="8"/>
        <v>594.28737109994165</v>
      </c>
      <c r="V8" s="18">
        <f t="shared" si="9"/>
        <v>22.609923422662764</v>
      </c>
      <c r="W8" s="18">
        <f t="shared" si="10"/>
        <v>1.7502152412487764</v>
      </c>
      <c r="X8" s="18">
        <f t="shared" si="11"/>
        <v>2.7833787554827354</v>
      </c>
      <c r="Y8" s="18">
        <f t="shared" si="12"/>
        <v>0.10589486429982999</v>
      </c>
      <c r="Z8" s="18">
        <f t="shared" si="13"/>
        <v>8.1972327815034284E-3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11928154</v>
      </c>
      <c r="C9" s="14">
        <v>124042</v>
      </c>
      <c r="D9" s="11">
        <v>10.4</v>
      </c>
      <c r="E9" s="14">
        <v>116495</v>
      </c>
      <c r="F9" s="11">
        <v>9.77</v>
      </c>
      <c r="G9" s="14">
        <v>7173</v>
      </c>
      <c r="H9" s="11">
        <v>0.6</v>
      </c>
      <c r="I9" s="14">
        <f t="shared" si="0"/>
        <v>374</v>
      </c>
      <c r="J9" s="15">
        <f t="shared" si="1"/>
        <v>3.1354390629094828E-2</v>
      </c>
      <c r="K9" s="14">
        <v>11038478</v>
      </c>
      <c r="L9" s="14">
        <v>2656416</v>
      </c>
      <c r="M9" s="14">
        <f t="shared" si="2"/>
        <v>8382062</v>
      </c>
      <c r="N9" s="18">
        <f t="shared" si="3"/>
        <v>75.93494320503244</v>
      </c>
      <c r="O9" s="14">
        <v>11955254</v>
      </c>
      <c r="P9" s="14">
        <v>11693382</v>
      </c>
      <c r="Q9" s="24">
        <f t="shared" si="4"/>
        <v>261872</v>
      </c>
      <c r="R9" s="18">
        <f t="shared" si="5"/>
        <v>2.1904344315896593</v>
      </c>
      <c r="S9" s="18">
        <f t="shared" si="6"/>
        <v>625.20665541472374</v>
      </c>
      <c r="T9" s="18">
        <f t="shared" si="7"/>
        <v>10.399094444957703</v>
      </c>
      <c r="U9" s="18">
        <f t="shared" si="8"/>
        <v>587.16764743021099</v>
      </c>
      <c r="V9" s="18">
        <f t="shared" si="9"/>
        <v>36.153942529867408</v>
      </c>
      <c r="W9" s="18">
        <f t="shared" si="10"/>
        <v>1.8850654546452543</v>
      </c>
      <c r="X9" s="18">
        <f t="shared" si="11"/>
        <v>9.7663896693486674</v>
      </c>
      <c r="Y9" s="18">
        <f t="shared" si="12"/>
        <v>0.60135038497993909</v>
      </c>
      <c r="Z9" s="18">
        <f t="shared" si="13"/>
        <v>3.1354390629094828E-2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12660569</v>
      </c>
      <c r="C10" s="14">
        <v>348941</v>
      </c>
      <c r="D10" s="11">
        <v>27.56</v>
      </c>
      <c r="E10" s="14">
        <v>317922</v>
      </c>
      <c r="F10" s="11">
        <v>25.11</v>
      </c>
      <c r="G10" s="14">
        <v>29631</v>
      </c>
      <c r="H10" s="11">
        <v>2.34</v>
      </c>
      <c r="I10" s="14">
        <f t="shared" si="0"/>
        <v>1388</v>
      </c>
      <c r="J10" s="15">
        <f t="shared" si="1"/>
        <v>0.10963172350310638</v>
      </c>
      <c r="K10" s="14">
        <v>10979018</v>
      </c>
      <c r="L10" s="14">
        <v>1700209</v>
      </c>
      <c r="M10" s="14">
        <f t="shared" si="2"/>
        <v>9278809</v>
      </c>
      <c r="N10" s="18">
        <f t="shared" si="3"/>
        <v>84.514015734376244</v>
      </c>
      <c r="O10" s="14">
        <v>11928154</v>
      </c>
      <c r="P10" s="14">
        <v>11207272</v>
      </c>
      <c r="Q10" s="24">
        <f t="shared" si="4"/>
        <v>720882</v>
      </c>
      <c r="R10" s="18">
        <f t="shared" si="5"/>
        <v>6.0435336431773097</v>
      </c>
      <c r="S10" s="18">
        <f t="shared" si="6"/>
        <v>539.60888851135871</v>
      </c>
      <c r="T10" s="18">
        <f t="shared" si="7"/>
        <v>27.561241520819483</v>
      </c>
      <c r="U10" s="18">
        <f t="shared" si="8"/>
        <v>491.64052677475047</v>
      </c>
      <c r="V10" s="18">
        <f t="shared" si="9"/>
        <v>45.821932577370021</v>
      </c>
      <c r="W10" s="18">
        <f t="shared" si="10"/>
        <v>2.1464291592382838</v>
      </c>
      <c r="X10" s="18">
        <f t="shared" si="11"/>
        <v>25.11119365962146</v>
      </c>
      <c r="Y10" s="18">
        <f t="shared" si="12"/>
        <v>2.3404161376949175</v>
      </c>
      <c r="Z10" s="18">
        <f t="shared" si="13"/>
        <v>0.10963172350310638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12844729</v>
      </c>
      <c r="C11" s="14">
        <v>822869</v>
      </c>
      <c r="D11" s="11">
        <v>64.06</v>
      </c>
      <c r="E11" s="14">
        <v>714795</v>
      </c>
      <c r="F11" s="11">
        <v>55.65</v>
      </c>
      <c r="G11" s="11">
        <v>100444</v>
      </c>
      <c r="H11" s="11">
        <v>7.82</v>
      </c>
      <c r="I11" s="14">
        <f t="shared" si="0"/>
        <v>7630</v>
      </c>
      <c r="J11" s="15">
        <f t="shared" si="1"/>
        <v>0.59401798200647138</v>
      </c>
      <c r="K11" s="14">
        <v>11651896</v>
      </c>
      <c r="L11" s="14">
        <v>1135926</v>
      </c>
      <c r="M11" s="14">
        <f t="shared" si="2"/>
        <v>10515970</v>
      </c>
      <c r="N11" s="18">
        <f t="shared" si="3"/>
        <v>90.251148825907819</v>
      </c>
      <c r="O11" s="14">
        <v>12660569</v>
      </c>
      <c r="P11" s="14">
        <v>11013921</v>
      </c>
      <c r="Q11" s="24">
        <f t="shared" si="4"/>
        <v>1646648</v>
      </c>
      <c r="R11" s="18">
        <f t="shared" si="5"/>
        <v>13.006113706263914</v>
      </c>
      <c r="S11" s="18">
        <f t="shared" si="6"/>
        <v>545.76473525734252</v>
      </c>
      <c r="T11" s="18">
        <f t="shared" si="7"/>
        <v>64.062776256314947</v>
      </c>
      <c r="U11" s="18">
        <f t="shared" si="8"/>
        <v>474.08506571309908</v>
      </c>
      <c r="V11" s="18">
        <f t="shared" si="9"/>
        <v>66.619101057627049</v>
      </c>
      <c r="W11" s="18">
        <f t="shared" si="10"/>
        <v>5.0605684866163667</v>
      </c>
      <c r="X11" s="18">
        <f t="shared" si="11"/>
        <v>55.648896913278577</v>
      </c>
      <c r="Y11" s="18">
        <f t="shared" si="12"/>
        <v>7.8198613610298811</v>
      </c>
      <c r="Z11" s="18">
        <f t="shared" si="13"/>
        <v>0.59401798200647116</v>
      </c>
      <c r="AA11" s="34">
        <f>SUM(D7:D11)+SUM(D14:D18)+SUM(D21:D25)+SUM(D28:D32)+SUM(D35:D39)+SUM(D42:D46)+SUM(D49:D53)</f>
        <v>2250.44</v>
      </c>
      <c r="AB11" s="34">
        <f>SUM(F7:F11)+SUM(F14:F18)+SUM(F21:F25)+SUM(F28:F32)+SUM(F35:F39)+SUM(F42:F46)+SUM(F49:F53)</f>
        <v>1009.0200000000002</v>
      </c>
      <c r="AC11" s="34">
        <f>SUM(H7:H11)+SUM(H14:H18)+SUM(H21:H25)+SUM(H28:H32)+SUM(H35:H39)+SUM(H42:H46)+SUM(H49:H53)</f>
        <v>719.8599999999999</v>
      </c>
      <c r="AD11" s="34">
        <f>SUM(J7:J11)+SUM(J14:J18)+SUM(J21:J25)+SUM(J28:J32)+SUM(J35:J39)+SUM(J42:J46)+SUM(J49:J53)</f>
        <v>521.52093660622495</v>
      </c>
      <c r="AE11" s="19">
        <f>SUM(S7:S53)-S13-S20-S27-S34-S41-S48</f>
        <v>5887.5651626822164</v>
      </c>
      <c r="AF11" s="19">
        <f>SUM(U7:U53)-U13-U20-U27-U34-U41-U48</f>
        <v>4221.4333465987802</v>
      </c>
      <c r="AG11" s="19">
        <f t="shared" ref="AG11:AH11" si="14">SUM(V7:V53)-V13-V20-V27-V34-V41-V48</f>
        <v>1091.899136672615</v>
      </c>
      <c r="AH11" s="19">
        <f t="shared" si="14"/>
        <v>574.23267941082395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8"/>
      <c r="J12" s="9"/>
      <c r="K12" s="11"/>
      <c r="L12" s="11"/>
      <c r="M12" s="11"/>
      <c r="N12" s="18"/>
      <c r="O12" s="11"/>
      <c r="P12" s="11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60610171</v>
      </c>
      <c r="C13" s="8">
        <v>12049695</v>
      </c>
      <c r="D13" s="33">
        <v>198.81</v>
      </c>
      <c r="E13" s="8">
        <v>8066430</v>
      </c>
      <c r="F13" s="33">
        <v>133.09</v>
      </c>
      <c r="G13" s="8">
        <v>3285811</v>
      </c>
      <c r="H13" s="33">
        <v>54.21</v>
      </c>
      <c r="I13" s="8">
        <f t="shared" si="0"/>
        <v>697454</v>
      </c>
      <c r="J13" s="9">
        <f t="shared" si="1"/>
        <v>11.507210563718752</v>
      </c>
      <c r="K13" s="8">
        <v>55779786</v>
      </c>
      <c r="L13" s="8">
        <v>1489430</v>
      </c>
      <c r="M13" s="8">
        <f t="shared" si="2"/>
        <v>54290356</v>
      </c>
      <c r="N13" s="17">
        <f t="shared" si="3"/>
        <v>97.329803309033849</v>
      </c>
      <c r="O13" s="8">
        <v>61528151</v>
      </c>
      <c r="P13" s="8">
        <v>25443659</v>
      </c>
      <c r="Q13" s="16">
        <f t="shared" si="4"/>
        <v>36084492</v>
      </c>
      <c r="R13" s="17">
        <f t="shared" si="5"/>
        <v>58.647125605968562</v>
      </c>
      <c r="S13" s="17">
        <f t="shared" si="6"/>
        <v>348.28756400730413</v>
      </c>
      <c r="T13" s="17">
        <f t="shared" ref="T13:T18" si="15">N13*R13*S13/10000</f>
        <v>198.80648414603547</v>
      </c>
      <c r="U13" s="17">
        <f t="shared" si="8"/>
        <v>233.1542213255554</v>
      </c>
      <c r="V13" s="17">
        <f t="shared" si="9"/>
        <v>94.973948218473922</v>
      </c>
      <c r="W13" s="17">
        <f t="shared" si="10"/>
        <v>20.159394463274822</v>
      </c>
      <c r="X13" s="17">
        <f t="shared" ref="X13:X18" si="16">N13*R13*U13/10000</f>
        <v>133.08706883536095</v>
      </c>
      <c r="Y13" s="17">
        <f t="shared" ref="Y13:Y18" si="17">N13*R13*V13/10000</f>
        <v>54.212204746955749</v>
      </c>
      <c r="Z13" s="17">
        <f t="shared" ref="Z13:Z18" si="18">N13*R13*W13/10000</f>
        <v>11.507210563718752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13335020</v>
      </c>
      <c r="C14" s="14">
        <v>1657824</v>
      </c>
      <c r="D14" s="11">
        <v>124.32</v>
      </c>
      <c r="E14" s="14">
        <v>1379428</v>
      </c>
      <c r="F14" s="11">
        <v>103.44</v>
      </c>
      <c r="G14" s="14">
        <v>255136</v>
      </c>
      <c r="H14" s="11">
        <v>19.13</v>
      </c>
      <c r="I14" s="14">
        <f t="shared" si="0"/>
        <v>23260</v>
      </c>
      <c r="J14" s="15">
        <f t="shared" si="1"/>
        <v>1.7442793486623942</v>
      </c>
      <c r="K14" s="14">
        <v>11760958</v>
      </c>
      <c r="L14" s="14">
        <v>693370</v>
      </c>
      <c r="M14" s="14">
        <f t="shared" si="2"/>
        <v>11067588</v>
      </c>
      <c r="N14" s="18">
        <f t="shared" si="3"/>
        <v>94.104476863194307</v>
      </c>
      <c r="O14" s="14">
        <v>12844729</v>
      </c>
      <c r="P14" s="14">
        <v>9206842</v>
      </c>
      <c r="Q14" s="24">
        <f t="shared" si="4"/>
        <v>3637887</v>
      </c>
      <c r="R14" s="18">
        <f t="shared" si="5"/>
        <v>28.32202220848723</v>
      </c>
      <c r="S14" s="18">
        <f t="shared" si="6"/>
        <v>466.45548837605179</v>
      </c>
      <c r="T14" s="18">
        <f t="shared" si="15"/>
        <v>124.32107338421692</v>
      </c>
      <c r="U14" s="18">
        <f t="shared" si="8"/>
        <v>388.12428907990255</v>
      </c>
      <c r="V14" s="18">
        <f t="shared" si="9"/>
        <v>71.786623599557217</v>
      </c>
      <c r="W14" s="18">
        <f t="shared" si="10"/>
        <v>6.544575696592017</v>
      </c>
      <c r="X14" s="18">
        <f t="shared" si="16"/>
        <v>103.444014332187</v>
      </c>
      <c r="Y14" s="18">
        <f t="shared" si="17"/>
        <v>19.132779703367529</v>
      </c>
      <c r="Z14" s="18">
        <f t="shared" si="18"/>
        <v>1.7442793486623944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11965751</v>
      </c>
      <c r="C15" s="14">
        <v>2157318</v>
      </c>
      <c r="D15" s="11">
        <v>180.29</v>
      </c>
      <c r="E15" s="14">
        <v>1675084</v>
      </c>
      <c r="F15" s="11">
        <v>139.99</v>
      </c>
      <c r="G15" s="14">
        <v>429570</v>
      </c>
      <c r="H15" s="11">
        <v>35.9</v>
      </c>
      <c r="I15" s="14">
        <f t="shared" si="0"/>
        <v>52664</v>
      </c>
      <c r="J15" s="15">
        <f t="shared" si="1"/>
        <v>4.4012281385430798</v>
      </c>
      <c r="K15" s="14">
        <v>12171378</v>
      </c>
      <c r="L15" s="14">
        <v>434443</v>
      </c>
      <c r="M15" s="14">
        <f t="shared" si="2"/>
        <v>11736935</v>
      </c>
      <c r="N15" s="18">
        <f t="shared" si="3"/>
        <v>96.430617798576307</v>
      </c>
      <c r="O15" s="14">
        <v>13335020</v>
      </c>
      <c r="P15" s="14">
        <v>7281713</v>
      </c>
      <c r="Q15" s="24">
        <f t="shared" si="4"/>
        <v>6053307</v>
      </c>
      <c r="R15" s="18">
        <f t="shared" si="5"/>
        <v>45.394060151390846</v>
      </c>
      <c r="S15" s="18">
        <f t="shared" si="6"/>
        <v>411.87006469893305</v>
      </c>
      <c r="T15" s="18">
        <f t="shared" si="15"/>
        <v>180.29106572583703</v>
      </c>
      <c r="U15" s="18">
        <f t="shared" si="8"/>
        <v>319.80308672905318</v>
      </c>
      <c r="V15" s="18">
        <f t="shared" si="9"/>
        <v>82.012491293689962</v>
      </c>
      <c r="W15" s="18">
        <f t="shared" si="10"/>
        <v>10.054486676189883</v>
      </c>
      <c r="X15" s="18">
        <f t="shared" si="16"/>
        <v>139.98987610556162</v>
      </c>
      <c r="Y15" s="18">
        <f t="shared" si="17"/>
        <v>35.899961481732319</v>
      </c>
      <c r="Z15" s="18">
        <f t="shared" si="18"/>
        <v>4.4012281385430798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11132124</v>
      </c>
      <c r="C16" s="14">
        <v>2484083</v>
      </c>
      <c r="D16" s="11">
        <v>223.15</v>
      </c>
      <c r="E16" s="14">
        <v>1710938</v>
      </c>
      <c r="F16" s="11">
        <v>153.69</v>
      </c>
      <c r="G16" s="14">
        <v>664796</v>
      </c>
      <c r="H16" s="11">
        <v>59.72</v>
      </c>
      <c r="I16" s="14">
        <f t="shared" si="0"/>
        <v>108349</v>
      </c>
      <c r="J16" s="15">
        <f t="shared" si="1"/>
        <v>9.7330033334159776</v>
      </c>
      <c r="K16" s="14">
        <v>10831719</v>
      </c>
      <c r="L16" s="14">
        <v>222228</v>
      </c>
      <c r="M16" s="14">
        <f t="shared" si="2"/>
        <v>10609491</v>
      </c>
      <c r="N16" s="18">
        <f t="shared" si="3"/>
        <v>97.948358889295406</v>
      </c>
      <c r="O16" s="14">
        <v>11965751</v>
      </c>
      <c r="P16" s="14">
        <v>4610827</v>
      </c>
      <c r="Q16" s="24">
        <f t="shared" si="4"/>
        <v>7354924</v>
      </c>
      <c r="R16" s="18">
        <f t="shared" si="5"/>
        <v>61.46646374306134</v>
      </c>
      <c r="S16" s="18">
        <f t="shared" si="6"/>
        <v>370.64033127383789</v>
      </c>
      <c r="T16" s="18">
        <f t="shared" si="15"/>
        <v>223.1454662201032</v>
      </c>
      <c r="U16" s="18">
        <f t="shared" si="8"/>
        <v>255.28238271788732</v>
      </c>
      <c r="V16" s="18">
        <f t="shared" si="9"/>
        <v>99.191617055276467</v>
      </c>
      <c r="W16" s="18">
        <f t="shared" si="10"/>
        <v>16.166331500674115</v>
      </c>
      <c r="X16" s="18">
        <f t="shared" si="16"/>
        <v>153.69376050787793</v>
      </c>
      <c r="Y16" s="18">
        <f t="shared" si="17"/>
        <v>59.71870237880929</v>
      </c>
      <c r="Z16" s="18">
        <f t="shared" si="18"/>
        <v>9.7330033334159776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12250527</v>
      </c>
      <c r="C17" s="14">
        <v>2970482</v>
      </c>
      <c r="D17" s="11">
        <v>242.48</v>
      </c>
      <c r="E17" s="14">
        <v>1829620</v>
      </c>
      <c r="F17" s="11">
        <v>149.35</v>
      </c>
      <c r="G17" s="14">
        <v>936985</v>
      </c>
      <c r="H17" s="11">
        <v>76.489999999999995</v>
      </c>
      <c r="I17" s="14">
        <f t="shared" si="0"/>
        <v>203877</v>
      </c>
      <c r="J17" s="15">
        <f t="shared" si="1"/>
        <v>16.642304449433073</v>
      </c>
      <c r="K17" s="14">
        <v>10005065</v>
      </c>
      <c r="L17" s="14">
        <v>89895</v>
      </c>
      <c r="M17" s="14">
        <f t="shared" si="2"/>
        <v>9915170</v>
      </c>
      <c r="N17" s="18">
        <f t="shared" si="3"/>
        <v>99.10150508767309</v>
      </c>
      <c r="O17" s="14">
        <v>11132124</v>
      </c>
      <c r="P17" s="14">
        <v>2608560</v>
      </c>
      <c r="Q17" s="24">
        <f t="shared" si="4"/>
        <v>8523564</v>
      </c>
      <c r="R17" s="18">
        <f t="shared" si="5"/>
        <v>76.567275032150192</v>
      </c>
      <c r="S17" s="18">
        <f t="shared" si="6"/>
        <v>319.55727695576161</v>
      </c>
      <c r="T17" s="18">
        <f t="shared" si="15"/>
        <v>242.47789503259739</v>
      </c>
      <c r="U17" s="18">
        <f t="shared" si="8"/>
        <v>196.82609928752322</v>
      </c>
      <c r="V17" s="18">
        <f t="shared" si="9"/>
        <v>100.79858256956086</v>
      </c>
      <c r="W17" s="18">
        <f t="shared" si="10"/>
        <v>21.932595098677524</v>
      </c>
      <c r="X17" s="18">
        <f t="shared" si="16"/>
        <v>149.35030958260003</v>
      </c>
      <c r="Y17" s="18">
        <f t="shared" si="17"/>
        <v>76.485281000564314</v>
      </c>
      <c r="Z17" s="18">
        <f t="shared" si="18"/>
        <v>16.642304449433073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11926749</v>
      </c>
      <c r="C18" s="14">
        <v>2779988</v>
      </c>
      <c r="D18" s="11">
        <v>233.09</v>
      </c>
      <c r="E18" s="14">
        <v>1471360</v>
      </c>
      <c r="F18" s="11">
        <v>123.37</v>
      </c>
      <c r="G18" s="14">
        <v>999324</v>
      </c>
      <c r="H18" s="11">
        <v>83.79</v>
      </c>
      <c r="I18" s="14">
        <f t="shared" si="0"/>
        <v>309304</v>
      </c>
      <c r="J18" s="15">
        <f t="shared" si="1"/>
        <v>25.93363874765873</v>
      </c>
      <c r="K18" s="14">
        <v>11010666</v>
      </c>
      <c r="L18" s="14">
        <v>49494</v>
      </c>
      <c r="M18" s="14">
        <f t="shared" si="2"/>
        <v>10961172</v>
      </c>
      <c r="N18" s="18">
        <f t="shared" si="3"/>
        <v>99.550490406302401</v>
      </c>
      <c r="O18" s="14">
        <v>12250527</v>
      </c>
      <c r="P18" s="14">
        <v>1735717</v>
      </c>
      <c r="Q18" s="24">
        <f t="shared" si="4"/>
        <v>10514810</v>
      </c>
      <c r="R18" s="18">
        <f t="shared" si="5"/>
        <v>85.831491167686096</v>
      </c>
      <c r="S18" s="18">
        <f t="shared" si="6"/>
        <v>272.79146630524849</v>
      </c>
      <c r="T18" s="18">
        <f t="shared" si="15"/>
        <v>233.08849712524344</v>
      </c>
      <c r="U18" s="18">
        <f t="shared" si="8"/>
        <v>144.37992245394238</v>
      </c>
      <c r="V18" s="18">
        <f t="shared" si="9"/>
        <v>98.060516546843417</v>
      </c>
      <c r="W18" s="18">
        <f t="shared" si="10"/>
        <v>30.351027304462672</v>
      </c>
      <c r="X18" s="18">
        <f t="shared" si="16"/>
        <v>123.36639263557906</v>
      </c>
      <c r="Y18" s="18">
        <f t="shared" si="17"/>
        <v>83.788465742005641</v>
      </c>
      <c r="Z18" s="18">
        <f t="shared" si="18"/>
        <v>25.93363874765873</v>
      </c>
      <c r="AA18" s="1"/>
      <c r="AB18" s="1"/>
      <c r="AC18" s="1"/>
      <c r="AD18" s="1"/>
      <c r="AE18" s="19">
        <f>SUM(S16:S53)-S20-S27-S34-S41-S48</f>
        <v>2142.8869440278968</v>
      </c>
      <c r="AF18" s="19">
        <f>SUM(U16:U53)-U20-U27-U34-U41-U48</f>
        <v>854.59627810192012</v>
      </c>
      <c r="AG18" s="19">
        <f>SUM(V16:V53)-V20-V27-V34-V41-V48</f>
        <v>747.60041911248368</v>
      </c>
      <c r="AH18" s="19">
        <f>SUM(W16:W53)-W20-W27-W34-W41-W48</f>
        <v>540.69024681349265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8"/>
      <c r="J19" s="9"/>
      <c r="K19" s="11"/>
      <c r="L19" s="11"/>
      <c r="M19" s="11"/>
      <c r="N19" s="18"/>
      <c r="O19" s="11"/>
      <c r="P19" s="11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45751235</v>
      </c>
      <c r="C20" s="8">
        <v>7116694</v>
      </c>
      <c r="D20" s="33">
        <v>155.55000000000001</v>
      </c>
      <c r="E20" s="8">
        <v>2297817</v>
      </c>
      <c r="F20" s="33">
        <v>50.22</v>
      </c>
      <c r="G20" s="8">
        <v>2944781</v>
      </c>
      <c r="H20" s="33">
        <v>64.37</v>
      </c>
      <c r="I20" s="8">
        <f t="shared" si="0"/>
        <v>1874096</v>
      </c>
      <c r="J20" s="9">
        <f t="shared" si="1"/>
        <v>40.962741224362574</v>
      </c>
      <c r="K20" s="8">
        <v>44965541</v>
      </c>
      <c r="L20" s="8">
        <v>76476</v>
      </c>
      <c r="M20" s="8">
        <f t="shared" si="2"/>
        <v>44889065</v>
      </c>
      <c r="N20" s="17">
        <f t="shared" si="3"/>
        <v>99.82992309599922</v>
      </c>
      <c r="O20" s="8">
        <v>50754542</v>
      </c>
      <c r="P20" s="8">
        <v>2179552</v>
      </c>
      <c r="Q20" s="16">
        <f t="shared" si="4"/>
        <v>48574990</v>
      </c>
      <c r="R20" s="17">
        <f t="shared" si="5"/>
        <v>95.705700585378153</v>
      </c>
      <c r="S20" s="17">
        <f t="shared" si="6"/>
        <v>162.80844470664047</v>
      </c>
      <c r="T20" s="17">
        <f t="shared" ref="T20:T25" si="19">N20*R20*S20/10000</f>
        <v>155.55195395271841</v>
      </c>
      <c r="U20" s="17">
        <f t="shared" si="8"/>
        <v>52.567106579330016</v>
      </c>
      <c r="V20" s="17">
        <f t="shared" si="9"/>
        <v>67.36768710466761</v>
      </c>
      <c r="W20" s="17">
        <f t="shared" si="10"/>
        <v>42.873651022642825</v>
      </c>
      <c r="X20" s="17">
        <f t="shared" ref="X20:X25" si="20">N20*R20*U20/10000</f>
        <v>50.22415241905491</v>
      </c>
      <c r="Y20" s="17">
        <f t="shared" ref="Y20:Y25" si="21">N20*R20*V20/10000</f>
        <v>64.365060309300915</v>
      </c>
      <c r="Z20" s="17">
        <f t="shared" ref="Z20:Z25" si="22">N20*R20*W20/10000</f>
        <v>40.962741224362567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12328474</v>
      </c>
      <c r="C21" s="14">
        <v>2463542</v>
      </c>
      <c r="D21" s="11">
        <v>199.83</v>
      </c>
      <c r="E21" s="14">
        <v>1057256</v>
      </c>
      <c r="F21" s="11">
        <v>85.76</v>
      </c>
      <c r="G21" s="14">
        <v>985749</v>
      </c>
      <c r="H21" s="11">
        <v>79.959999999999994</v>
      </c>
      <c r="I21" s="14">
        <f t="shared" si="0"/>
        <v>420537</v>
      </c>
      <c r="J21" s="15">
        <f t="shared" si="1"/>
        <v>34.111034342125386</v>
      </c>
      <c r="K21" s="14">
        <v>10702057</v>
      </c>
      <c r="L21" s="14">
        <v>28886</v>
      </c>
      <c r="M21" s="14">
        <f t="shared" si="2"/>
        <v>10673171</v>
      </c>
      <c r="N21" s="18">
        <f t="shared" si="3"/>
        <v>99.7300892716232</v>
      </c>
      <c r="O21" s="14">
        <v>11926749</v>
      </c>
      <c r="P21" s="14">
        <v>973602</v>
      </c>
      <c r="Q21" s="24">
        <f t="shared" si="4"/>
        <v>10953147</v>
      </c>
      <c r="R21" s="18">
        <f t="shared" si="5"/>
        <v>91.836819907922944</v>
      </c>
      <c r="S21" s="18">
        <f t="shared" si="6"/>
        <v>218.17631521998823</v>
      </c>
      <c r="T21" s="18">
        <f t="shared" si="19"/>
        <v>199.8253798483089</v>
      </c>
      <c r="U21" s="18">
        <f t="shared" si="8"/>
        <v>93.632752485739587</v>
      </c>
      <c r="V21" s="18">
        <f t="shared" si="9"/>
        <v>87.299946399041772</v>
      </c>
      <c r="W21" s="18">
        <f t="shared" si="10"/>
        <v>37.243616335206866</v>
      </c>
      <c r="X21" s="18">
        <f t="shared" si="20"/>
        <v>85.757247815098609</v>
      </c>
      <c r="Y21" s="18">
        <f t="shared" si="21"/>
        <v>79.957097691084869</v>
      </c>
      <c r="Z21" s="18">
        <f t="shared" si="22"/>
        <v>34.111034342125393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13060283</v>
      </c>
      <c r="C22" s="14">
        <v>2197230</v>
      </c>
      <c r="D22" s="11">
        <v>168.24</v>
      </c>
      <c r="E22" s="14">
        <v>726008</v>
      </c>
      <c r="F22" s="11">
        <v>55.59</v>
      </c>
      <c r="G22" s="14">
        <v>931314</v>
      </c>
      <c r="H22" s="11">
        <v>71.31</v>
      </c>
      <c r="I22" s="14">
        <f t="shared" si="0"/>
        <v>539908</v>
      </c>
      <c r="J22" s="15">
        <f t="shared" si="1"/>
        <v>41.339686130844179</v>
      </c>
      <c r="K22" s="14">
        <v>11060847</v>
      </c>
      <c r="L22" s="14">
        <v>20681</v>
      </c>
      <c r="M22" s="14">
        <f t="shared" si="2"/>
        <v>11040166</v>
      </c>
      <c r="N22" s="18">
        <f t="shared" si="3"/>
        <v>99.81302516886818</v>
      </c>
      <c r="O22" s="14">
        <v>12328474</v>
      </c>
      <c r="P22" s="14">
        <v>579888</v>
      </c>
      <c r="Q22" s="24">
        <f t="shared" si="4"/>
        <v>11748586</v>
      </c>
      <c r="R22" s="18">
        <f t="shared" si="5"/>
        <v>95.296352168159657</v>
      </c>
      <c r="S22" s="18">
        <f t="shared" si="6"/>
        <v>176.87214274427652</v>
      </c>
      <c r="T22" s="18">
        <f t="shared" si="19"/>
        <v>168.23754891069356</v>
      </c>
      <c r="U22" s="18">
        <f t="shared" si="8"/>
        <v>58.442034110897225</v>
      </c>
      <c r="V22" s="18">
        <f t="shared" si="9"/>
        <v>74.96871185435441</v>
      </c>
      <c r="W22" s="18">
        <f t="shared" si="10"/>
        <v>43.461396779024888</v>
      </c>
      <c r="X22" s="18">
        <f t="shared" si="20"/>
        <v>55.5889945110684</v>
      </c>
      <c r="Y22" s="18">
        <f t="shared" si="21"/>
        <v>71.308868268780998</v>
      </c>
      <c r="Z22" s="18">
        <f t="shared" si="22"/>
        <v>41.339686130844179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7783117</v>
      </c>
      <c r="C23" s="14">
        <v>1142032</v>
      </c>
      <c r="D23" s="11">
        <v>146.72999999999999</v>
      </c>
      <c r="E23" s="14">
        <v>278919</v>
      </c>
      <c r="F23" s="11">
        <v>35.840000000000003</v>
      </c>
      <c r="G23" s="14">
        <v>482501</v>
      </c>
      <c r="H23" s="11">
        <v>61.99</v>
      </c>
      <c r="I23" s="14">
        <f t="shared" si="0"/>
        <v>380612</v>
      </c>
      <c r="J23" s="15">
        <f t="shared" si="1"/>
        <v>48.902258568128936</v>
      </c>
      <c r="K23" s="14">
        <v>11617388</v>
      </c>
      <c r="L23" s="14">
        <v>15096</v>
      </c>
      <c r="M23" s="14">
        <f t="shared" si="2"/>
        <v>11602292</v>
      </c>
      <c r="N23" s="18">
        <f t="shared" si="3"/>
        <v>99.870056849267669</v>
      </c>
      <c r="O23" s="14">
        <v>13060283</v>
      </c>
      <c r="P23" s="14">
        <v>378957</v>
      </c>
      <c r="Q23" s="24">
        <f t="shared" si="4"/>
        <v>12681326</v>
      </c>
      <c r="R23" s="18">
        <f t="shared" si="5"/>
        <v>97.098401313355922</v>
      </c>
      <c r="S23" s="18">
        <f t="shared" si="6"/>
        <v>151.31338172650729</v>
      </c>
      <c r="T23" s="18">
        <f t="shared" si="19"/>
        <v>146.73195841717398</v>
      </c>
      <c r="U23" s="18">
        <f t="shared" si="8"/>
        <v>36.955336731173631</v>
      </c>
      <c r="V23" s="18">
        <f t="shared" si="9"/>
        <v>63.928907418024622</v>
      </c>
      <c r="W23" s="18">
        <f t="shared" si="10"/>
        <v>50.429137577309035</v>
      </c>
      <c r="X23" s="18">
        <f t="shared" si="20"/>
        <v>35.836413611667403</v>
      </c>
      <c r="Y23" s="18">
        <f t="shared" si="21"/>
        <v>61.993286237377639</v>
      </c>
      <c r="Z23" s="18">
        <f t="shared" si="22"/>
        <v>48.902258568128929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5655919</v>
      </c>
      <c r="C24" s="14">
        <v>644937</v>
      </c>
      <c r="D24" s="11">
        <v>114.03</v>
      </c>
      <c r="E24" s="14">
        <v>135467</v>
      </c>
      <c r="F24" s="11">
        <v>23.95</v>
      </c>
      <c r="G24" s="14">
        <v>265571</v>
      </c>
      <c r="H24" s="11">
        <v>46.95</v>
      </c>
      <c r="I24" s="14">
        <f t="shared" si="0"/>
        <v>243899</v>
      </c>
      <c r="J24" s="15">
        <f t="shared" si="1"/>
        <v>43.122788710375801</v>
      </c>
      <c r="K24" s="14">
        <v>6712580</v>
      </c>
      <c r="L24" s="14">
        <v>7082</v>
      </c>
      <c r="M24" s="14">
        <f t="shared" si="2"/>
        <v>6705498</v>
      </c>
      <c r="N24" s="18">
        <f t="shared" si="3"/>
        <v>99.894496601902688</v>
      </c>
      <c r="O24" s="14">
        <v>7783117</v>
      </c>
      <c r="P24" s="14">
        <v>157257</v>
      </c>
      <c r="Q24" s="24">
        <f t="shared" si="4"/>
        <v>7625860</v>
      </c>
      <c r="R24" s="18">
        <f t="shared" si="5"/>
        <v>97.979511293483057</v>
      </c>
      <c r="S24" s="18">
        <f t="shared" si="6"/>
        <v>116.50304601555909</v>
      </c>
      <c r="T24" s="18">
        <f t="shared" si="19"/>
        <v>114.02868393270836</v>
      </c>
      <c r="U24" s="18">
        <f t="shared" si="8"/>
        <v>24.471100486698305</v>
      </c>
      <c r="V24" s="18">
        <f t="shared" si="9"/>
        <v>47.973415129536754</v>
      </c>
      <c r="W24" s="18">
        <f t="shared" si="10"/>
        <v>44.058530399324034</v>
      </c>
      <c r="X24" s="18">
        <f t="shared" si="20"/>
        <v>23.951368469032175</v>
      </c>
      <c r="Y24" s="18">
        <f t="shared" si="21"/>
        <v>46.954526753300385</v>
      </c>
      <c r="Z24" s="18">
        <f t="shared" si="22"/>
        <v>43.122788710375794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6923442</v>
      </c>
      <c r="C25" s="14">
        <v>668953</v>
      </c>
      <c r="D25" s="11">
        <v>96.62</v>
      </c>
      <c r="E25" s="14">
        <v>100167</v>
      </c>
      <c r="F25" s="11">
        <v>14.47</v>
      </c>
      <c r="G25" s="14">
        <v>279646</v>
      </c>
      <c r="H25" s="11">
        <v>40.39</v>
      </c>
      <c r="I25" s="14">
        <f t="shared" si="0"/>
        <v>289140</v>
      </c>
      <c r="J25" s="15">
        <f t="shared" si="1"/>
        <v>41.762464392711024</v>
      </c>
      <c r="K25" s="14">
        <v>4872669</v>
      </c>
      <c r="L25" s="14">
        <v>4731</v>
      </c>
      <c r="M25" s="14">
        <f t="shared" si="2"/>
        <v>4867938</v>
      </c>
      <c r="N25" s="18">
        <f t="shared" si="3"/>
        <v>99.902907420963743</v>
      </c>
      <c r="O25" s="14">
        <v>5655919</v>
      </c>
      <c r="P25" s="14">
        <v>89848</v>
      </c>
      <c r="Q25" s="24">
        <f t="shared" si="4"/>
        <v>5566071</v>
      </c>
      <c r="R25" s="18">
        <f t="shared" si="5"/>
        <v>98.411434110000513</v>
      </c>
      <c r="S25" s="18">
        <f t="shared" si="6"/>
        <v>98.276540300705307</v>
      </c>
      <c r="T25" s="18">
        <f t="shared" si="19"/>
        <v>96.621449273352752</v>
      </c>
      <c r="U25" s="18">
        <f t="shared" si="8"/>
        <v>14.715632058307158</v>
      </c>
      <c r="V25" s="18">
        <f t="shared" si="9"/>
        <v>41.083067702710103</v>
      </c>
      <c r="W25" s="18">
        <f t="shared" si="10"/>
        <v>42.477840539688039</v>
      </c>
      <c r="X25" s="18">
        <f t="shared" si="20"/>
        <v>14.467803731149909</v>
      </c>
      <c r="Y25" s="18">
        <f t="shared" si="21"/>
        <v>40.391181149491821</v>
      </c>
      <c r="Z25" s="18">
        <f t="shared" si="22"/>
        <v>41.762464392711017</v>
      </c>
      <c r="AA25" s="1"/>
      <c r="AB25" s="1"/>
      <c r="AC25" s="1"/>
      <c r="AD25" s="1"/>
      <c r="AE25" s="19">
        <f>SUM(S15:S53)-S20-S27-S34-S41-S48</f>
        <v>2554.75700872683</v>
      </c>
      <c r="AF25" s="19">
        <f>SUM(U15:U53)-U20-U27-U34-U41-U48</f>
        <v>1174.3993648309734</v>
      </c>
      <c r="AG25" s="19">
        <f>SUM(V15:V53)-V20-V27-V34-V41-V48</f>
        <v>829.61291040617368</v>
      </c>
      <c r="AH25" s="19">
        <f>SUM(W15:W53)-W20-W27-W34-W41-W48</f>
        <v>550.74473348968263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8"/>
      <c r="J26" s="9"/>
      <c r="K26" s="11"/>
      <c r="L26" s="11"/>
      <c r="M26" s="11"/>
      <c r="N26" s="18"/>
      <c r="O26" s="11"/>
      <c r="P26" s="11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42571822</v>
      </c>
      <c r="C27" s="8">
        <v>2372991</v>
      </c>
      <c r="D27" s="33">
        <v>55.74</v>
      </c>
      <c r="E27" s="8">
        <v>187319</v>
      </c>
      <c r="F27" s="33">
        <v>4.4000000000000004</v>
      </c>
      <c r="G27" s="8">
        <v>890492</v>
      </c>
      <c r="H27" s="33">
        <v>20.92</v>
      </c>
      <c r="I27" s="8">
        <f t="shared" si="0"/>
        <v>1295180</v>
      </c>
      <c r="J27" s="9">
        <f t="shared" si="1"/>
        <v>30.423410113854182</v>
      </c>
      <c r="K27" s="8">
        <v>32288161</v>
      </c>
      <c r="L27" s="8">
        <v>20486</v>
      </c>
      <c r="M27" s="8">
        <f t="shared" si="2"/>
        <v>32267675</v>
      </c>
      <c r="N27" s="17">
        <f t="shared" si="3"/>
        <v>99.936552595857037</v>
      </c>
      <c r="O27" s="8">
        <v>40169574</v>
      </c>
      <c r="P27" s="8">
        <v>255512</v>
      </c>
      <c r="Q27" s="16">
        <f t="shared" si="4"/>
        <v>39914062</v>
      </c>
      <c r="R27" s="17">
        <f t="shared" si="5"/>
        <v>99.363916580245544</v>
      </c>
      <c r="S27" s="17">
        <f t="shared" si="6"/>
        <v>56.133327580212608</v>
      </c>
      <c r="T27" s="17">
        <f t="shared" ref="T27:T32" si="23">N27*R27*S27/10000</f>
        <v>55.740884193305149</v>
      </c>
      <c r="U27" s="17">
        <f t="shared" si="8"/>
        <v>4.4310487435467918</v>
      </c>
      <c r="V27" s="17">
        <f t="shared" si="9"/>
        <v>21.064672872151089</v>
      </c>
      <c r="W27" s="17">
        <f t="shared" si="10"/>
        <v>30.637605964514727</v>
      </c>
      <c r="X27" s="17">
        <f t="shared" ref="X27:X32" si="24">N27*R27*U27/10000</f>
        <v>4.4000700745201833</v>
      </c>
      <c r="Y27" s="17">
        <f t="shared" ref="Y27:Y32" si="25">N27*R27*V27/10000</f>
        <v>20.917404004930773</v>
      </c>
      <c r="Z27" s="17">
        <f t="shared" ref="Z27:Z32" si="26">N27*R27*W27/10000</f>
        <v>30.423410113854182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6843038</v>
      </c>
      <c r="C28" s="14">
        <v>556300</v>
      </c>
      <c r="D28" s="11">
        <v>81.290000000000006</v>
      </c>
      <c r="E28" s="14">
        <v>57851</v>
      </c>
      <c r="F28" s="11">
        <v>8.4499999999999993</v>
      </c>
      <c r="G28" s="14">
        <v>230522</v>
      </c>
      <c r="H28" s="11">
        <v>33.69</v>
      </c>
      <c r="I28" s="14">
        <f t="shared" si="0"/>
        <v>267927</v>
      </c>
      <c r="J28" s="15">
        <f t="shared" si="1"/>
        <v>39.153224050487516</v>
      </c>
      <c r="K28" s="14">
        <v>5867331</v>
      </c>
      <c r="L28" s="14">
        <v>4528</v>
      </c>
      <c r="M28" s="14">
        <f t="shared" si="2"/>
        <v>5862803</v>
      </c>
      <c r="N28" s="18">
        <f t="shared" si="3"/>
        <v>99.922826920792446</v>
      </c>
      <c r="O28" s="14">
        <v>6923442</v>
      </c>
      <c r="P28" s="14">
        <v>71947</v>
      </c>
      <c r="Q28" s="24">
        <f t="shared" si="4"/>
        <v>6851495</v>
      </c>
      <c r="R28" s="18">
        <f t="shared" si="5"/>
        <v>98.960820354962181</v>
      </c>
      <c r="S28" s="18">
        <f t="shared" si="6"/>
        <v>82.211412359126655</v>
      </c>
      <c r="T28" s="18">
        <f t="shared" si="23"/>
        <v>81.294302325955229</v>
      </c>
      <c r="U28" s="18">
        <f t="shared" si="8"/>
        <v>8.5493661987917253</v>
      </c>
      <c r="V28" s="18">
        <f t="shared" si="9"/>
        <v>34.067120618102813</v>
      </c>
      <c r="W28" s="18">
        <f t="shared" si="10"/>
        <v>39.594925542232119</v>
      </c>
      <c r="X28" s="18">
        <f t="shared" si="24"/>
        <v>8.453993679415488</v>
      </c>
      <c r="Y28" s="18">
        <f t="shared" si="25"/>
        <v>33.687084596052223</v>
      </c>
      <c r="Z28" s="18">
        <f t="shared" si="26"/>
        <v>39.153224050487516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9053122</v>
      </c>
      <c r="C29" s="14">
        <v>608906</v>
      </c>
      <c r="D29" s="11">
        <v>67.260000000000005</v>
      </c>
      <c r="E29" s="14">
        <v>50198</v>
      </c>
      <c r="F29" s="11">
        <v>5.54</v>
      </c>
      <c r="G29" s="14">
        <v>242083</v>
      </c>
      <c r="H29" s="11">
        <v>26.74</v>
      </c>
      <c r="I29" s="14">
        <f t="shared" si="0"/>
        <v>316625</v>
      </c>
      <c r="J29" s="15">
        <f t="shared" si="1"/>
        <v>34.974122739094867</v>
      </c>
      <c r="K29" s="14">
        <v>5646180</v>
      </c>
      <c r="L29" s="14">
        <v>4051</v>
      </c>
      <c r="M29" s="14">
        <f t="shared" si="2"/>
        <v>5642129</v>
      </c>
      <c r="N29" s="18">
        <f t="shared" si="3"/>
        <v>99.928252375942677</v>
      </c>
      <c r="O29" s="14">
        <v>6843038</v>
      </c>
      <c r="P29" s="14">
        <v>52453</v>
      </c>
      <c r="Q29" s="24">
        <f t="shared" si="4"/>
        <v>6790585</v>
      </c>
      <c r="R29" s="18">
        <f t="shared" si="5"/>
        <v>99.23348372462641</v>
      </c>
      <c r="S29" s="18">
        <f t="shared" si="6"/>
        <v>67.827428185990996</v>
      </c>
      <c r="T29" s="18">
        <f t="shared" si="23"/>
        <v>67.259228363430864</v>
      </c>
      <c r="U29" s="18">
        <f t="shared" si="8"/>
        <v>5.5916697159830511</v>
      </c>
      <c r="V29" s="18">
        <f t="shared" si="9"/>
        <v>26.966177534051656</v>
      </c>
      <c r="W29" s="18">
        <f t="shared" si="10"/>
        <v>35.269580935956284</v>
      </c>
      <c r="X29" s="18">
        <f t="shared" si="24"/>
        <v>5.5448275191696288</v>
      </c>
      <c r="Y29" s="18">
        <f t="shared" si="25"/>
        <v>26.740278105166368</v>
      </c>
      <c r="Z29" s="18">
        <f t="shared" si="26"/>
        <v>34.974122739094859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8821542</v>
      </c>
      <c r="C30" s="14">
        <v>487965</v>
      </c>
      <c r="D30" s="11">
        <v>55.32</v>
      </c>
      <c r="E30" s="14">
        <v>34643</v>
      </c>
      <c r="F30" s="11">
        <v>3.93</v>
      </c>
      <c r="G30" s="14">
        <v>179984</v>
      </c>
      <c r="H30" s="11">
        <v>20.399999999999999</v>
      </c>
      <c r="I30" s="14">
        <f t="shared" si="0"/>
        <v>273338</v>
      </c>
      <c r="J30" s="15">
        <f t="shared" si="1"/>
        <v>30.985285792438557</v>
      </c>
      <c r="K30" s="14">
        <v>7273138</v>
      </c>
      <c r="L30" s="14">
        <v>4616</v>
      </c>
      <c r="M30" s="14">
        <f t="shared" si="2"/>
        <v>7268522</v>
      </c>
      <c r="N30" s="18">
        <f t="shared" si="3"/>
        <v>99.936533584265831</v>
      </c>
      <c r="O30" s="14">
        <v>9053122</v>
      </c>
      <c r="P30" s="14">
        <v>52334</v>
      </c>
      <c r="Q30" s="24">
        <f t="shared" si="4"/>
        <v>9000788</v>
      </c>
      <c r="R30" s="18">
        <f t="shared" si="5"/>
        <v>99.421923177440888</v>
      </c>
      <c r="S30" s="18">
        <f t="shared" si="6"/>
        <v>55.672115627437087</v>
      </c>
      <c r="T30" s="18">
        <f t="shared" si="23"/>
        <v>55.315159186455155</v>
      </c>
      <c r="U30" s="18">
        <f t="shared" si="8"/>
        <v>3.9524332722250635</v>
      </c>
      <c r="V30" s="18">
        <f t="shared" si="9"/>
        <v>20.534444189826395</v>
      </c>
      <c r="W30" s="18">
        <f t="shared" si="10"/>
        <v>31.185238165385631</v>
      </c>
      <c r="X30" s="18">
        <f t="shared" si="24"/>
        <v>3.9270912046896114</v>
      </c>
      <c r="Y30" s="18">
        <f t="shared" si="25"/>
        <v>20.402782189326988</v>
      </c>
      <c r="Z30" s="18">
        <f t="shared" si="26"/>
        <v>30.985285792438553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8528430</v>
      </c>
      <c r="C31" s="14">
        <v>383096</v>
      </c>
      <c r="D31" s="11">
        <v>44.92</v>
      </c>
      <c r="E31" s="14">
        <v>25013</v>
      </c>
      <c r="F31" s="11">
        <v>2.93</v>
      </c>
      <c r="G31" s="14">
        <v>132101</v>
      </c>
      <c r="H31" s="11">
        <v>15.49</v>
      </c>
      <c r="I31" s="14">
        <f t="shared" si="0"/>
        <v>225982</v>
      </c>
      <c r="J31" s="15">
        <f t="shared" si="1"/>
        <v>26.497491331933308</v>
      </c>
      <c r="K31" s="14">
        <v>6918548</v>
      </c>
      <c r="L31" s="14">
        <v>4081</v>
      </c>
      <c r="M31" s="14">
        <f t="shared" si="2"/>
        <v>6914467</v>
      </c>
      <c r="N31" s="18">
        <f t="shared" si="3"/>
        <v>99.941013634652819</v>
      </c>
      <c r="O31" s="14">
        <v>8821542</v>
      </c>
      <c r="P31" s="14">
        <v>42803</v>
      </c>
      <c r="Q31" s="24">
        <f t="shared" si="4"/>
        <v>8778739</v>
      </c>
      <c r="R31" s="18">
        <f t="shared" si="5"/>
        <v>99.514790044642993</v>
      </c>
      <c r="S31" s="18">
        <f t="shared" si="6"/>
        <v>45.165533786505108</v>
      </c>
      <c r="T31" s="18">
        <f t="shared" si="23"/>
        <v>44.919873880655651</v>
      </c>
      <c r="U31" s="18">
        <f t="shared" si="8"/>
        <v>2.9489357670188467</v>
      </c>
      <c r="V31" s="18">
        <f t="shared" si="9"/>
        <v>15.574195968454671</v>
      </c>
      <c r="W31" s="18">
        <f t="shared" si="10"/>
        <v>26.642402051031585</v>
      </c>
      <c r="X31" s="18">
        <f t="shared" si="24"/>
        <v>2.9328962071565341</v>
      </c>
      <c r="Y31" s="18">
        <f t="shared" si="25"/>
        <v>15.489486341565797</v>
      </c>
      <c r="Z31" s="18">
        <f t="shared" si="26"/>
        <v>26.497491331933311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9325690</v>
      </c>
      <c r="C32" s="14">
        <v>336724</v>
      </c>
      <c r="D32" s="11">
        <v>36.11</v>
      </c>
      <c r="E32" s="14">
        <v>19614</v>
      </c>
      <c r="F32" s="11">
        <v>2.1</v>
      </c>
      <c r="G32" s="14">
        <v>105802</v>
      </c>
      <c r="H32" s="11">
        <v>11.35</v>
      </c>
      <c r="I32" s="14">
        <f t="shared" si="0"/>
        <v>211308</v>
      </c>
      <c r="J32" s="15">
        <f t="shared" si="1"/>
        <v>22.658698712910251</v>
      </c>
      <c r="K32" s="14">
        <v>6582964</v>
      </c>
      <c r="L32" s="14">
        <v>3210</v>
      </c>
      <c r="M32" s="14">
        <f t="shared" si="2"/>
        <v>6579754</v>
      </c>
      <c r="N32" s="18">
        <f t="shared" si="3"/>
        <v>99.951237770706328</v>
      </c>
      <c r="O32" s="14">
        <v>8528430</v>
      </c>
      <c r="P32" s="14">
        <v>35975</v>
      </c>
      <c r="Q32" s="24">
        <f t="shared" si="4"/>
        <v>8492455</v>
      </c>
      <c r="R32" s="18">
        <f t="shared" si="5"/>
        <v>99.578175584486246</v>
      </c>
      <c r="S32" s="18">
        <f t="shared" si="6"/>
        <v>36.277784385857913</v>
      </c>
      <c r="T32" s="18">
        <f t="shared" si="23"/>
        <v>36.107140597639422</v>
      </c>
      <c r="U32" s="18">
        <f t="shared" si="8"/>
        <v>2.1131623018977477</v>
      </c>
      <c r="V32" s="18">
        <f t="shared" si="9"/>
        <v>11.398837456173421</v>
      </c>
      <c r="W32" s="18">
        <f t="shared" si="10"/>
        <v>22.765784627786747</v>
      </c>
      <c r="X32" s="18">
        <f t="shared" si="24"/>
        <v>2.1032223889063437</v>
      </c>
      <c r="Y32" s="18">
        <f t="shared" si="25"/>
        <v>11.345219495822828</v>
      </c>
      <c r="Z32" s="18">
        <f t="shared" si="26"/>
        <v>22.658698712910248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8"/>
      <c r="J33" s="9"/>
      <c r="K33" s="11"/>
      <c r="L33" s="11"/>
      <c r="M33" s="11"/>
      <c r="N33" s="18"/>
      <c r="O33" s="11"/>
      <c r="P33" s="11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39756664</v>
      </c>
      <c r="C34" s="8">
        <v>777563</v>
      </c>
      <c r="D34" s="33">
        <v>19.559999999999999</v>
      </c>
      <c r="E34" s="8">
        <v>40391</v>
      </c>
      <c r="F34" s="33">
        <v>1.02</v>
      </c>
      <c r="G34" s="8">
        <v>182348</v>
      </c>
      <c r="H34" s="33">
        <v>4.59</v>
      </c>
      <c r="I34" s="8">
        <f t="shared" si="0"/>
        <v>554824</v>
      </c>
      <c r="J34" s="9">
        <f t="shared" si="1"/>
        <v>13.955496869656871</v>
      </c>
      <c r="K34" s="8">
        <v>30476373</v>
      </c>
      <c r="L34" s="8">
        <v>7578</v>
      </c>
      <c r="M34" s="8">
        <f t="shared" si="2"/>
        <v>30468795</v>
      </c>
      <c r="N34" s="17">
        <f t="shared" si="3"/>
        <v>99.975134836419016</v>
      </c>
      <c r="O34" s="8">
        <v>41782965</v>
      </c>
      <c r="P34" s="8">
        <v>127375</v>
      </c>
      <c r="Q34" s="16">
        <f t="shared" si="4"/>
        <v>41655590</v>
      </c>
      <c r="R34" s="17">
        <f t="shared" si="5"/>
        <v>99.695150882662347</v>
      </c>
      <c r="S34" s="17">
        <f t="shared" si="6"/>
        <v>19.622738565634702</v>
      </c>
      <c r="T34" s="17">
        <f t="shared" ref="T34:T39" si="27">N34*R34*S34/10000</f>
        <v>19.558054468554001</v>
      </c>
      <c r="U34" s="17">
        <f t="shared" si="8"/>
        <v>1.0193155196486345</v>
      </c>
      <c r="V34" s="17">
        <f t="shared" si="9"/>
        <v>4.601771344529455</v>
      </c>
      <c r="W34" s="17">
        <f t="shared" si="10"/>
        <v>14.001651701456613</v>
      </c>
      <c r="X34" s="17">
        <f t="shared" ref="X34:X39" si="28">N34*R34*U34/10000</f>
        <v>1.0159554634664518</v>
      </c>
      <c r="Y34" s="17">
        <f t="shared" ref="Y34:Y39" si="29">N34*R34*V34/10000</f>
        <v>4.5866021354306792</v>
      </c>
      <c r="Z34" s="17">
        <f t="shared" ref="Z34:Z39" si="30">N34*R34*W34/10000</f>
        <v>13.955496869656871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8878360</v>
      </c>
      <c r="C35" s="14">
        <v>253433</v>
      </c>
      <c r="D35" s="11">
        <v>28.55</v>
      </c>
      <c r="E35" s="14">
        <v>13852</v>
      </c>
      <c r="F35" s="11">
        <v>1.56</v>
      </c>
      <c r="G35" s="14">
        <v>71926</v>
      </c>
      <c r="H35" s="11">
        <v>8.1</v>
      </c>
      <c r="I35" s="14">
        <f t="shared" si="0"/>
        <v>167655</v>
      </c>
      <c r="J35" s="15">
        <f t="shared" si="1"/>
        <v>18.883555070981579</v>
      </c>
      <c r="K35" s="14">
        <v>7049275</v>
      </c>
      <c r="L35" s="14">
        <v>2704</v>
      </c>
      <c r="M35" s="14">
        <f t="shared" si="2"/>
        <v>7046571</v>
      </c>
      <c r="N35" s="18">
        <f t="shared" si="3"/>
        <v>99.961641445396864</v>
      </c>
      <c r="O35" s="14">
        <v>9325690</v>
      </c>
      <c r="P35" s="14">
        <v>33894</v>
      </c>
      <c r="Q35" s="24">
        <f t="shared" si="4"/>
        <v>9291796</v>
      </c>
      <c r="R35" s="18">
        <f t="shared" si="5"/>
        <v>99.636552362345313</v>
      </c>
      <c r="S35" s="18">
        <f t="shared" si="6"/>
        <v>28.660142351663936</v>
      </c>
      <c r="T35" s="18">
        <f t="shared" si="27"/>
        <v>28.545024081023975</v>
      </c>
      <c r="U35" s="18">
        <f t="shared" si="8"/>
        <v>1.5664901250241636</v>
      </c>
      <c r="V35" s="18">
        <f t="shared" si="9"/>
        <v>8.1339422994865718</v>
      </c>
      <c r="W35" s="18">
        <f t="shared" si="10"/>
        <v>18.959709927153202</v>
      </c>
      <c r="X35" s="18">
        <f t="shared" si="28"/>
        <v>1.5601980545956686</v>
      </c>
      <c r="Y35" s="18">
        <f t="shared" si="29"/>
        <v>8.1012709554467257</v>
      </c>
      <c r="Z35" s="18">
        <f t="shared" si="30"/>
        <v>18.883555070981579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8355542</v>
      </c>
      <c r="C36" s="14">
        <v>189550</v>
      </c>
      <c r="D36" s="11">
        <v>22.69</v>
      </c>
      <c r="E36" s="14">
        <v>9783</v>
      </c>
      <c r="F36" s="11">
        <v>1.17</v>
      </c>
      <c r="G36" s="14">
        <v>47251</v>
      </c>
      <c r="H36" s="11">
        <v>5.66</v>
      </c>
      <c r="I36" s="14">
        <f t="shared" si="0"/>
        <v>132516</v>
      </c>
      <c r="J36" s="15">
        <f t="shared" si="1"/>
        <v>15.859653389331298</v>
      </c>
      <c r="K36" s="14">
        <v>6570198</v>
      </c>
      <c r="L36" s="14">
        <v>1912</v>
      </c>
      <c r="M36" s="14">
        <f t="shared" si="2"/>
        <v>6568286</v>
      </c>
      <c r="N36" s="18">
        <f t="shared" si="3"/>
        <v>99.970898898328485</v>
      </c>
      <c r="O36" s="14">
        <v>8878360</v>
      </c>
      <c r="P36" s="14">
        <v>28837</v>
      </c>
      <c r="Q36" s="24">
        <f t="shared" si="4"/>
        <v>8849523</v>
      </c>
      <c r="R36" s="18">
        <f t="shared" si="5"/>
        <v>99.675199023243039</v>
      </c>
      <c r="S36" s="18">
        <f t="shared" si="6"/>
        <v>22.766090270806941</v>
      </c>
      <c r="T36" s="18">
        <f t="shared" si="27"/>
        <v>22.685542122820998</v>
      </c>
      <c r="U36" s="18">
        <f t="shared" si="8"/>
        <v>1.1749968932698722</v>
      </c>
      <c r="V36" s="18">
        <f t="shared" si="9"/>
        <v>5.6751281001630112</v>
      </c>
      <c r="W36" s="18">
        <f t="shared" si="10"/>
        <v>15.915965277374056</v>
      </c>
      <c r="X36" s="18">
        <f t="shared" si="28"/>
        <v>1.1708396654579678</v>
      </c>
      <c r="Y36" s="18">
        <f t="shared" si="29"/>
        <v>5.6550490680317331</v>
      </c>
      <c r="Z36" s="18">
        <f t="shared" si="30"/>
        <v>15.859653389331294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8182775</v>
      </c>
      <c r="C37" s="14">
        <v>148334</v>
      </c>
      <c r="D37" s="11">
        <v>18.13</v>
      </c>
      <c r="E37" s="14">
        <v>7394</v>
      </c>
      <c r="F37" s="11">
        <v>0.9</v>
      </c>
      <c r="G37" s="14">
        <v>31975</v>
      </c>
      <c r="H37" s="11">
        <v>3.91</v>
      </c>
      <c r="I37" s="14">
        <f t="shared" si="0"/>
        <v>108965</v>
      </c>
      <c r="J37" s="15">
        <f t="shared" si="1"/>
        <v>13.3163871669452</v>
      </c>
      <c r="K37" s="14">
        <v>6023474</v>
      </c>
      <c r="L37" s="14">
        <v>1238</v>
      </c>
      <c r="M37" s="14">
        <f t="shared" si="2"/>
        <v>6022236</v>
      </c>
      <c r="N37" s="18">
        <f t="shared" si="3"/>
        <v>99.979447076554166</v>
      </c>
      <c r="O37" s="14">
        <v>8355542</v>
      </c>
      <c r="P37" s="14">
        <v>24183</v>
      </c>
      <c r="Q37" s="24">
        <f t="shared" si="4"/>
        <v>8331359</v>
      </c>
      <c r="R37" s="18">
        <f t="shared" si="5"/>
        <v>99.710575328326996</v>
      </c>
      <c r="S37" s="18">
        <f t="shared" si="6"/>
        <v>18.183946533429662</v>
      </c>
      <c r="T37" s="18">
        <f t="shared" si="27"/>
        <v>18.127591190030277</v>
      </c>
      <c r="U37" s="18">
        <f t="shared" si="8"/>
        <v>0.90641458241656614</v>
      </c>
      <c r="V37" s="18">
        <f t="shared" si="9"/>
        <v>3.9197465881484583</v>
      </c>
      <c r="W37" s="18">
        <f t="shared" si="10"/>
        <v>13.357785362864638</v>
      </c>
      <c r="X37" s="18">
        <f t="shared" si="28"/>
        <v>0.90360543947499483</v>
      </c>
      <c r="Y37" s="18">
        <f t="shared" si="29"/>
        <v>3.9075985836100839</v>
      </c>
      <c r="Z37" s="18">
        <f t="shared" si="30"/>
        <v>13.3163871669452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7040598</v>
      </c>
      <c r="C38" s="14">
        <v>100576</v>
      </c>
      <c r="D38" s="11">
        <v>14.29</v>
      </c>
      <c r="E38" s="14">
        <v>5088</v>
      </c>
      <c r="F38" s="11">
        <v>0.72</v>
      </c>
      <c r="G38" s="14">
        <v>18614</v>
      </c>
      <c r="H38" s="11">
        <v>2.64</v>
      </c>
      <c r="I38" s="14">
        <f t="shared" si="0"/>
        <v>76874</v>
      </c>
      <c r="J38" s="15">
        <f t="shared" si="1"/>
        <v>10.918674805748035</v>
      </c>
      <c r="K38" s="14">
        <v>5814479</v>
      </c>
      <c r="L38" s="14">
        <v>904</v>
      </c>
      <c r="M38" s="14">
        <f t="shared" si="2"/>
        <v>5813575</v>
      </c>
      <c r="N38" s="18">
        <f t="shared" si="3"/>
        <v>99.984452605297918</v>
      </c>
      <c r="O38" s="14">
        <v>8182775</v>
      </c>
      <c r="P38" s="14">
        <v>22273</v>
      </c>
      <c r="Q38" s="24">
        <f t="shared" si="4"/>
        <v>8160502</v>
      </c>
      <c r="R38" s="18">
        <f t="shared" si="5"/>
        <v>99.727806275988286</v>
      </c>
      <c r="S38" s="18">
        <f t="shared" si="6"/>
        <v>14.326366996137837</v>
      </c>
      <c r="T38" s="18">
        <f t="shared" si="27"/>
        <v>14.285150210252029</v>
      </c>
      <c r="U38" s="18">
        <f t="shared" si="8"/>
        <v>0.72475098707792418</v>
      </c>
      <c r="V38" s="18">
        <f t="shared" si="9"/>
        <v>2.6514376716722645</v>
      </c>
      <c r="W38" s="18">
        <f t="shared" si="10"/>
        <v>10.950178337387646</v>
      </c>
      <c r="X38" s="18">
        <f t="shared" si="28"/>
        <v>0.72266588718742364</v>
      </c>
      <c r="Y38" s="18">
        <f t="shared" si="29"/>
        <v>2.6438095173165692</v>
      </c>
      <c r="Z38" s="18">
        <f t="shared" si="30"/>
        <v>10.918674805748035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7299389</v>
      </c>
      <c r="C39" s="14">
        <v>85670</v>
      </c>
      <c r="D39" s="11">
        <v>11.74</v>
      </c>
      <c r="E39" s="14">
        <v>4274</v>
      </c>
      <c r="F39" s="11">
        <v>0.59</v>
      </c>
      <c r="G39" s="14">
        <v>12582</v>
      </c>
      <c r="H39" s="11">
        <v>1.72</v>
      </c>
      <c r="I39" s="14">
        <f t="shared" si="0"/>
        <v>68814</v>
      </c>
      <c r="J39" s="15">
        <f t="shared" si="1"/>
        <v>9.4273643999518306</v>
      </c>
      <c r="K39" s="14">
        <v>5018947</v>
      </c>
      <c r="L39" s="14">
        <v>820</v>
      </c>
      <c r="M39" s="14">
        <f t="shared" si="2"/>
        <v>5018127</v>
      </c>
      <c r="N39" s="18">
        <f t="shared" si="3"/>
        <v>99.983661911552375</v>
      </c>
      <c r="O39" s="14">
        <v>7040598</v>
      </c>
      <c r="P39" s="14">
        <v>18188</v>
      </c>
      <c r="Q39" s="24">
        <f t="shared" si="4"/>
        <v>7022410</v>
      </c>
      <c r="R39" s="18">
        <f t="shared" si="5"/>
        <v>99.741669670672863</v>
      </c>
      <c r="S39" s="18">
        <f t="shared" si="6"/>
        <v>11.768919312843868</v>
      </c>
      <c r="T39" s="18">
        <f t="shared" si="27"/>
        <v>11.736598775596152</v>
      </c>
      <c r="U39" s="18">
        <f t="shared" si="8"/>
        <v>0.58714090280255271</v>
      </c>
      <c r="V39" s="18">
        <f t="shared" si="9"/>
        <v>1.728452699827262</v>
      </c>
      <c r="W39" s="18">
        <f t="shared" si="10"/>
        <v>9.4533257102140542</v>
      </c>
      <c r="X39" s="18">
        <f t="shared" si="28"/>
        <v>0.58552845998480152</v>
      </c>
      <c r="Y39" s="18">
        <f t="shared" si="29"/>
        <v>1.7237059156595163</v>
      </c>
      <c r="Z39" s="18">
        <f t="shared" si="30"/>
        <v>9.4273643999518324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8"/>
      <c r="J40" s="9"/>
      <c r="K40" s="11"/>
      <c r="L40" s="11"/>
      <c r="M40" s="11"/>
      <c r="N40" s="18"/>
      <c r="O40" s="11"/>
      <c r="P40" s="11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28055626</v>
      </c>
      <c r="C41" s="8">
        <v>159193</v>
      </c>
      <c r="D41" s="33">
        <v>5.67</v>
      </c>
      <c r="E41" s="8">
        <v>7711</v>
      </c>
      <c r="F41" s="33">
        <v>0.27</v>
      </c>
      <c r="G41" s="8">
        <v>16906</v>
      </c>
      <c r="H41" s="33">
        <v>0.6</v>
      </c>
      <c r="I41" s="8">
        <f t="shared" si="0"/>
        <v>134576</v>
      </c>
      <c r="J41" s="9">
        <f t="shared" si="1"/>
        <v>4.7967562726991009</v>
      </c>
      <c r="K41" s="8">
        <v>21064932</v>
      </c>
      <c r="L41" s="8">
        <v>2089</v>
      </c>
      <c r="M41" s="8">
        <f t="shared" si="2"/>
        <v>21062843</v>
      </c>
      <c r="N41" s="17">
        <f t="shared" si="3"/>
        <v>99.990083044179784</v>
      </c>
      <c r="O41" s="8">
        <v>30371687</v>
      </c>
      <c r="P41" s="8">
        <v>71729</v>
      </c>
      <c r="Q41" s="16">
        <f t="shared" si="4"/>
        <v>30299958</v>
      </c>
      <c r="R41" s="17">
        <f t="shared" si="5"/>
        <v>99.763829384913649</v>
      </c>
      <c r="S41" s="17">
        <f t="shared" si="6"/>
        <v>5.6881882854700923</v>
      </c>
      <c r="T41" s="17">
        <f t="shared" ref="T41:T46" si="31">N41*R41*S41/10000</f>
        <v>5.6741916933166996</v>
      </c>
      <c r="U41" s="17">
        <f t="shared" si="8"/>
        <v>0.27552480240500449</v>
      </c>
      <c r="V41" s="17">
        <f t="shared" si="9"/>
        <v>0.60407499798456832</v>
      </c>
      <c r="W41" s="17">
        <f t="shared" si="10"/>
        <v>4.8085884850805201</v>
      </c>
      <c r="X41" s="17">
        <f t="shared" ref="X41:X46" si="32">N41*R41*U41/10000</f>
        <v>0.27484683464200732</v>
      </c>
      <c r="Y41" s="17">
        <f t="shared" ref="Y41:Y46" si="33">N41*R41*V41/10000</f>
        <v>0.60258858597559017</v>
      </c>
      <c r="Z41" s="17">
        <f t="shared" ref="Z41:Z46" si="34">N41*R41*W41/10000</f>
        <v>4.7967562726991035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6205339</v>
      </c>
      <c r="C42" s="14">
        <v>51903</v>
      </c>
      <c r="D42" s="11">
        <v>8.36</v>
      </c>
      <c r="E42" s="14">
        <v>2522</v>
      </c>
      <c r="F42" s="11">
        <v>0.41</v>
      </c>
      <c r="G42" s="14">
        <v>6209</v>
      </c>
      <c r="H42" s="11">
        <v>1</v>
      </c>
      <c r="I42" s="14">
        <f t="shared" si="0"/>
        <v>43172</v>
      </c>
      <c r="J42" s="15">
        <f t="shared" si="1"/>
        <v>6.9572347296416845</v>
      </c>
      <c r="K42" s="14">
        <v>5182324</v>
      </c>
      <c r="L42" s="14">
        <v>735</v>
      </c>
      <c r="M42" s="14">
        <f t="shared" si="2"/>
        <v>5181589</v>
      </c>
      <c r="N42" s="18">
        <f t="shared" si="3"/>
        <v>99.985817173916573</v>
      </c>
      <c r="O42" s="14">
        <v>7299389</v>
      </c>
      <c r="P42" s="14">
        <v>18671</v>
      </c>
      <c r="Q42" s="24">
        <f t="shared" si="4"/>
        <v>7280718</v>
      </c>
      <c r="R42" s="18">
        <f t="shared" si="5"/>
        <v>99.744211467562565</v>
      </c>
      <c r="S42" s="18">
        <f t="shared" si="6"/>
        <v>8.3868880683862148</v>
      </c>
      <c r="T42" s="18">
        <f t="shared" si="31"/>
        <v>8.3642489153292026</v>
      </c>
      <c r="U42" s="18">
        <f t="shared" si="8"/>
        <v>0.40752426080322973</v>
      </c>
      <c r="V42" s="18">
        <f t="shared" si="9"/>
        <v>1.0032982297094581</v>
      </c>
      <c r="W42" s="18">
        <f t="shared" si="10"/>
        <v>6.976065577873527</v>
      </c>
      <c r="X42" s="18">
        <f t="shared" si="32"/>
        <v>0.40642420986186251</v>
      </c>
      <c r="Y42" s="18">
        <f t="shared" si="33"/>
        <v>1.0005899758256558</v>
      </c>
      <c r="Z42" s="18">
        <f t="shared" si="34"/>
        <v>6.9572347296416845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5896378</v>
      </c>
      <c r="C43" s="14">
        <v>39009</v>
      </c>
      <c r="D43" s="11">
        <v>6.62</v>
      </c>
      <c r="E43" s="14">
        <v>1818</v>
      </c>
      <c r="F43" s="11">
        <v>0.31</v>
      </c>
      <c r="G43" s="14">
        <v>4091</v>
      </c>
      <c r="H43" s="11">
        <v>0.69</v>
      </c>
      <c r="I43" s="14">
        <f t="shared" si="0"/>
        <v>33100</v>
      </c>
      <c r="J43" s="15">
        <f t="shared" si="1"/>
        <v>5.6136156806771886</v>
      </c>
      <c r="K43" s="14">
        <v>4351904</v>
      </c>
      <c r="L43" s="14">
        <v>405</v>
      </c>
      <c r="M43" s="14">
        <f t="shared" si="2"/>
        <v>4351499</v>
      </c>
      <c r="N43" s="18">
        <f t="shared" si="3"/>
        <v>99.990693728538133</v>
      </c>
      <c r="O43" s="14">
        <v>6205339</v>
      </c>
      <c r="P43" s="14">
        <v>15136</v>
      </c>
      <c r="Q43" s="24">
        <f t="shared" si="4"/>
        <v>6190203</v>
      </c>
      <c r="R43" s="18">
        <f t="shared" si="5"/>
        <v>99.756081013462762</v>
      </c>
      <c r="S43" s="18">
        <f t="shared" si="6"/>
        <v>6.6325501033820542</v>
      </c>
      <c r="T43" s="18">
        <f t="shared" si="31"/>
        <v>6.6157563168440028</v>
      </c>
      <c r="U43" s="18">
        <f t="shared" si="8"/>
        <v>0.30910754154037723</v>
      </c>
      <c r="V43" s="18">
        <f t="shared" si="9"/>
        <v>0.69557698154107994</v>
      </c>
      <c r="W43" s="18">
        <f t="shared" si="10"/>
        <v>5.6278655803005968</v>
      </c>
      <c r="X43" s="18">
        <f t="shared" si="32"/>
        <v>0.30832487333749642</v>
      </c>
      <c r="Y43" s="18">
        <f t="shared" si="33"/>
        <v>0.69381576282931678</v>
      </c>
      <c r="Z43" s="18">
        <f t="shared" si="34"/>
        <v>5.6136156806771895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5686195</v>
      </c>
      <c r="C44" s="14">
        <v>28843</v>
      </c>
      <c r="D44" s="11">
        <v>5.07</v>
      </c>
      <c r="E44" s="11">
        <v>1424</v>
      </c>
      <c r="F44" s="11">
        <v>0.25</v>
      </c>
      <c r="G44" s="14">
        <v>2868</v>
      </c>
      <c r="H44" s="11">
        <v>0.5</v>
      </c>
      <c r="I44" s="14">
        <f t="shared" si="0"/>
        <v>24551</v>
      </c>
      <c r="J44" s="15">
        <f t="shared" si="1"/>
        <v>4.3176500278305614</v>
      </c>
      <c r="K44" s="14">
        <v>4094065</v>
      </c>
      <c r="L44" s="14">
        <v>459</v>
      </c>
      <c r="M44" s="14">
        <f t="shared" si="2"/>
        <v>4093606</v>
      </c>
      <c r="N44" s="18">
        <f t="shared" si="3"/>
        <v>99.988788648934488</v>
      </c>
      <c r="O44" s="14">
        <v>5896378</v>
      </c>
      <c r="P44" s="14">
        <v>14651</v>
      </c>
      <c r="Q44" s="24">
        <f t="shared" si="4"/>
        <v>5881727</v>
      </c>
      <c r="R44" s="18">
        <f t="shared" si="5"/>
        <v>99.751525427983083</v>
      </c>
      <c r="S44" s="18">
        <f t="shared" si="6"/>
        <v>5.0856659239317068</v>
      </c>
      <c r="T44" s="18">
        <f t="shared" si="31"/>
        <v>5.0724605821643465</v>
      </c>
      <c r="U44" s="18">
        <f t="shared" si="8"/>
        <v>0.25108304530314984</v>
      </c>
      <c r="V44" s="18">
        <f t="shared" si="9"/>
        <v>0.50569253787179347</v>
      </c>
      <c r="W44" s="18">
        <f t="shared" si="10"/>
        <v>4.3288903407567645</v>
      </c>
      <c r="X44" s="18">
        <f t="shared" si="32"/>
        <v>0.25043108792435015</v>
      </c>
      <c r="Y44" s="18">
        <f t="shared" si="33"/>
        <v>0.50437946640943554</v>
      </c>
      <c r="Z44" s="18">
        <f t="shared" si="34"/>
        <v>4.3176500278305623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5284386</v>
      </c>
      <c r="C45" s="14">
        <v>22013</v>
      </c>
      <c r="D45" s="11">
        <v>4.17</v>
      </c>
      <c r="E45" s="14">
        <v>1136</v>
      </c>
      <c r="F45" s="11">
        <v>0.21</v>
      </c>
      <c r="G45" s="14">
        <v>2149</v>
      </c>
      <c r="H45" s="11">
        <v>0.41</v>
      </c>
      <c r="I45" s="14">
        <f t="shared" si="0"/>
        <v>18728</v>
      </c>
      <c r="J45" s="15">
        <f t="shared" si="1"/>
        <v>3.5440257392249546</v>
      </c>
      <c r="K45" s="14">
        <v>3906390</v>
      </c>
      <c r="L45" s="14">
        <v>333</v>
      </c>
      <c r="M45" s="14">
        <f t="shared" si="2"/>
        <v>3906057</v>
      </c>
      <c r="N45" s="18">
        <f t="shared" si="3"/>
        <v>99.991475505517883</v>
      </c>
      <c r="O45" s="14">
        <v>5686195</v>
      </c>
      <c r="P45" s="14">
        <v>13001</v>
      </c>
      <c r="Q45" s="24">
        <f t="shared" si="4"/>
        <v>5673194</v>
      </c>
      <c r="R45" s="18">
        <f t="shared" si="5"/>
        <v>99.771358527099409</v>
      </c>
      <c r="S45" s="18">
        <f t="shared" si="6"/>
        <v>4.1755706615551285</v>
      </c>
      <c r="T45" s="18">
        <f t="shared" si="31"/>
        <v>4.1656684428427448</v>
      </c>
      <c r="U45" s="18">
        <f t="shared" si="8"/>
        <v>0.21548395364223988</v>
      </c>
      <c r="V45" s="18">
        <f t="shared" si="9"/>
        <v>0.40763645807849774</v>
      </c>
      <c r="W45" s="18">
        <f t="shared" si="10"/>
        <v>3.5524502498343908</v>
      </c>
      <c r="X45" s="18">
        <f t="shared" si="32"/>
        <v>0.21497294103799386</v>
      </c>
      <c r="Y45" s="18">
        <f t="shared" si="33"/>
        <v>0.40666976257979642</v>
      </c>
      <c r="Z45" s="18">
        <f t="shared" si="34"/>
        <v>3.5440257392249541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4983328</v>
      </c>
      <c r="C46" s="14">
        <v>17425</v>
      </c>
      <c r="D46" s="11">
        <v>3.5</v>
      </c>
      <c r="E46" s="14">
        <v>811</v>
      </c>
      <c r="F46" s="11">
        <v>0.16</v>
      </c>
      <c r="G46" s="14">
        <v>1589</v>
      </c>
      <c r="H46" s="11">
        <v>0.32</v>
      </c>
      <c r="I46" s="14">
        <f t="shared" si="0"/>
        <v>15025</v>
      </c>
      <c r="J46" s="15">
        <f t="shared" si="1"/>
        <v>3.0150533940370772</v>
      </c>
      <c r="K46" s="14">
        <v>3530249</v>
      </c>
      <c r="L46" s="14">
        <v>157</v>
      </c>
      <c r="M46" s="14">
        <f t="shared" si="2"/>
        <v>3530092</v>
      </c>
      <c r="N46" s="18">
        <f t="shared" si="3"/>
        <v>99.995552721635221</v>
      </c>
      <c r="O46" s="14">
        <v>5284386</v>
      </c>
      <c r="P46" s="14">
        <v>10270</v>
      </c>
      <c r="Q46" s="24">
        <f t="shared" si="4"/>
        <v>5274116</v>
      </c>
      <c r="R46" s="18">
        <f t="shared" si="5"/>
        <v>99.805653864044004</v>
      </c>
      <c r="S46" s="18">
        <f t="shared" si="6"/>
        <v>3.5036239314547739</v>
      </c>
      <c r="T46" s="18">
        <f t="shared" si="31"/>
        <v>3.4966592606386739</v>
      </c>
      <c r="U46" s="18">
        <f t="shared" si="8"/>
        <v>0.16306680105651775</v>
      </c>
      <c r="V46" s="18">
        <f t="shared" si="9"/>
        <v>0.31949833153983564</v>
      </c>
      <c r="W46" s="18">
        <f t="shared" si="10"/>
        <v>3.0210587988584208</v>
      </c>
      <c r="X46" s="18">
        <f t="shared" si="32"/>
        <v>0.16274264908912278</v>
      </c>
      <c r="Y46" s="18">
        <f t="shared" si="33"/>
        <v>0.3188632175124736</v>
      </c>
      <c r="Z46" s="18">
        <f t="shared" si="34"/>
        <v>3.0150533940370776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8"/>
      <c r="J47" s="9"/>
      <c r="K47" s="11"/>
      <c r="L47" s="11"/>
      <c r="M47" s="11"/>
      <c r="N47" s="18"/>
      <c r="O47" s="11"/>
      <c r="P47" s="11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22621438</v>
      </c>
      <c r="C48" s="8">
        <v>36865</v>
      </c>
      <c r="D48" s="9">
        <v>1.63</v>
      </c>
      <c r="E48" s="8">
        <v>1949</v>
      </c>
      <c r="F48" s="9">
        <v>0.09</v>
      </c>
      <c r="G48" s="8">
        <v>3246</v>
      </c>
      <c r="H48" s="9">
        <v>0.14000000000000001</v>
      </c>
      <c r="I48" s="8">
        <f t="shared" si="0"/>
        <v>31670</v>
      </c>
      <c r="J48" s="9">
        <f t="shared" si="1"/>
        <v>1.3999994164827188</v>
      </c>
      <c r="K48" s="8">
        <v>13425321</v>
      </c>
      <c r="L48" s="8">
        <v>88</v>
      </c>
      <c r="M48" s="8">
        <f t="shared" si="2"/>
        <v>13425233</v>
      </c>
      <c r="N48" s="17">
        <f t="shared" si="3"/>
        <v>99.999344522190569</v>
      </c>
      <c r="O48" s="8">
        <v>23232041</v>
      </c>
      <c r="P48" s="8">
        <v>41098</v>
      </c>
      <c r="Q48" s="16">
        <f t="shared" si="4"/>
        <v>23190943</v>
      </c>
      <c r="R48" s="17">
        <f t="shared" si="5"/>
        <v>99.823097763988969</v>
      </c>
      <c r="S48" s="17">
        <f t="shared" si="6"/>
        <v>1.6325475264778442</v>
      </c>
      <c r="T48" s="17">
        <f t="shared" ref="T48:T53" si="35">N48*R48*S48/10000</f>
        <v>1.6296488313430826</v>
      </c>
      <c r="U48" s="17">
        <f t="shared" si="8"/>
        <v>8.6310460575215464E-2</v>
      </c>
      <c r="V48" s="17">
        <f t="shared" si="9"/>
        <v>0.14374743716118493</v>
      </c>
      <c r="W48" s="17">
        <f t="shared" si="10"/>
        <v>1.4024896287414437</v>
      </c>
      <c r="X48" s="17">
        <f t="shared" ref="X48:X53" si="36">N48*R48*U48/10000</f>
        <v>8.6157210695447378E-2</v>
      </c>
      <c r="Y48" s="17">
        <f t="shared" ref="Y48:Y53" si="37">N48*R48*V48/10000</f>
        <v>0.14349220416491648</v>
      </c>
      <c r="Z48" s="17">
        <f t="shared" ref="Z48:Z53" si="38">N48*R48*W48/10000</f>
        <v>1.3999994164827185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4702941</v>
      </c>
      <c r="C49" s="14">
        <v>11655</v>
      </c>
      <c r="D49" s="15">
        <v>2.48</v>
      </c>
      <c r="E49" s="14">
        <v>557</v>
      </c>
      <c r="F49" s="15">
        <v>0.12</v>
      </c>
      <c r="G49" s="14">
        <v>977</v>
      </c>
      <c r="H49" s="15">
        <v>0.21</v>
      </c>
      <c r="I49" s="14">
        <f t="shared" si="0"/>
        <v>10121</v>
      </c>
      <c r="J49" s="15">
        <f t="shared" si="1"/>
        <v>2.152057616712606</v>
      </c>
      <c r="K49" s="14">
        <v>3176429</v>
      </c>
      <c r="L49" s="14">
        <v>25</v>
      </c>
      <c r="M49" s="14">
        <f t="shared" si="2"/>
        <v>3176404</v>
      </c>
      <c r="N49" s="18">
        <f t="shared" si="3"/>
        <v>99.999212952658482</v>
      </c>
      <c r="O49" s="14">
        <v>4983328</v>
      </c>
      <c r="P49" s="14">
        <v>9470</v>
      </c>
      <c r="Q49" s="24">
        <f t="shared" si="4"/>
        <v>4973858</v>
      </c>
      <c r="R49" s="18">
        <f t="shared" si="5"/>
        <v>99.809966351803453</v>
      </c>
      <c r="S49" s="18">
        <f t="shared" si="6"/>
        <v>2.4829744827819322</v>
      </c>
      <c r="T49" s="18">
        <f t="shared" si="35"/>
        <v>2.4782364907405814</v>
      </c>
      <c r="U49" s="18">
        <f t="shared" si="8"/>
        <v>0.11866295897979719</v>
      </c>
      <c r="V49" s="18">
        <f t="shared" si="9"/>
        <v>0.20813951691788482</v>
      </c>
      <c r="W49" s="18">
        <f t="shared" si="10"/>
        <v>2.1561720068842498</v>
      </c>
      <c r="X49" s="18">
        <f t="shared" si="36"/>
        <v>0.11843652727091412</v>
      </c>
      <c r="Y49" s="18">
        <f t="shared" si="37"/>
        <v>0.20774234675706121</v>
      </c>
      <c r="Z49" s="18">
        <f t="shared" si="38"/>
        <v>2.152057616712606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4462839</v>
      </c>
      <c r="C50" s="14">
        <v>8429</v>
      </c>
      <c r="D50" s="15">
        <v>1.89</v>
      </c>
      <c r="E50" s="14">
        <v>429</v>
      </c>
      <c r="F50" s="15">
        <v>0.1</v>
      </c>
      <c r="G50" s="14">
        <v>750</v>
      </c>
      <c r="H50" s="15">
        <v>0.17</v>
      </c>
      <c r="I50" s="14">
        <f t="shared" si="0"/>
        <v>7250</v>
      </c>
      <c r="J50" s="15">
        <f t="shared" si="1"/>
        <v>1.6245264505396677</v>
      </c>
      <c r="K50" s="14">
        <v>2836939</v>
      </c>
      <c r="L50" s="14">
        <v>16</v>
      </c>
      <c r="M50" s="14">
        <f t="shared" si="2"/>
        <v>2836923</v>
      </c>
      <c r="N50" s="18">
        <f t="shared" si="3"/>
        <v>99.999436011842349</v>
      </c>
      <c r="O50" s="14">
        <v>4702941</v>
      </c>
      <c r="P50" s="14">
        <v>8449</v>
      </c>
      <c r="Q50" s="24">
        <f t="shared" si="4"/>
        <v>4694492</v>
      </c>
      <c r="R50" s="18">
        <f t="shared" si="5"/>
        <v>99.820346459800362</v>
      </c>
      <c r="S50" s="18">
        <f t="shared" si="6"/>
        <v>1.8921179713596796</v>
      </c>
      <c r="T50" s="18">
        <f t="shared" si="35"/>
        <v>1.8887080622894976</v>
      </c>
      <c r="U50" s="18">
        <f t="shared" si="8"/>
        <v>9.6300701116775717E-2</v>
      </c>
      <c r="V50" s="18">
        <f t="shared" si="9"/>
        <v>0.16835786908527225</v>
      </c>
      <c r="W50" s="18">
        <f t="shared" si="10"/>
        <v>1.6274594011576315</v>
      </c>
      <c r="X50" s="18">
        <f t="shared" si="36"/>
        <v>9.6127151349174794E-2</v>
      </c>
      <c r="Y50" s="18">
        <f t="shared" si="37"/>
        <v>0.16805446040065528</v>
      </c>
      <c r="Z50" s="18">
        <f t="shared" si="38"/>
        <v>1.6245264505396673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4581520</v>
      </c>
      <c r="C51" s="14">
        <v>6907</v>
      </c>
      <c r="D51" s="15">
        <v>1.51</v>
      </c>
      <c r="E51" s="14">
        <v>375</v>
      </c>
      <c r="F51" s="15">
        <v>0.08</v>
      </c>
      <c r="G51" s="14">
        <v>650</v>
      </c>
      <c r="H51" s="15">
        <v>0.14000000000000001</v>
      </c>
      <c r="I51" s="14">
        <f t="shared" si="0"/>
        <v>5882</v>
      </c>
      <c r="J51" s="15">
        <f t="shared" si="1"/>
        <v>1.2838533936335539</v>
      </c>
      <c r="K51" s="14">
        <v>2579984</v>
      </c>
      <c r="L51" s="14">
        <v>20</v>
      </c>
      <c r="M51" s="14">
        <f t="shared" si="2"/>
        <v>2579964</v>
      </c>
      <c r="N51" s="18">
        <f t="shared" si="3"/>
        <v>99.999224801394121</v>
      </c>
      <c r="O51" s="14">
        <v>4462839</v>
      </c>
      <c r="P51" s="14">
        <v>7660</v>
      </c>
      <c r="Q51" s="24">
        <f t="shared" si="4"/>
        <v>4455179</v>
      </c>
      <c r="R51" s="18">
        <f t="shared" si="5"/>
        <v>99.828360377777457</v>
      </c>
      <c r="S51" s="18">
        <f t="shared" si="6"/>
        <v>1.5101820285117862</v>
      </c>
      <c r="T51" s="18">
        <f t="shared" si="35"/>
        <v>1.5075782709668406</v>
      </c>
      <c r="U51" s="18">
        <f t="shared" si="8"/>
        <v>8.1991930026338478E-2</v>
      </c>
      <c r="V51" s="18">
        <f t="shared" si="9"/>
        <v>0.14211934537898666</v>
      </c>
      <c r="W51" s="18">
        <f t="shared" si="10"/>
        <v>1.286070753106461</v>
      </c>
      <c r="X51" s="18">
        <f t="shared" si="36"/>
        <v>8.1850564878031759E-2</v>
      </c>
      <c r="Y51" s="18">
        <f t="shared" si="37"/>
        <v>0.141874312455255</v>
      </c>
      <c r="Z51" s="18">
        <f t="shared" si="38"/>
        <v>1.2838533936335539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4501413</v>
      </c>
      <c r="C52" s="14">
        <v>5320</v>
      </c>
      <c r="D52" s="15">
        <v>1.18</v>
      </c>
      <c r="E52" s="14">
        <v>346</v>
      </c>
      <c r="F52" s="15">
        <v>0.08</v>
      </c>
      <c r="G52" s="14">
        <v>492</v>
      </c>
      <c r="H52" s="15">
        <v>0.11</v>
      </c>
      <c r="I52" s="14">
        <f t="shared" si="0"/>
        <v>4482</v>
      </c>
      <c r="J52" s="15">
        <f t="shared" si="1"/>
        <v>0.99568735417079046</v>
      </c>
      <c r="K52" s="14">
        <v>2500847</v>
      </c>
      <c r="L52" s="14">
        <v>17</v>
      </c>
      <c r="M52" s="14">
        <f t="shared" si="2"/>
        <v>2500830</v>
      </c>
      <c r="N52" s="18">
        <f t="shared" si="3"/>
        <v>99.999320230305983</v>
      </c>
      <c r="O52" s="14">
        <v>4581520</v>
      </c>
      <c r="P52" s="14">
        <v>8045</v>
      </c>
      <c r="Q52" s="24">
        <f t="shared" si="4"/>
        <v>4573475</v>
      </c>
      <c r="R52" s="18">
        <f t="shared" si="5"/>
        <v>99.824403254814996</v>
      </c>
      <c r="S52" s="18">
        <f t="shared" si="6"/>
        <v>1.183938111679713</v>
      </c>
      <c r="T52" s="18">
        <f t="shared" si="35"/>
        <v>1.1818511209702376</v>
      </c>
      <c r="U52" s="18">
        <f t="shared" si="8"/>
        <v>7.7000486210748245E-2</v>
      </c>
      <c r="V52" s="18">
        <f t="shared" si="9"/>
        <v>0.10949202085458999</v>
      </c>
      <c r="W52" s="18">
        <f t="shared" si="10"/>
        <v>0.9974456046143747</v>
      </c>
      <c r="X52" s="18">
        <f t="shared" si="36"/>
        <v>7.6864753356334997E-2</v>
      </c>
      <c r="Y52" s="18">
        <f t="shared" si="37"/>
        <v>0.1092990134431122</v>
      </c>
      <c r="Z52" s="18">
        <f t="shared" si="38"/>
        <v>0.99568735417079046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4372725</v>
      </c>
      <c r="C53" s="20">
        <v>4554</v>
      </c>
      <c r="D53" s="21">
        <v>1.04</v>
      </c>
      <c r="E53" s="20">
        <v>242</v>
      </c>
      <c r="F53" s="21">
        <v>0.06</v>
      </c>
      <c r="G53" s="20">
        <v>377</v>
      </c>
      <c r="H53" s="21">
        <v>0.09</v>
      </c>
      <c r="I53" s="20">
        <f t="shared" si="0"/>
        <v>3935</v>
      </c>
      <c r="J53" s="21">
        <f t="shared" si="1"/>
        <v>0.89989651761773259</v>
      </c>
      <c r="K53" s="20">
        <v>2331122</v>
      </c>
      <c r="L53" s="20">
        <v>10</v>
      </c>
      <c r="M53" s="20">
        <f t="shared" si="2"/>
        <v>2331112</v>
      </c>
      <c r="N53" s="22">
        <f t="shared" si="3"/>
        <v>99.999571022022877</v>
      </c>
      <c r="O53" s="20">
        <v>4501413</v>
      </c>
      <c r="P53" s="20">
        <v>7474</v>
      </c>
      <c r="Q53" s="25">
        <f t="shared" si="4"/>
        <v>4493939</v>
      </c>
      <c r="R53" s="22">
        <f t="shared" si="5"/>
        <v>99.833963246651663</v>
      </c>
      <c r="S53" s="22">
        <f t="shared" si="6"/>
        <v>1.0431923931686833</v>
      </c>
      <c r="T53" s="22">
        <f t="shared" si="35"/>
        <v>1.0414558427525171</v>
      </c>
      <c r="U53" s="22">
        <f t="shared" si="8"/>
        <v>5.5435344564519394E-2</v>
      </c>
      <c r="V53" s="22">
        <f t="shared" si="9"/>
        <v>8.6360020251338085E-2</v>
      </c>
      <c r="W53" s="22">
        <f t="shared" si="10"/>
        <v>0.90139702835282576</v>
      </c>
      <c r="X53" s="22">
        <f t="shared" si="36"/>
        <v>5.5343064107621673E-2</v>
      </c>
      <c r="Y53" s="22">
        <f t="shared" si="37"/>
        <v>8.6216261027162705E-2</v>
      </c>
      <c r="Z53" s="26">
        <f t="shared" si="38"/>
        <v>0.89989651761773259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P1:P2"/>
    <mergeCell ref="A1:A2"/>
    <mergeCell ref="C1:C2"/>
    <mergeCell ref="D1:D2"/>
    <mergeCell ref="E1:F1"/>
    <mergeCell ref="G1:H1"/>
    <mergeCell ref="B1:B2"/>
    <mergeCell ref="I1:J1"/>
    <mergeCell ref="K1:K2"/>
    <mergeCell ref="L1:L2"/>
    <mergeCell ref="M1:M2"/>
    <mergeCell ref="N1:N2"/>
    <mergeCell ref="O1:O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</mergeCells>
  <phoneticPr fontId="1" type="noConversion"/>
  <pageMargins left="0.7" right="0.7" top="0.75" bottom="0.75" header="0.3" footer="0.3"/>
  <ignoredErrors>
    <ignoredError sqref="AA11:AD11" formulaRange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2E4B3-8D2F-42D4-9D9B-4DFF2C257681}">
  <dimension ref="A1:AH53"/>
  <sheetViews>
    <sheetView workbookViewId="0">
      <selection activeCell="L29" sqref="L29"/>
    </sheetView>
  </sheetViews>
  <sheetFormatPr defaultRowHeight="14" x14ac:dyDescent="0.3"/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49" t="s">
        <v>20</v>
      </c>
      <c r="L1" s="44" t="s">
        <v>23</v>
      </c>
      <c r="M1" s="44" t="s">
        <v>24</v>
      </c>
      <c r="N1" s="54" t="s">
        <v>26</v>
      </c>
      <c r="O1" s="44" t="s">
        <v>22</v>
      </c>
      <c r="P1" s="44" t="s">
        <v>28</v>
      </c>
      <c r="Q1" s="44" t="s">
        <v>30</v>
      </c>
      <c r="R1" s="56" t="s">
        <v>32</v>
      </c>
      <c r="S1" s="54" t="s">
        <v>36</v>
      </c>
      <c r="T1" s="54" t="s">
        <v>34</v>
      </c>
      <c r="U1" s="40" t="s">
        <v>38</v>
      </c>
      <c r="V1" s="40" t="s">
        <v>40</v>
      </c>
      <c r="W1" s="40" t="s">
        <v>42</v>
      </c>
      <c r="X1" s="40" t="s">
        <v>44</v>
      </c>
      <c r="Y1" s="40" t="s">
        <v>46</v>
      </c>
      <c r="Z1" s="40" t="s">
        <v>48</v>
      </c>
      <c r="AA1" s="40" t="s">
        <v>50</v>
      </c>
      <c r="AB1" s="40" t="s">
        <v>52</v>
      </c>
      <c r="AC1" s="40" t="s">
        <v>54</v>
      </c>
      <c r="AD1" s="40" t="s">
        <v>56</v>
      </c>
      <c r="AE1" s="40" t="s">
        <v>58</v>
      </c>
      <c r="AF1" s="40" t="s">
        <v>60</v>
      </c>
      <c r="AG1" s="40" t="s">
        <v>62</v>
      </c>
      <c r="AH1" s="40" t="s">
        <v>64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50"/>
      <c r="L2" s="45"/>
      <c r="M2" s="45"/>
      <c r="N2" s="55"/>
      <c r="O2" s="45"/>
      <c r="P2" s="4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8"/>
      <c r="L3" s="8"/>
      <c r="M3" s="8"/>
      <c r="N3" s="17"/>
      <c r="O3" s="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60799793</v>
      </c>
      <c r="C4" s="8">
        <v>3294515</v>
      </c>
      <c r="D4" s="9">
        <v>54.19</v>
      </c>
      <c r="E4" s="8">
        <v>2349735</v>
      </c>
      <c r="F4" s="9">
        <v>38.65</v>
      </c>
      <c r="G4" s="8">
        <v>687938</v>
      </c>
      <c r="H4" s="9">
        <v>11.31</v>
      </c>
      <c r="I4" s="8">
        <f>C4-E4-G4</f>
        <v>256842</v>
      </c>
      <c r="J4" s="9">
        <f>I4/B4*1000</f>
        <v>4.224389382378325</v>
      </c>
      <c r="K4" s="16">
        <f>K6+K13+K20+K27+K34+K41+K48</f>
        <v>57506643</v>
      </c>
      <c r="L4" s="16">
        <f>L6+L13+L20+L27+L34+L41+L48</f>
        <v>5227539</v>
      </c>
      <c r="M4" s="16">
        <f>K4-L4</f>
        <v>52279104</v>
      </c>
      <c r="N4" s="17">
        <f>M4/K4*100</f>
        <v>90.909678034935894</v>
      </c>
      <c r="O4" s="16">
        <f>O6+O13+O20+O27+O34+O41+O48</f>
        <v>61327985</v>
      </c>
      <c r="P4" s="16">
        <f>P6+P13+P20+P27+P34+P41+P48</f>
        <v>17132386</v>
      </c>
      <c r="Q4" s="16">
        <f>O4-P4</f>
        <v>44195599</v>
      </c>
      <c r="R4" s="17">
        <f>Q4/O4*100</f>
        <v>72.064325935378434</v>
      </c>
      <c r="S4" s="17">
        <f>C4/(R4*B4*N4)*10000000</f>
        <v>82.710175082671924</v>
      </c>
      <c r="T4" s="17">
        <f>N4*R4*S4/10000</f>
        <v>54.186286456600264</v>
      </c>
      <c r="U4" s="17">
        <f>E4/(R4*B4*N4)*10000000</f>
        <v>58.991078579967649</v>
      </c>
      <c r="V4" s="17">
        <f>G4/(R4*B4*N4)*10000000</f>
        <v>17.270970818473479</v>
      </c>
      <c r="W4" s="17">
        <f>I4/(R4*B4*N4)*10000000</f>
        <v>6.4481256842307966</v>
      </c>
      <c r="X4" s="17">
        <f>N4*R4*U4/10000</f>
        <v>38.647088814924089</v>
      </c>
      <c r="Y4" s="17">
        <f>N4*R4*V4/10000</f>
        <v>11.314808259297855</v>
      </c>
      <c r="Z4" s="17">
        <f>N4*R4*W4/10000</f>
        <v>4.224389382378325</v>
      </c>
      <c r="AA4" s="19">
        <f>SUM(T6:T53)-T6-T13-T20-T27-T34-T41-T48</f>
        <v>1516.7514716381709</v>
      </c>
      <c r="AB4" s="19">
        <f>SUM(X6:X53)-X6-X13-X20-X27-X34-X41-X48</f>
        <v>1054.5056292809345</v>
      </c>
      <c r="AC4" s="19">
        <f>SUM(Y6:Y53)-Y6-Y13-Y20-Y27-Y34-Y41-Y48</f>
        <v>329.56370590191545</v>
      </c>
      <c r="AD4" s="19">
        <f>SUM(Z6:Z53)-Z6-Z13-Z20-Z27-Z34-Z41-Z48</f>
        <v>132.68213645532089</v>
      </c>
      <c r="AE4" s="19">
        <f>SUM(S14:S53)-S20-S27-S34-S41-S48</f>
        <v>2796.2525566059262</v>
      </c>
      <c r="AF4" s="19">
        <f>SUM(U14:U53)-U20-U27-U34-U41-U48</f>
        <v>2146.4455744935103</v>
      </c>
      <c r="AG4" s="19">
        <f>SUM(V14:V53)-V20-V27-V34-V41-V48</f>
        <v>494.83303731689603</v>
      </c>
      <c r="AH4" s="19">
        <f>SUM(W14:W53)-W20-W27-W34-W41-W48</f>
        <v>154.97394479552071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8"/>
      <c r="J5" s="11"/>
      <c r="K5" s="11"/>
      <c r="L5" s="11"/>
      <c r="M5" s="11"/>
      <c r="N5" s="18"/>
      <c r="O5" s="11"/>
      <c r="P5" s="18"/>
      <c r="Q5" s="16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10576218</v>
      </c>
      <c r="C6" s="8">
        <v>99813</v>
      </c>
      <c r="D6" s="9">
        <v>9.44</v>
      </c>
      <c r="E6" s="8">
        <v>91832</v>
      </c>
      <c r="F6" s="9">
        <v>8.68</v>
      </c>
      <c r="G6" s="8">
        <v>7575</v>
      </c>
      <c r="H6" s="9">
        <v>0.72</v>
      </c>
      <c r="I6" s="8">
        <f t="shared" ref="I6:I53" si="0">C6-E6-G6</f>
        <v>406</v>
      </c>
      <c r="J6" s="9">
        <f t="shared" ref="J6:J53" si="1">I6/B6*1000</f>
        <v>3.8388013560234857E-2</v>
      </c>
      <c r="K6" s="8">
        <v>9530854</v>
      </c>
      <c r="L6" s="8">
        <v>4249671</v>
      </c>
      <c r="M6" s="8">
        <f t="shared" ref="M6:M53" si="2">K6-L6</f>
        <v>5281183</v>
      </c>
      <c r="N6" s="17">
        <f t="shared" ref="N6:N53" si="3">M6/K6*100</f>
        <v>55.411435323634173</v>
      </c>
      <c r="O6" s="8">
        <v>9697433</v>
      </c>
      <c r="P6" s="8">
        <v>9517722</v>
      </c>
      <c r="Q6" s="16">
        <f t="shared" ref="Q6:Q53" si="4">O6-P6</f>
        <v>179711</v>
      </c>
      <c r="R6" s="17">
        <f t="shared" ref="R6:R53" si="5">Q6/O6*100</f>
        <v>1.8531811459795595</v>
      </c>
      <c r="S6" s="17">
        <f t="shared" ref="S6:S53" si="6">C6/(R6*B6*N6)*10000000</f>
        <v>919.05064049156761</v>
      </c>
      <c r="T6" s="17">
        <f t="shared" ref="T6:T11" si="7">N6*R6*S6/10000</f>
        <v>9.4374945750929147</v>
      </c>
      <c r="U6" s="17">
        <f t="shared" ref="U6:U53" si="8">E6/(R6*B6*N6)*10000000</f>
        <v>845.56378846063762</v>
      </c>
      <c r="V6" s="17">
        <f t="shared" ref="V6:V53" si="9">G6/(R6*B6*N6)*10000000</f>
        <v>69.748515741673174</v>
      </c>
      <c r="W6" s="17">
        <f t="shared" ref="W6:W53" si="10">I6/(R6*B6*N6)*10000000</f>
        <v>3.7383362892566745</v>
      </c>
      <c r="X6" s="17">
        <f t="shared" ref="X6:X11" si="11">N6*R6*U6/10000</f>
        <v>8.6828769981859306</v>
      </c>
      <c r="Y6" s="17">
        <f t="shared" ref="Y6:Y11" si="12">N6*R6*V6/10000</f>
        <v>0.71622956334674659</v>
      </c>
      <c r="Z6" s="17">
        <f t="shared" ref="Z6:Z11" si="13">N6*R6*W6/10000</f>
        <v>3.8388013560234864E-2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1704892</v>
      </c>
      <c r="C7" s="14">
        <v>440</v>
      </c>
      <c r="D7" s="15">
        <v>0.26</v>
      </c>
      <c r="E7" s="14">
        <v>418</v>
      </c>
      <c r="F7" s="15">
        <v>0.25</v>
      </c>
      <c r="G7" s="14">
        <v>15</v>
      </c>
      <c r="H7" s="15">
        <v>0.01</v>
      </c>
      <c r="I7" s="14">
        <f t="shared" si="0"/>
        <v>7</v>
      </c>
      <c r="J7" s="15">
        <f t="shared" si="1"/>
        <v>4.1058319236643732E-3</v>
      </c>
      <c r="K7" s="14">
        <v>1478012</v>
      </c>
      <c r="L7" s="14">
        <v>1096954</v>
      </c>
      <c r="M7" s="14">
        <f t="shared" si="2"/>
        <v>381058</v>
      </c>
      <c r="N7" s="18">
        <f t="shared" si="3"/>
        <v>25.781793381921119</v>
      </c>
      <c r="O7" s="14">
        <v>1505048</v>
      </c>
      <c r="P7" s="14">
        <v>1503773</v>
      </c>
      <c r="Q7" s="24">
        <f t="shared" si="4"/>
        <v>1275</v>
      </c>
      <c r="R7" s="18">
        <f t="shared" si="5"/>
        <v>8.471490610266251E-2</v>
      </c>
      <c r="S7" s="18">
        <f t="shared" si="6"/>
        <v>1181.6336393158781</v>
      </c>
      <c r="T7" s="18">
        <f t="shared" si="7"/>
        <v>0.25808086377318912</v>
      </c>
      <c r="U7" s="18">
        <f t="shared" si="8"/>
        <v>1122.5519573500842</v>
      </c>
      <c r="V7" s="18">
        <f t="shared" si="9"/>
        <v>40.282964976677661</v>
      </c>
      <c r="W7" s="18">
        <f t="shared" si="10"/>
        <v>18.798716989116244</v>
      </c>
      <c r="X7" s="18">
        <f t="shared" si="11"/>
        <v>0.24517682058452969</v>
      </c>
      <c r="Y7" s="18">
        <f t="shared" si="12"/>
        <v>8.7982112649950851E-3</v>
      </c>
      <c r="Z7" s="18">
        <f t="shared" si="13"/>
        <v>4.1058319236643732E-3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2007265</v>
      </c>
      <c r="C8" s="14">
        <v>2057</v>
      </c>
      <c r="D8" s="15">
        <v>1.02</v>
      </c>
      <c r="E8" s="14">
        <v>1976</v>
      </c>
      <c r="F8" s="15">
        <v>0.98</v>
      </c>
      <c r="G8" s="14">
        <v>79</v>
      </c>
      <c r="H8" s="15">
        <v>0.04</v>
      </c>
      <c r="I8" s="14">
        <f t="shared" si="0"/>
        <v>2</v>
      </c>
      <c r="J8" s="15">
        <f t="shared" si="1"/>
        <v>9.9638064729868736E-4</v>
      </c>
      <c r="K8" s="14">
        <v>1674324</v>
      </c>
      <c r="L8" s="14">
        <v>1012837</v>
      </c>
      <c r="M8" s="14">
        <f t="shared" si="2"/>
        <v>661487</v>
      </c>
      <c r="N8" s="18">
        <f t="shared" si="3"/>
        <v>39.507705796488615</v>
      </c>
      <c r="O8" s="14">
        <v>1704892</v>
      </c>
      <c r="P8" s="14">
        <v>1700883</v>
      </c>
      <c r="Q8" s="24">
        <f t="shared" si="4"/>
        <v>4009</v>
      </c>
      <c r="R8" s="18">
        <f t="shared" si="5"/>
        <v>0.23514685974243529</v>
      </c>
      <c r="S8" s="18">
        <f t="shared" si="6"/>
        <v>1103.0840000084324</v>
      </c>
      <c r="T8" s="18">
        <f t="shared" si="7"/>
        <v>1.0247774957467</v>
      </c>
      <c r="U8" s="18">
        <f t="shared" si="8"/>
        <v>1059.6470510533118</v>
      </c>
      <c r="V8" s="18">
        <f t="shared" si="9"/>
        <v>42.364431696969447</v>
      </c>
      <c r="W8" s="18">
        <f t="shared" si="10"/>
        <v>1.0725172581511253</v>
      </c>
      <c r="X8" s="18">
        <f t="shared" si="11"/>
        <v>0.984424079531103</v>
      </c>
      <c r="Y8" s="18">
        <f t="shared" si="12"/>
        <v>3.935703556829815E-2</v>
      </c>
      <c r="Z8" s="18">
        <f t="shared" si="13"/>
        <v>9.9638064729868736E-4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2138030</v>
      </c>
      <c r="C9" s="14">
        <v>7897</v>
      </c>
      <c r="D9" s="15">
        <v>3.69</v>
      </c>
      <c r="E9" s="14">
        <v>7554</v>
      </c>
      <c r="F9" s="15">
        <v>3.53</v>
      </c>
      <c r="G9" s="14">
        <v>326</v>
      </c>
      <c r="H9" s="15">
        <v>0.15</v>
      </c>
      <c r="I9" s="14">
        <f t="shared" si="0"/>
        <v>17</v>
      </c>
      <c r="J9" s="15">
        <f t="shared" si="1"/>
        <v>7.9512448375373586E-3</v>
      </c>
      <c r="K9" s="14">
        <v>1973672</v>
      </c>
      <c r="L9" s="14">
        <v>911216</v>
      </c>
      <c r="M9" s="14">
        <f t="shared" si="2"/>
        <v>1062456</v>
      </c>
      <c r="N9" s="18">
        <f t="shared" si="3"/>
        <v>53.831437037157137</v>
      </c>
      <c r="O9" s="14">
        <v>2007265</v>
      </c>
      <c r="P9" s="14">
        <v>1992988</v>
      </c>
      <c r="Q9" s="24">
        <f t="shared" si="4"/>
        <v>14277</v>
      </c>
      <c r="R9" s="18">
        <f t="shared" si="5"/>
        <v>0.71126632507416809</v>
      </c>
      <c r="S9" s="18">
        <f t="shared" si="6"/>
        <v>964.67299755617285</v>
      </c>
      <c r="T9" s="18">
        <f t="shared" si="7"/>
        <v>3.693587087178384</v>
      </c>
      <c r="U9" s="18">
        <f t="shared" si="8"/>
        <v>922.77318266928307</v>
      </c>
      <c r="V9" s="18">
        <f t="shared" si="9"/>
        <v>39.823147676752221</v>
      </c>
      <c r="W9" s="18">
        <f t="shared" si="10"/>
        <v>2.0766672101373862</v>
      </c>
      <c r="X9" s="18">
        <f t="shared" si="11"/>
        <v>3.533159029573953</v>
      </c>
      <c r="Y9" s="18">
        <f t="shared" si="12"/>
        <v>0.15247681276689287</v>
      </c>
      <c r="Z9" s="18">
        <f t="shared" si="13"/>
        <v>7.9512448375373586E-3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2342198</v>
      </c>
      <c r="C10" s="14">
        <v>24835</v>
      </c>
      <c r="D10" s="15">
        <v>10.6</v>
      </c>
      <c r="E10" s="14">
        <v>23132</v>
      </c>
      <c r="F10" s="15">
        <v>9.8800000000000008</v>
      </c>
      <c r="G10" s="14">
        <v>1635</v>
      </c>
      <c r="H10" s="15">
        <v>0.7</v>
      </c>
      <c r="I10" s="14">
        <f t="shared" si="0"/>
        <v>68</v>
      </c>
      <c r="J10" s="15">
        <f t="shared" si="1"/>
        <v>2.9032558306343017E-2</v>
      </c>
      <c r="K10" s="14">
        <v>2102540</v>
      </c>
      <c r="L10" s="14">
        <v>700581</v>
      </c>
      <c r="M10" s="14">
        <f t="shared" si="2"/>
        <v>1401959</v>
      </c>
      <c r="N10" s="18">
        <f t="shared" si="3"/>
        <v>66.679302177366424</v>
      </c>
      <c r="O10" s="14">
        <v>2138030</v>
      </c>
      <c r="P10" s="14">
        <v>2095406</v>
      </c>
      <c r="Q10" s="24">
        <f t="shared" si="4"/>
        <v>42624</v>
      </c>
      <c r="R10" s="18">
        <f t="shared" si="5"/>
        <v>1.9936109409128964</v>
      </c>
      <c r="S10" s="18">
        <f t="shared" si="6"/>
        <v>797.64400238497637</v>
      </c>
      <c r="T10" s="18">
        <f t="shared" si="7"/>
        <v>10.603288022618072</v>
      </c>
      <c r="U10" s="18">
        <f t="shared" si="8"/>
        <v>742.94749600037346</v>
      </c>
      <c r="V10" s="18">
        <f t="shared" si="9"/>
        <v>52.512500257678127</v>
      </c>
      <c r="W10" s="18">
        <f t="shared" si="10"/>
        <v>2.1840061269248396</v>
      </c>
      <c r="X10" s="18">
        <f t="shared" si="11"/>
        <v>9.8761932167989226</v>
      </c>
      <c r="Y10" s="18">
        <f t="shared" si="12"/>
        <v>0.69806224751280632</v>
      </c>
      <c r="Z10" s="18">
        <f t="shared" si="13"/>
        <v>2.903255830634302E-2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2383833</v>
      </c>
      <c r="C11" s="14">
        <v>64584</v>
      </c>
      <c r="D11" s="15">
        <v>27.09</v>
      </c>
      <c r="E11" s="14">
        <v>58752</v>
      </c>
      <c r="F11" s="15">
        <v>24.65</v>
      </c>
      <c r="G11" s="14">
        <v>5520</v>
      </c>
      <c r="H11" s="15">
        <v>2.3199999999999998</v>
      </c>
      <c r="I11" s="14">
        <f t="shared" si="0"/>
        <v>312</v>
      </c>
      <c r="J11" s="15">
        <f t="shared" si="1"/>
        <v>0.13088165152508588</v>
      </c>
      <c r="K11" s="14">
        <v>2302306</v>
      </c>
      <c r="L11" s="14">
        <v>528083</v>
      </c>
      <c r="M11" s="14">
        <f t="shared" si="2"/>
        <v>1774223</v>
      </c>
      <c r="N11" s="18">
        <f t="shared" si="3"/>
        <v>77.062866534683053</v>
      </c>
      <c r="O11" s="14">
        <v>2342198</v>
      </c>
      <c r="P11" s="14">
        <v>2224672</v>
      </c>
      <c r="Q11" s="24">
        <f t="shared" si="4"/>
        <v>117526</v>
      </c>
      <c r="R11" s="18">
        <f t="shared" si="5"/>
        <v>5.0177653639871611</v>
      </c>
      <c r="S11" s="18">
        <f t="shared" si="6"/>
        <v>700.63786261564792</v>
      </c>
      <c r="T11" s="18">
        <f t="shared" si="7"/>
        <v>27.092501865692775</v>
      </c>
      <c r="U11" s="18">
        <f t="shared" si="8"/>
        <v>637.36956064032188</v>
      </c>
      <c r="V11" s="18">
        <f t="shared" si="9"/>
        <v>59.883578001337426</v>
      </c>
      <c r="W11" s="18">
        <f t="shared" si="10"/>
        <v>3.384723973988637</v>
      </c>
      <c r="X11" s="18">
        <f t="shared" si="11"/>
        <v>24.646021764108479</v>
      </c>
      <c r="Y11" s="18">
        <f t="shared" si="12"/>
        <v>2.3155984500592117</v>
      </c>
      <c r="Z11" s="18">
        <f t="shared" si="13"/>
        <v>0.13088165152508585</v>
      </c>
      <c r="AA11" s="34">
        <f>SUM(D7:D11)+SUM(D14:D18)+SUM(D21:D25)+SUM(D28:D32)+SUM(D35:D39)+SUM(D42:D46)+SUM(D49:D53)</f>
        <v>1516.72</v>
      </c>
      <c r="AB11" s="34">
        <f>SUM(F7:F11)+SUM(F14:F18)+SUM(F21:F25)+SUM(F28:F32)+SUM(F35:F39)+SUM(F42:F46)+SUM(F49:F53)</f>
        <v>1054.52</v>
      </c>
      <c r="AC11" s="34">
        <f>SUM(H7:H11)+SUM(H14:H18)+SUM(H21:H25)+SUM(H28:H32)+SUM(H35:H39)+SUM(H42:H46)+SUM(H49:H53)</f>
        <v>329.54999999999995</v>
      </c>
      <c r="AD11" s="34">
        <f>SUM(J7:J11)+SUM(J14:J18)+SUM(J21:J25)+SUM(J28:J32)+SUM(J35:J39)+SUM(J42:J46)+SUM(J49:J53)</f>
        <v>132.68213645532089</v>
      </c>
      <c r="AE11" s="19">
        <f>SUM(S7:S53)-S13-S20-S27-S34-S41-S48</f>
        <v>7543.925058487036</v>
      </c>
      <c r="AF11" s="19">
        <f>SUM(U7:U53)-U13-U20-U27-U34-U41-U48</f>
        <v>6631.7348222068867</v>
      </c>
      <c r="AG11" s="19">
        <f t="shared" ref="AG11:AH11" si="14">SUM(V7:V53)-V13-V20-V27-V34-V41-V48</f>
        <v>729.69965992631091</v>
      </c>
      <c r="AH11" s="19">
        <f t="shared" si="14"/>
        <v>182.49057635383895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8"/>
      <c r="J12" s="11"/>
      <c r="K12" s="11"/>
      <c r="L12" s="11"/>
      <c r="M12" s="11"/>
      <c r="N12" s="18"/>
      <c r="O12" s="11"/>
      <c r="P12" s="11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11112518</v>
      </c>
      <c r="C13" s="8">
        <v>1551259</v>
      </c>
      <c r="D13" s="9">
        <v>139.6</v>
      </c>
      <c r="E13" s="8">
        <v>1293937</v>
      </c>
      <c r="F13" s="9">
        <v>116.44</v>
      </c>
      <c r="G13" s="8">
        <v>222840</v>
      </c>
      <c r="H13" s="9">
        <v>20.05</v>
      </c>
      <c r="I13" s="8">
        <f t="shared" si="0"/>
        <v>34482</v>
      </c>
      <c r="J13" s="9">
        <f t="shared" si="1"/>
        <v>3.1029870997734266</v>
      </c>
      <c r="K13" s="8">
        <v>10936480</v>
      </c>
      <c r="L13" s="8">
        <v>905740</v>
      </c>
      <c r="M13" s="8">
        <f t="shared" si="2"/>
        <v>10030740</v>
      </c>
      <c r="N13" s="17">
        <f t="shared" si="3"/>
        <v>91.718176232206332</v>
      </c>
      <c r="O13" s="8">
        <v>11181188</v>
      </c>
      <c r="P13" s="8">
        <v>6463029</v>
      </c>
      <c r="Q13" s="16">
        <f t="shared" si="4"/>
        <v>4718159</v>
      </c>
      <c r="R13" s="17">
        <f t="shared" si="5"/>
        <v>42.197296029724214</v>
      </c>
      <c r="S13" s="17">
        <f t="shared" si="6"/>
        <v>360.68809137187537</v>
      </c>
      <c r="T13" s="17">
        <f t="shared" ref="T13:T18" si="15">N13*R13*S13/10000</f>
        <v>139.59563440077218</v>
      </c>
      <c r="U13" s="17">
        <f t="shared" si="8"/>
        <v>300.8573467650794</v>
      </c>
      <c r="V13" s="17">
        <f t="shared" si="9"/>
        <v>51.813226728295341</v>
      </c>
      <c r="W13" s="17">
        <f t="shared" si="10"/>
        <v>8.0175178785006285</v>
      </c>
      <c r="X13" s="17">
        <f t="shared" ref="X13:X18" si="16">N13*R13*U13/10000</f>
        <v>116.43958641956756</v>
      </c>
      <c r="Y13" s="17">
        <f t="shared" ref="Y13:Y18" si="17">N13*R13*V13/10000</f>
        <v>20.053060881431193</v>
      </c>
      <c r="Z13" s="17">
        <f t="shared" ref="Z13:Z18" si="18">N13*R13*W13/10000</f>
        <v>3.102987099773427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2521358</v>
      </c>
      <c r="C14" s="14">
        <v>154671</v>
      </c>
      <c r="D14" s="15">
        <v>61.34</v>
      </c>
      <c r="E14" s="14">
        <v>138413</v>
      </c>
      <c r="F14" s="15">
        <v>54.9</v>
      </c>
      <c r="G14" s="14">
        <v>15113</v>
      </c>
      <c r="H14" s="15">
        <v>5.99</v>
      </c>
      <c r="I14" s="14">
        <f t="shared" si="0"/>
        <v>1145</v>
      </c>
      <c r="J14" s="15">
        <f t="shared" si="1"/>
        <v>0.45412035894942326</v>
      </c>
      <c r="K14" s="14">
        <v>2340955</v>
      </c>
      <c r="L14" s="14">
        <v>375963</v>
      </c>
      <c r="M14" s="14">
        <f t="shared" si="2"/>
        <v>1964992</v>
      </c>
      <c r="N14" s="18">
        <f t="shared" si="3"/>
        <v>83.939759628015068</v>
      </c>
      <c r="O14" s="14">
        <v>2383833</v>
      </c>
      <c r="P14" s="14">
        <v>2062553</v>
      </c>
      <c r="Q14" s="24">
        <f t="shared" si="4"/>
        <v>321280</v>
      </c>
      <c r="R14" s="18">
        <f t="shared" si="5"/>
        <v>13.477454167301147</v>
      </c>
      <c r="S14" s="18">
        <f t="shared" si="6"/>
        <v>542.24904318579411</v>
      </c>
      <c r="T14" s="18">
        <f t="shared" si="15"/>
        <v>61.344323178223789</v>
      </c>
      <c r="U14" s="18">
        <f t="shared" si="8"/>
        <v>485.25138399878017</v>
      </c>
      <c r="V14" s="18">
        <f t="shared" si="9"/>
        <v>52.983492637061289</v>
      </c>
      <c r="W14" s="18">
        <f t="shared" si="10"/>
        <v>4.0141665499527015</v>
      </c>
      <c r="X14" s="18">
        <f t="shared" si="16"/>
        <v>54.896210692809184</v>
      </c>
      <c r="Y14" s="18">
        <f t="shared" si="17"/>
        <v>5.9939921264651819</v>
      </c>
      <c r="Z14" s="18">
        <f t="shared" si="18"/>
        <v>0.45412035894942326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2180663</v>
      </c>
      <c r="C15" s="14">
        <v>224200</v>
      </c>
      <c r="D15" s="15">
        <v>102.81</v>
      </c>
      <c r="E15" s="14">
        <v>195084</v>
      </c>
      <c r="F15" s="15">
        <v>89.46</v>
      </c>
      <c r="G15" s="14">
        <v>26605</v>
      </c>
      <c r="H15" s="15">
        <v>12.2</v>
      </c>
      <c r="I15" s="14">
        <f t="shared" si="0"/>
        <v>2511</v>
      </c>
      <c r="J15" s="15">
        <f t="shared" si="1"/>
        <v>1.1514846631506106</v>
      </c>
      <c r="K15" s="14">
        <v>2473781</v>
      </c>
      <c r="L15" s="14">
        <v>282161</v>
      </c>
      <c r="M15" s="14">
        <f t="shared" si="2"/>
        <v>2191620</v>
      </c>
      <c r="N15" s="18">
        <f t="shared" si="3"/>
        <v>88.593937781881266</v>
      </c>
      <c r="O15" s="14">
        <v>2521358</v>
      </c>
      <c r="P15" s="14">
        <v>1864095</v>
      </c>
      <c r="Q15" s="24">
        <f t="shared" si="4"/>
        <v>657263</v>
      </c>
      <c r="R15" s="18">
        <f t="shared" si="5"/>
        <v>26.067817422198676</v>
      </c>
      <c r="S15" s="18">
        <f t="shared" si="6"/>
        <v>445.18280079822875</v>
      </c>
      <c r="T15" s="18">
        <f t="shared" si="15"/>
        <v>102.81276841034123</v>
      </c>
      <c r="U15" s="18">
        <f t="shared" si="8"/>
        <v>387.36860620393253</v>
      </c>
      <c r="V15" s="18">
        <f t="shared" si="9"/>
        <v>52.828226651368766</v>
      </c>
      <c r="W15" s="18">
        <f t="shared" si="10"/>
        <v>4.9859679429275312</v>
      </c>
      <c r="X15" s="18">
        <f t="shared" si="16"/>
        <v>89.460865800905495</v>
      </c>
      <c r="Y15" s="18">
        <f t="shared" si="17"/>
        <v>12.200417946285143</v>
      </c>
      <c r="Z15" s="18">
        <f t="shared" si="18"/>
        <v>1.1514846631506106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1890413</v>
      </c>
      <c r="C16" s="14">
        <v>278946</v>
      </c>
      <c r="D16" s="15">
        <v>147.56</v>
      </c>
      <c r="E16" s="14">
        <v>230967</v>
      </c>
      <c r="F16" s="15">
        <v>122.18</v>
      </c>
      <c r="G16" s="14">
        <v>42753</v>
      </c>
      <c r="H16" s="15">
        <v>22.62</v>
      </c>
      <c r="I16" s="14">
        <f t="shared" si="0"/>
        <v>5226</v>
      </c>
      <c r="J16" s="15">
        <f t="shared" si="1"/>
        <v>2.7644752760375639</v>
      </c>
      <c r="K16" s="14">
        <v>2132850</v>
      </c>
      <c r="L16" s="14">
        <v>153602</v>
      </c>
      <c r="M16" s="14">
        <f t="shared" si="2"/>
        <v>1979248</v>
      </c>
      <c r="N16" s="18">
        <f t="shared" si="3"/>
        <v>92.798274609091123</v>
      </c>
      <c r="O16" s="14">
        <v>2180663</v>
      </c>
      <c r="P16" s="14">
        <v>1283379</v>
      </c>
      <c r="Q16" s="24">
        <f t="shared" si="4"/>
        <v>897284</v>
      </c>
      <c r="R16" s="18">
        <f t="shared" si="5"/>
        <v>41.147302448842396</v>
      </c>
      <c r="S16" s="18">
        <f t="shared" si="6"/>
        <v>386.44008825876705</v>
      </c>
      <c r="T16" s="18">
        <f t="shared" si="15"/>
        <v>147.55823198422777</v>
      </c>
      <c r="U16" s="18">
        <f t="shared" si="8"/>
        <v>319.97199409513905</v>
      </c>
      <c r="V16" s="18">
        <f t="shared" si="9"/>
        <v>59.228212963537985</v>
      </c>
      <c r="W16" s="18">
        <f t="shared" si="10"/>
        <v>7.239881200090041</v>
      </c>
      <c r="X16" s="18">
        <f t="shared" si="16"/>
        <v>122.17806373527903</v>
      </c>
      <c r="Y16" s="18">
        <f t="shared" si="17"/>
        <v>22.615692972911209</v>
      </c>
      <c r="Z16" s="18">
        <f t="shared" si="18"/>
        <v>2.7644752760375644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2204921</v>
      </c>
      <c r="C17" s="14">
        <v>423287</v>
      </c>
      <c r="D17" s="15">
        <v>191.97</v>
      </c>
      <c r="E17" s="14">
        <v>348497</v>
      </c>
      <c r="F17" s="15">
        <v>158.05000000000001</v>
      </c>
      <c r="G17" s="14">
        <v>64615</v>
      </c>
      <c r="H17" s="15">
        <v>29.3</v>
      </c>
      <c r="I17" s="14">
        <f t="shared" si="0"/>
        <v>10175</v>
      </c>
      <c r="J17" s="15">
        <f t="shared" si="1"/>
        <v>4.614677804783029</v>
      </c>
      <c r="K17" s="14">
        <v>1841595</v>
      </c>
      <c r="L17" s="14">
        <v>60655</v>
      </c>
      <c r="M17" s="14">
        <f t="shared" si="2"/>
        <v>1780940</v>
      </c>
      <c r="N17" s="18">
        <f t="shared" si="3"/>
        <v>96.706387669384412</v>
      </c>
      <c r="O17" s="14">
        <v>1890413</v>
      </c>
      <c r="P17" s="14">
        <v>723425</v>
      </c>
      <c r="Q17" s="24">
        <f t="shared" si="4"/>
        <v>1166988</v>
      </c>
      <c r="R17" s="18">
        <f t="shared" si="5"/>
        <v>61.731907260476945</v>
      </c>
      <c r="S17" s="18">
        <f t="shared" si="6"/>
        <v>321.57112176831032</v>
      </c>
      <c r="T17" s="18">
        <f t="shared" si="15"/>
        <v>191.97377139589128</v>
      </c>
      <c r="U17" s="18">
        <f t="shared" si="8"/>
        <v>264.75316091184197</v>
      </c>
      <c r="V17" s="18">
        <f t="shared" si="9"/>
        <v>49.088013648090715</v>
      </c>
      <c r="W17" s="18">
        <f t="shared" si="10"/>
        <v>7.7299472083776681</v>
      </c>
      <c r="X17" s="18">
        <f t="shared" si="16"/>
        <v>158.05418878953034</v>
      </c>
      <c r="Y17" s="18">
        <f t="shared" si="17"/>
        <v>29.30490480157793</v>
      </c>
      <c r="Z17" s="18">
        <f t="shared" si="18"/>
        <v>4.614677804783029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2315163</v>
      </c>
      <c r="C18" s="14">
        <v>470155</v>
      </c>
      <c r="D18" s="15">
        <v>203.08</v>
      </c>
      <c r="E18" s="14">
        <v>380976</v>
      </c>
      <c r="F18" s="15">
        <v>164.56</v>
      </c>
      <c r="G18" s="14">
        <v>73754</v>
      </c>
      <c r="H18" s="15">
        <v>31.86</v>
      </c>
      <c r="I18" s="14">
        <f t="shared" si="0"/>
        <v>15425</v>
      </c>
      <c r="J18" s="15">
        <f t="shared" si="1"/>
        <v>6.6625978386834968</v>
      </c>
      <c r="K18" s="14">
        <v>2147299</v>
      </c>
      <c r="L18" s="14">
        <v>33359</v>
      </c>
      <c r="M18" s="14">
        <f t="shared" si="2"/>
        <v>2113940</v>
      </c>
      <c r="N18" s="18">
        <f t="shared" si="3"/>
        <v>98.446466933575621</v>
      </c>
      <c r="O18" s="14">
        <v>2204921</v>
      </c>
      <c r="P18" s="14">
        <v>529577</v>
      </c>
      <c r="Q18" s="24">
        <f t="shared" si="4"/>
        <v>1675344</v>
      </c>
      <c r="R18" s="18">
        <f t="shared" si="5"/>
        <v>75.982041986991817</v>
      </c>
      <c r="S18" s="18">
        <f t="shared" si="6"/>
        <v>271.48659488141999</v>
      </c>
      <c r="T18" s="18">
        <f t="shared" si="15"/>
        <v>203.07641405810301</v>
      </c>
      <c r="U18" s="18">
        <f t="shared" si="8"/>
        <v>219.99101779528849</v>
      </c>
      <c r="V18" s="18">
        <f t="shared" si="9"/>
        <v>42.588555516551452</v>
      </c>
      <c r="W18" s="18">
        <f t="shared" si="10"/>
        <v>8.9070215695800385</v>
      </c>
      <c r="X18" s="18">
        <f t="shared" si="16"/>
        <v>164.55688001233605</v>
      </c>
      <c r="Y18" s="18">
        <f t="shared" si="17"/>
        <v>31.856936207083468</v>
      </c>
      <c r="Z18" s="18">
        <f t="shared" si="18"/>
        <v>6.6625978386834959</v>
      </c>
      <c r="AA18" s="1"/>
      <c r="AB18" s="1"/>
      <c r="AC18" s="1"/>
      <c r="AD18" s="1"/>
      <c r="AE18" s="19">
        <f>SUM(S16:S53)-S20-S27-S34-S41-S48</f>
        <v>1808.8207126219036</v>
      </c>
      <c r="AF18" s="19">
        <f>SUM(U16:U53)-U20-U27-U34-U41-U48</f>
        <v>1273.8255842907965</v>
      </c>
      <c r="AG18" s="19">
        <f>SUM(V16:V53)-V20-V27-V34-V41-V48</f>
        <v>389.02131802846617</v>
      </c>
      <c r="AH18" s="19">
        <f>SUM(W16:W53)-W20-W27-W34-W41-W48</f>
        <v>145.97381030264049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8"/>
      <c r="J19" s="11"/>
      <c r="K19" s="11"/>
      <c r="L19" s="11"/>
      <c r="M19" s="11"/>
      <c r="N19" s="18"/>
      <c r="O19" s="11"/>
      <c r="P19" s="11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10431830</v>
      </c>
      <c r="C20" s="8">
        <v>1232154</v>
      </c>
      <c r="D20" s="9">
        <v>118.11</v>
      </c>
      <c r="E20" s="8">
        <v>855093</v>
      </c>
      <c r="F20" s="9">
        <v>81.97</v>
      </c>
      <c r="G20" s="8">
        <v>273925</v>
      </c>
      <c r="H20" s="9">
        <v>26.26</v>
      </c>
      <c r="I20" s="8">
        <f t="shared" si="0"/>
        <v>103136</v>
      </c>
      <c r="J20" s="9">
        <f t="shared" si="1"/>
        <v>9.8866641806854592</v>
      </c>
      <c r="K20" s="8">
        <v>10657015</v>
      </c>
      <c r="L20" s="8">
        <v>52861</v>
      </c>
      <c r="M20" s="8">
        <f t="shared" si="2"/>
        <v>10604154</v>
      </c>
      <c r="N20" s="17">
        <f t="shared" si="3"/>
        <v>99.50397930377315</v>
      </c>
      <c r="O20" s="8">
        <v>10961966</v>
      </c>
      <c r="P20" s="8">
        <v>878643</v>
      </c>
      <c r="Q20" s="16">
        <f t="shared" si="4"/>
        <v>10083323</v>
      </c>
      <c r="R20" s="17">
        <f t="shared" si="5"/>
        <v>91.984622101546393</v>
      </c>
      <c r="S20" s="17">
        <f t="shared" si="6"/>
        <v>129.04726735372401</v>
      </c>
      <c r="T20" s="17">
        <f t="shared" ref="T20:T25" si="19">N20*R20*S20/10000</f>
        <v>118.11484658013026</v>
      </c>
      <c r="U20" s="17">
        <f t="shared" si="8"/>
        <v>89.556512402912233</v>
      </c>
      <c r="V20" s="17">
        <f t="shared" si="9"/>
        <v>28.689005359613201</v>
      </c>
      <c r="W20" s="17">
        <f t="shared" si="10"/>
        <v>10.801749591198567</v>
      </c>
      <c r="X20" s="17">
        <f t="shared" ref="X20:X25" si="20">N20*R20*U20/10000</f>
        <v>81.969606483234486</v>
      </c>
      <c r="Y20" s="17">
        <f t="shared" ref="Y20:Y25" si="21">N20*R20*V20/10000</f>
        <v>26.258575916210287</v>
      </c>
      <c r="Z20" s="17">
        <f t="shared" ref="Z20:Z25" si="22">N20*R20*W20/10000</f>
        <v>9.8866641806854609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2687590</v>
      </c>
      <c r="C21" s="14">
        <v>454544</v>
      </c>
      <c r="D21" s="15">
        <v>169.13</v>
      </c>
      <c r="E21" s="14">
        <v>353711</v>
      </c>
      <c r="F21" s="15">
        <v>131.61000000000001</v>
      </c>
      <c r="G21" s="14">
        <v>79076</v>
      </c>
      <c r="H21" s="15">
        <v>29.42</v>
      </c>
      <c r="I21" s="14">
        <f t="shared" si="0"/>
        <v>21757</v>
      </c>
      <c r="J21" s="15">
        <f t="shared" si="1"/>
        <v>8.0953568066557775</v>
      </c>
      <c r="K21" s="14">
        <v>2256470</v>
      </c>
      <c r="L21" s="14">
        <v>19577</v>
      </c>
      <c r="M21" s="14">
        <f t="shared" si="2"/>
        <v>2236893</v>
      </c>
      <c r="N21" s="18">
        <f t="shared" si="3"/>
        <v>99.132405926070362</v>
      </c>
      <c r="O21" s="14">
        <v>2315163</v>
      </c>
      <c r="P21" s="14">
        <v>337534</v>
      </c>
      <c r="Q21" s="24">
        <f t="shared" si="4"/>
        <v>1977629</v>
      </c>
      <c r="R21" s="18">
        <f t="shared" si="5"/>
        <v>85.420724156355305</v>
      </c>
      <c r="S21" s="18">
        <f t="shared" si="6"/>
        <v>199.7257301594797</v>
      </c>
      <c r="T21" s="18">
        <f t="shared" si="19"/>
        <v>169.12698737530647</v>
      </c>
      <c r="U21" s="18">
        <f t="shared" si="8"/>
        <v>155.41991037268056</v>
      </c>
      <c r="V21" s="18">
        <f t="shared" si="9"/>
        <v>34.745837230479374</v>
      </c>
      <c r="W21" s="18">
        <f t="shared" si="10"/>
        <v>9.5599825563197403</v>
      </c>
      <c r="X21" s="18">
        <f t="shared" si="20"/>
        <v>131.60898797807698</v>
      </c>
      <c r="Y21" s="18">
        <f t="shared" si="21"/>
        <v>29.422642590573709</v>
      </c>
      <c r="Z21" s="18">
        <f t="shared" si="22"/>
        <v>8.0953568066557775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2863531</v>
      </c>
      <c r="C22" s="14">
        <v>388927</v>
      </c>
      <c r="D22" s="15">
        <v>135.82</v>
      </c>
      <c r="E22" s="14">
        <v>277630</v>
      </c>
      <c r="F22" s="15">
        <v>96.95</v>
      </c>
      <c r="G22" s="14">
        <v>82429</v>
      </c>
      <c r="H22" s="15">
        <v>28.79</v>
      </c>
      <c r="I22" s="14">
        <f t="shared" si="0"/>
        <v>28868</v>
      </c>
      <c r="J22" s="15">
        <f t="shared" si="1"/>
        <v>10.081259815242092</v>
      </c>
      <c r="K22" s="14">
        <v>2624436</v>
      </c>
      <c r="L22" s="14">
        <v>14371</v>
      </c>
      <c r="M22" s="14">
        <f t="shared" si="2"/>
        <v>2610065</v>
      </c>
      <c r="N22" s="18">
        <f t="shared" si="3"/>
        <v>99.452415680931068</v>
      </c>
      <c r="O22" s="14">
        <v>2687590</v>
      </c>
      <c r="P22" s="14">
        <v>242283</v>
      </c>
      <c r="Q22" s="24">
        <f t="shared" si="4"/>
        <v>2445307</v>
      </c>
      <c r="R22" s="18">
        <f t="shared" si="5"/>
        <v>90.9851204982903</v>
      </c>
      <c r="S22" s="18">
        <f t="shared" si="6"/>
        <v>150.09993131720609</v>
      </c>
      <c r="T22" s="18">
        <f t="shared" si="19"/>
        <v>135.82077511994808</v>
      </c>
      <c r="U22" s="18">
        <f t="shared" si="8"/>
        <v>107.14669830481279</v>
      </c>
      <c r="V22" s="18">
        <f t="shared" si="9"/>
        <v>31.812106741229023</v>
      </c>
      <c r="W22" s="18">
        <f t="shared" si="10"/>
        <v>11.141126271164268</v>
      </c>
      <c r="X22" s="18">
        <f t="shared" si="20"/>
        <v>96.953726011696759</v>
      </c>
      <c r="Y22" s="18">
        <f t="shared" si="21"/>
        <v>28.785789293009231</v>
      </c>
      <c r="Z22" s="18">
        <f t="shared" si="22"/>
        <v>10.081259815242092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1617769</v>
      </c>
      <c r="C23" s="14">
        <v>175625</v>
      </c>
      <c r="D23" s="15">
        <v>108.56</v>
      </c>
      <c r="E23" s="14">
        <v>110594</v>
      </c>
      <c r="F23" s="15">
        <v>68.36</v>
      </c>
      <c r="G23" s="14">
        <v>44589</v>
      </c>
      <c r="H23" s="15">
        <v>27.56</v>
      </c>
      <c r="I23" s="14">
        <f t="shared" si="0"/>
        <v>20442</v>
      </c>
      <c r="J23" s="15">
        <f t="shared" si="1"/>
        <v>12.635920208632999</v>
      </c>
      <c r="K23" s="14">
        <v>2787038</v>
      </c>
      <c r="L23" s="14">
        <v>10518</v>
      </c>
      <c r="M23" s="14">
        <f t="shared" si="2"/>
        <v>2776520</v>
      </c>
      <c r="N23" s="18">
        <f t="shared" si="3"/>
        <v>99.622610097171261</v>
      </c>
      <c r="O23" s="14">
        <v>2863531</v>
      </c>
      <c r="P23" s="14">
        <v>172197</v>
      </c>
      <c r="Q23" s="24">
        <f t="shared" si="4"/>
        <v>2691334</v>
      </c>
      <c r="R23" s="18">
        <f t="shared" si="5"/>
        <v>93.986550171798385</v>
      </c>
      <c r="S23" s="18">
        <f t="shared" si="6"/>
        <v>115.94344578448603</v>
      </c>
      <c r="T23" s="18">
        <f t="shared" si="19"/>
        <v>108.55999836812299</v>
      </c>
      <c r="U23" s="18">
        <f t="shared" si="8"/>
        <v>73.011527078089401</v>
      </c>
      <c r="V23" s="18">
        <f t="shared" si="9"/>
        <v>29.436596749235292</v>
      </c>
      <c r="W23" s="18">
        <f t="shared" si="10"/>
        <v>13.495321957161361</v>
      </c>
      <c r="X23" s="18">
        <f t="shared" si="20"/>
        <v>68.362046744621765</v>
      </c>
      <c r="Y23" s="18">
        <f t="shared" si="21"/>
        <v>27.562031414868251</v>
      </c>
      <c r="Z23" s="18">
        <f t="shared" si="22"/>
        <v>12.635920208632999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1477913</v>
      </c>
      <c r="C24" s="14">
        <v>109554</v>
      </c>
      <c r="D24" s="15">
        <v>74.13</v>
      </c>
      <c r="E24" s="14">
        <v>65082</v>
      </c>
      <c r="F24" s="15">
        <v>44.04</v>
      </c>
      <c r="G24" s="14">
        <v>30093</v>
      </c>
      <c r="H24" s="15">
        <v>20.36</v>
      </c>
      <c r="I24" s="14">
        <f t="shared" si="0"/>
        <v>14379</v>
      </c>
      <c r="J24" s="15">
        <f t="shared" si="1"/>
        <v>9.7292601120634306</v>
      </c>
      <c r="K24" s="14">
        <v>1560697</v>
      </c>
      <c r="L24" s="14">
        <v>4981</v>
      </c>
      <c r="M24" s="14">
        <f t="shared" si="2"/>
        <v>1555716</v>
      </c>
      <c r="N24" s="18">
        <f t="shared" si="3"/>
        <v>99.680847723805456</v>
      </c>
      <c r="O24" s="14">
        <v>1617769</v>
      </c>
      <c r="P24" s="14">
        <v>75478</v>
      </c>
      <c r="Q24" s="24">
        <f t="shared" si="4"/>
        <v>1542291</v>
      </c>
      <c r="R24" s="18">
        <f t="shared" si="5"/>
        <v>95.33443897120047</v>
      </c>
      <c r="S24" s="18">
        <f t="shared" si="6"/>
        <v>78.004172102629383</v>
      </c>
      <c r="T24" s="18">
        <f t="shared" si="19"/>
        <v>74.127502769107522</v>
      </c>
      <c r="U24" s="18">
        <f t="shared" si="8"/>
        <v>46.339408225928089</v>
      </c>
      <c r="V24" s="18">
        <f t="shared" si="9"/>
        <v>21.426689587641036</v>
      </c>
      <c r="W24" s="18">
        <f t="shared" si="10"/>
        <v>10.238074289060261</v>
      </c>
      <c r="X24" s="18">
        <f t="shared" si="20"/>
        <v>44.036421629689983</v>
      </c>
      <c r="Y24" s="18">
        <f t="shared" si="21"/>
        <v>20.361821027354114</v>
      </c>
      <c r="Z24" s="18">
        <f t="shared" si="22"/>
        <v>9.7292601120634306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1785027</v>
      </c>
      <c r="C25" s="14">
        <v>103504</v>
      </c>
      <c r="D25" s="15">
        <v>57.98</v>
      </c>
      <c r="E25" s="14">
        <v>48076</v>
      </c>
      <c r="F25" s="15">
        <v>26.93</v>
      </c>
      <c r="G25" s="14">
        <v>37738</v>
      </c>
      <c r="H25" s="15">
        <v>21.14</v>
      </c>
      <c r="I25" s="14">
        <f t="shared" si="0"/>
        <v>17690</v>
      </c>
      <c r="J25" s="15">
        <f t="shared" si="1"/>
        <v>9.9102142432579452</v>
      </c>
      <c r="K25" s="14">
        <v>1428374</v>
      </c>
      <c r="L25" s="14">
        <v>3414</v>
      </c>
      <c r="M25" s="14">
        <f t="shared" si="2"/>
        <v>1424960</v>
      </c>
      <c r="N25" s="18">
        <f t="shared" si="3"/>
        <v>99.760986968399038</v>
      </c>
      <c r="O25" s="14">
        <v>1477913</v>
      </c>
      <c r="P25" s="14">
        <v>51151</v>
      </c>
      <c r="Q25" s="24">
        <f t="shared" si="4"/>
        <v>1426762</v>
      </c>
      <c r="R25" s="18">
        <f t="shared" si="5"/>
        <v>96.538970832518558</v>
      </c>
      <c r="S25" s="18">
        <f t="shared" si="6"/>
        <v>60.207270997619389</v>
      </c>
      <c r="T25" s="18">
        <f t="shared" si="19"/>
        <v>57.984557096335244</v>
      </c>
      <c r="U25" s="18">
        <f t="shared" si="8"/>
        <v>27.965342020419985</v>
      </c>
      <c r="V25" s="18">
        <f t="shared" si="9"/>
        <v>21.951827880160774</v>
      </c>
      <c r="W25" s="18">
        <f t="shared" si="10"/>
        <v>10.290101097038638</v>
      </c>
      <c r="X25" s="18">
        <f t="shared" si="20"/>
        <v>26.932925944537541</v>
      </c>
      <c r="Y25" s="18">
        <f t="shared" si="21"/>
        <v>21.14141690853976</v>
      </c>
      <c r="Z25" s="18">
        <f t="shared" si="22"/>
        <v>9.9102142432579488</v>
      </c>
      <c r="AA25" s="1"/>
      <c r="AB25" s="1"/>
      <c r="AC25" s="1"/>
      <c r="AD25" s="1"/>
      <c r="AE25" s="19">
        <f>SUM(S15:S53)-S20-S27-S34-S41-S48</f>
        <v>2254.0035134201321</v>
      </c>
      <c r="AF25" s="19">
        <f>SUM(U15:U53)-U20-U27-U34-U41-U48</f>
        <v>1661.1941904947291</v>
      </c>
      <c r="AG25" s="19">
        <f>SUM(V15:V53)-V20-V27-V34-V41-V48</f>
        <v>441.84954467983488</v>
      </c>
      <c r="AH25" s="19">
        <f>SUM(W15:W53)-W20-W27-W34-W41-W48</f>
        <v>150.959778245568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8"/>
      <c r="J26" s="11"/>
      <c r="K26" s="11"/>
      <c r="L26" s="11"/>
      <c r="M26" s="11"/>
      <c r="N26" s="18"/>
      <c r="O26" s="11"/>
      <c r="P26" s="11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9858846</v>
      </c>
      <c r="C27" s="8">
        <v>315355</v>
      </c>
      <c r="D27" s="9">
        <v>31.99</v>
      </c>
      <c r="E27" s="8">
        <v>90530</v>
      </c>
      <c r="F27" s="9">
        <v>9.18</v>
      </c>
      <c r="G27" s="8">
        <v>145960</v>
      </c>
      <c r="H27" s="9">
        <v>14.8</v>
      </c>
      <c r="I27" s="8">
        <f t="shared" si="0"/>
        <v>78865</v>
      </c>
      <c r="J27" s="9">
        <f t="shared" si="1"/>
        <v>7.9994149416676148</v>
      </c>
      <c r="K27" s="8">
        <v>9031487</v>
      </c>
      <c r="L27" s="8">
        <v>13420</v>
      </c>
      <c r="M27" s="8">
        <f t="shared" si="2"/>
        <v>9018067</v>
      </c>
      <c r="N27" s="17">
        <f t="shared" si="3"/>
        <v>99.851408743654275</v>
      </c>
      <c r="O27" s="8">
        <v>9587106</v>
      </c>
      <c r="P27" s="8">
        <v>153013</v>
      </c>
      <c r="Q27" s="16">
        <f t="shared" si="4"/>
        <v>9434093</v>
      </c>
      <c r="R27" s="17">
        <f t="shared" si="5"/>
        <v>98.403970916770916</v>
      </c>
      <c r="S27" s="17">
        <f t="shared" si="6"/>
        <v>32.554184311933653</v>
      </c>
      <c r="T27" s="17">
        <f t="shared" ref="T27:T32" si="23">N27*R27*S27/10000</f>
        <v>31.987009432949858</v>
      </c>
      <c r="U27" s="17">
        <f t="shared" si="8"/>
        <v>9.345437065400434</v>
      </c>
      <c r="V27" s="17">
        <f t="shared" si="9"/>
        <v>15.067491373752871</v>
      </c>
      <c r="W27" s="17">
        <f t="shared" si="10"/>
        <v>8.1412558727803521</v>
      </c>
      <c r="X27" s="17">
        <f t="shared" ref="X27:X32" si="24">N27*R27*U27/10000</f>
        <v>9.1826163021513878</v>
      </c>
      <c r="Y27" s="17">
        <f t="shared" ref="Y27:Y32" si="25">N27*R27*V27/10000</f>
        <v>14.80497818913086</v>
      </c>
      <c r="Z27" s="17">
        <f t="shared" ref="Z27:Z32" si="26">N27*R27*W27/10000</f>
        <v>7.9994149416676166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1689725</v>
      </c>
      <c r="C28" s="14">
        <v>80138</v>
      </c>
      <c r="D28" s="15">
        <v>47.43</v>
      </c>
      <c r="E28" s="14">
        <v>28476</v>
      </c>
      <c r="F28" s="15">
        <v>16.850000000000001</v>
      </c>
      <c r="G28" s="14">
        <v>34777</v>
      </c>
      <c r="H28" s="15">
        <v>20.58</v>
      </c>
      <c r="I28" s="14">
        <f t="shared" si="0"/>
        <v>16885</v>
      </c>
      <c r="J28" s="15">
        <f t="shared" si="1"/>
        <v>9.9927502996049657</v>
      </c>
      <c r="K28" s="14">
        <v>1712437</v>
      </c>
      <c r="L28" s="14">
        <v>3101</v>
      </c>
      <c r="M28" s="14">
        <f t="shared" si="2"/>
        <v>1709336</v>
      </c>
      <c r="N28" s="18">
        <f t="shared" si="3"/>
        <v>99.818913046144175</v>
      </c>
      <c r="O28" s="14">
        <v>1785027</v>
      </c>
      <c r="P28" s="14">
        <v>41644</v>
      </c>
      <c r="Q28" s="24">
        <f t="shared" si="4"/>
        <v>1743383</v>
      </c>
      <c r="R28" s="18">
        <f t="shared" si="5"/>
        <v>97.667038089619922</v>
      </c>
      <c r="S28" s="18">
        <f t="shared" si="6"/>
        <v>48.647622044327001</v>
      </c>
      <c r="T28" s="18">
        <f t="shared" si="23"/>
        <v>47.426652265901261</v>
      </c>
      <c r="U28" s="18">
        <f t="shared" si="8"/>
        <v>17.286302195391144</v>
      </c>
      <c r="V28" s="18">
        <f t="shared" si="9"/>
        <v>21.111312384081959</v>
      </c>
      <c r="W28" s="18">
        <f t="shared" si="10"/>
        <v>10.250007464853894</v>
      </c>
      <c r="X28" s="18">
        <f t="shared" si="24"/>
        <v>16.852446404000649</v>
      </c>
      <c r="Y28" s="18">
        <f t="shared" si="25"/>
        <v>20.581455562295641</v>
      </c>
      <c r="Z28" s="18">
        <f t="shared" si="26"/>
        <v>9.992750299604964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2155293</v>
      </c>
      <c r="C29" s="14">
        <v>82761</v>
      </c>
      <c r="D29" s="15">
        <v>38.4</v>
      </c>
      <c r="E29" s="14">
        <v>24676</v>
      </c>
      <c r="F29" s="15">
        <v>11.45</v>
      </c>
      <c r="G29" s="14">
        <v>38682</v>
      </c>
      <c r="H29" s="15">
        <v>17.95</v>
      </c>
      <c r="I29" s="14">
        <f t="shared" si="0"/>
        <v>19403</v>
      </c>
      <c r="J29" s="15">
        <f t="shared" si="1"/>
        <v>9.0024882927750429</v>
      </c>
      <c r="K29" s="14">
        <v>1605191</v>
      </c>
      <c r="L29" s="14">
        <v>2679</v>
      </c>
      <c r="M29" s="14">
        <f t="shared" si="2"/>
        <v>1602512</v>
      </c>
      <c r="N29" s="18">
        <f t="shared" si="3"/>
        <v>99.83310397329663</v>
      </c>
      <c r="O29" s="14">
        <v>1689725</v>
      </c>
      <c r="P29" s="14">
        <v>30936</v>
      </c>
      <c r="Q29" s="24">
        <f t="shared" si="4"/>
        <v>1658789</v>
      </c>
      <c r="R29" s="18">
        <f t="shared" si="5"/>
        <v>98.1691695394221</v>
      </c>
      <c r="S29" s="18">
        <f t="shared" si="6"/>
        <v>39.180477077959075</v>
      </c>
      <c r="T29" s="18">
        <f t="shared" si="23"/>
        <v>38.398955501641773</v>
      </c>
      <c r="U29" s="18">
        <f t="shared" si="8"/>
        <v>11.682041690841316</v>
      </c>
      <c r="V29" s="18">
        <f t="shared" si="9"/>
        <v>18.312722349048624</v>
      </c>
      <c r="W29" s="18">
        <f t="shared" si="10"/>
        <v>9.1857130380691387</v>
      </c>
      <c r="X29" s="18">
        <f t="shared" si="24"/>
        <v>11.449023404242485</v>
      </c>
      <c r="Y29" s="18">
        <f t="shared" si="25"/>
        <v>17.947443804624246</v>
      </c>
      <c r="Z29" s="18">
        <f t="shared" si="26"/>
        <v>9.0024882927750429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2017129</v>
      </c>
      <c r="C30" s="14">
        <v>63566</v>
      </c>
      <c r="D30" s="15">
        <v>31.51</v>
      </c>
      <c r="E30" s="14">
        <v>16799</v>
      </c>
      <c r="F30" s="15">
        <v>8.33</v>
      </c>
      <c r="G30" s="14">
        <v>30386</v>
      </c>
      <c r="H30" s="15">
        <v>15.06</v>
      </c>
      <c r="I30" s="14">
        <f t="shared" si="0"/>
        <v>16381</v>
      </c>
      <c r="J30" s="15">
        <f t="shared" si="1"/>
        <v>8.1209481396578997</v>
      </c>
      <c r="K30" s="14">
        <v>2030492</v>
      </c>
      <c r="L30" s="14">
        <v>3043</v>
      </c>
      <c r="M30" s="14">
        <f t="shared" si="2"/>
        <v>2027449</v>
      </c>
      <c r="N30" s="18">
        <f t="shared" si="3"/>
        <v>99.850134844165851</v>
      </c>
      <c r="O30" s="14">
        <v>2155293</v>
      </c>
      <c r="P30" s="14">
        <v>31664</v>
      </c>
      <c r="Q30" s="24">
        <f t="shared" si="4"/>
        <v>2123629</v>
      </c>
      <c r="R30" s="18">
        <f t="shared" si="5"/>
        <v>98.530872600616249</v>
      </c>
      <c r="S30" s="18">
        <f t="shared" si="6"/>
        <v>32.030979955159189</v>
      </c>
      <c r="T30" s="18">
        <f t="shared" si="23"/>
        <v>31.51310600363189</v>
      </c>
      <c r="U30" s="18">
        <f t="shared" si="8"/>
        <v>8.4650352746235296</v>
      </c>
      <c r="V30" s="18">
        <f t="shared" si="9"/>
        <v>15.311540083023427</v>
      </c>
      <c r="W30" s="18">
        <f t="shared" si="10"/>
        <v>8.2544045975122362</v>
      </c>
      <c r="X30" s="18">
        <f t="shared" si="24"/>
        <v>8.3281733592645786</v>
      </c>
      <c r="Y30" s="18">
        <f t="shared" si="25"/>
        <v>15.063984504709415</v>
      </c>
      <c r="Z30" s="18">
        <f t="shared" si="26"/>
        <v>8.1209481396579015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1939932</v>
      </c>
      <c r="C31" s="14">
        <v>48742</v>
      </c>
      <c r="D31" s="15">
        <v>25.13</v>
      </c>
      <c r="E31" s="14">
        <v>11863</v>
      </c>
      <c r="F31" s="15">
        <v>6.12</v>
      </c>
      <c r="G31" s="14">
        <v>23288</v>
      </c>
      <c r="H31" s="15">
        <v>12</v>
      </c>
      <c r="I31" s="14">
        <f t="shared" si="0"/>
        <v>13591</v>
      </c>
      <c r="J31" s="15">
        <f t="shared" si="1"/>
        <v>7.0059156712709516</v>
      </c>
      <c r="K31" s="14">
        <v>1884096</v>
      </c>
      <c r="L31" s="14">
        <v>2531</v>
      </c>
      <c r="M31" s="14">
        <f t="shared" si="2"/>
        <v>1881565</v>
      </c>
      <c r="N31" s="18">
        <f t="shared" si="3"/>
        <v>99.865665019192235</v>
      </c>
      <c r="O31" s="14">
        <v>2017129</v>
      </c>
      <c r="P31" s="14">
        <v>26248</v>
      </c>
      <c r="Q31" s="24">
        <f t="shared" si="4"/>
        <v>1990881</v>
      </c>
      <c r="R31" s="18">
        <f t="shared" si="5"/>
        <v>98.698744601857385</v>
      </c>
      <c r="S31" s="18">
        <f t="shared" si="6"/>
        <v>25.491125509912973</v>
      </c>
      <c r="T31" s="18">
        <f t="shared" si="23"/>
        <v>25.125622959980042</v>
      </c>
      <c r="U31" s="18">
        <f t="shared" si="8"/>
        <v>6.2041201002030624</v>
      </c>
      <c r="V31" s="18">
        <f t="shared" si="9"/>
        <v>12.179174651734712</v>
      </c>
      <c r="W31" s="18">
        <f t="shared" si="10"/>
        <v>7.1078307579752007</v>
      </c>
      <c r="X31" s="18">
        <f t="shared" si="24"/>
        <v>6.1151627995208093</v>
      </c>
      <c r="Y31" s="18">
        <f t="shared" si="25"/>
        <v>12.004544489188282</v>
      </c>
      <c r="Z31" s="18">
        <f t="shared" si="26"/>
        <v>7.0059156712709516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2056767</v>
      </c>
      <c r="C32" s="14">
        <v>40148</v>
      </c>
      <c r="D32" s="15">
        <v>19.52</v>
      </c>
      <c r="E32" s="14">
        <v>8716</v>
      </c>
      <c r="F32" s="15">
        <v>4.24</v>
      </c>
      <c r="G32" s="14">
        <v>18827</v>
      </c>
      <c r="H32" s="15">
        <v>9.15</v>
      </c>
      <c r="I32" s="14">
        <f t="shared" si="0"/>
        <v>12605</v>
      </c>
      <c r="J32" s="15">
        <f t="shared" si="1"/>
        <v>6.1285502927652962</v>
      </c>
      <c r="K32" s="14">
        <v>1799271</v>
      </c>
      <c r="L32" s="14">
        <v>2066</v>
      </c>
      <c r="M32" s="14">
        <f t="shared" si="2"/>
        <v>1797205</v>
      </c>
      <c r="N32" s="18">
        <f t="shared" si="3"/>
        <v>99.885175718388169</v>
      </c>
      <c r="O32" s="14">
        <v>1939932</v>
      </c>
      <c r="P32" s="14">
        <v>22521</v>
      </c>
      <c r="Q32" s="24">
        <f t="shared" si="4"/>
        <v>1917411</v>
      </c>
      <c r="R32" s="18">
        <f t="shared" si="5"/>
        <v>98.839083019404811</v>
      </c>
      <c r="S32" s="18">
        <f t="shared" si="6"/>
        <v>19.771930459892495</v>
      </c>
      <c r="T32" s="18">
        <f t="shared" si="23"/>
        <v>19.519955347397154</v>
      </c>
      <c r="U32" s="18">
        <f t="shared" si="8"/>
        <v>4.2924216869687895</v>
      </c>
      <c r="V32" s="18">
        <f t="shared" si="9"/>
        <v>9.2718475333365529</v>
      </c>
      <c r="W32" s="18">
        <f t="shared" si="10"/>
        <v>6.2076612395871482</v>
      </c>
      <c r="X32" s="18">
        <f t="shared" si="24"/>
        <v>4.2377187109672603</v>
      </c>
      <c r="Y32" s="18">
        <f t="shared" si="25"/>
        <v>9.1536863436645941</v>
      </c>
      <c r="Z32" s="18">
        <f t="shared" si="26"/>
        <v>6.1285502927652953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8"/>
      <c r="J33" s="11"/>
      <c r="K33" s="11"/>
      <c r="L33" s="11"/>
      <c r="M33" s="11"/>
      <c r="N33" s="18"/>
      <c r="O33" s="11"/>
      <c r="P33" s="11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8370275</v>
      </c>
      <c r="C34" s="8">
        <v>81987</v>
      </c>
      <c r="D34" s="9">
        <v>9.8000000000000007</v>
      </c>
      <c r="E34" s="8">
        <v>16113</v>
      </c>
      <c r="F34" s="9">
        <v>1.93</v>
      </c>
      <c r="G34" s="8">
        <v>34716</v>
      </c>
      <c r="H34" s="9">
        <v>4.1500000000000004</v>
      </c>
      <c r="I34" s="8">
        <f t="shared" si="0"/>
        <v>31158</v>
      </c>
      <c r="J34" s="9">
        <f t="shared" si="1"/>
        <v>3.7224583421691642</v>
      </c>
      <c r="K34" s="8">
        <v>8044976</v>
      </c>
      <c r="L34" s="8">
        <v>4699</v>
      </c>
      <c r="M34" s="8">
        <f t="shared" si="2"/>
        <v>8040277</v>
      </c>
      <c r="N34" s="17">
        <f t="shared" si="3"/>
        <v>99.941590876094594</v>
      </c>
      <c r="O34" s="8">
        <v>8915051</v>
      </c>
      <c r="P34" s="8">
        <v>75251</v>
      </c>
      <c r="Q34" s="16">
        <f t="shared" si="4"/>
        <v>8839800</v>
      </c>
      <c r="R34" s="17">
        <f t="shared" si="5"/>
        <v>99.155910605559072</v>
      </c>
      <c r="S34" s="17">
        <f t="shared" si="6"/>
        <v>9.8841744789320192</v>
      </c>
      <c r="T34" s="17">
        <f t="shared" ref="T34:T39" si="27">N34*R34*S34/10000</f>
        <v>9.7950186821818868</v>
      </c>
      <c r="U34" s="17">
        <f t="shared" si="8"/>
        <v>1.9425482500766174</v>
      </c>
      <c r="V34" s="17">
        <f t="shared" si="9"/>
        <v>4.185285486852842</v>
      </c>
      <c r="W34" s="17">
        <f t="shared" si="10"/>
        <v>3.7563407420025601</v>
      </c>
      <c r="X34" s="17">
        <f t="shared" ref="X34:X39" si="28">N34*R34*U34/10000</f>
        <v>1.9250263581543019</v>
      </c>
      <c r="Y34" s="17">
        <f t="shared" ref="Y34:Y39" si="29">N34*R34*V34/10000</f>
        <v>4.1475339818584205</v>
      </c>
      <c r="Z34" s="17">
        <f t="shared" ref="Z34:Z39" si="30">N34*R34*W34/10000</f>
        <v>3.7224583421691642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1941240</v>
      </c>
      <c r="C35" s="14">
        <v>29355</v>
      </c>
      <c r="D35" s="15">
        <v>15.12</v>
      </c>
      <c r="E35" s="14">
        <v>6029</v>
      </c>
      <c r="F35" s="15">
        <v>3.11</v>
      </c>
      <c r="G35" s="14">
        <v>13620</v>
      </c>
      <c r="H35" s="15">
        <v>7.02</v>
      </c>
      <c r="I35" s="14">
        <f t="shared" si="0"/>
        <v>9706</v>
      </c>
      <c r="J35" s="15">
        <f t="shared" si="1"/>
        <v>4.9998969730687604</v>
      </c>
      <c r="K35" s="14">
        <v>1889770</v>
      </c>
      <c r="L35" s="14">
        <v>1697</v>
      </c>
      <c r="M35" s="14">
        <f t="shared" si="2"/>
        <v>1888073</v>
      </c>
      <c r="N35" s="18">
        <f t="shared" si="3"/>
        <v>99.910200712255985</v>
      </c>
      <c r="O35" s="14">
        <v>2056767</v>
      </c>
      <c r="P35" s="14">
        <v>20804</v>
      </c>
      <c r="Q35" s="24">
        <f t="shared" si="4"/>
        <v>2035963</v>
      </c>
      <c r="R35" s="18">
        <f t="shared" si="5"/>
        <v>98.988509636725979</v>
      </c>
      <c r="S35" s="18">
        <f t="shared" si="6"/>
        <v>15.290026430428046</v>
      </c>
      <c r="T35" s="18">
        <f t="shared" si="27"/>
        <v>15.121777832725472</v>
      </c>
      <c r="U35" s="18">
        <f t="shared" si="8"/>
        <v>3.1403021409998528</v>
      </c>
      <c r="V35" s="18">
        <f t="shared" si="9"/>
        <v>7.0941972400759665</v>
      </c>
      <c r="W35" s="18">
        <f t="shared" si="10"/>
        <v>5.0555270493522269</v>
      </c>
      <c r="X35" s="18">
        <f t="shared" si="28"/>
        <v>3.1057468422245571</v>
      </c>
      <c r="Y35" s="18">
        <f t="shared" si="29"/>
        <v>7.0161340174321563</v>
      </c>
      <c r="Z35" s="18">
        <f t="shared" si="30"/>
        <v>4.9998969730687595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1754777</v>
      </c>
      <c r="C36" s="14">
        <v>20910</v>
      </c>
      <c r="D36" s="15">
        <v>11.92</v>
      </c>
      <c r="E36" s="14">
        <v>4003</v>
      </c>
      <c r="F36" s="15">
        <v>2.2799999999999998</v>
      </c>
      <c r="G36" s="14">
        <v>9246</v>
      </c>
      <c r="H36" s="15">
        <v>5.27</v>
      </c>
      <c r="I36" s="14">
        <f t="shared" si="0"/>
        <v>7661</v>
      </c>
      <c r="J36" s="15">
        <f t="shared" si="1"/>
        <v>4.3657969075272813</v>
      </c>
      <c r="K36" s="14">
        <v>1766710</v>
      </c>
      <c r="L36" s="14">
        <v>1224</v>
      </c>
      <c r="M36" s="14">
        <f t="shared" si="2"/>
        <v>1765486</v>
      </c>
      <c r="N36" s="18">
        <f t="shared" si="3"/>
        <v>99.930718680485199</v>
      </c>
      <c r="O36" s="14">
        <v>1941240</v>
      </c>
      <c r="P36" s="14">
        <v>17528</v>
      </c>
      <c r="Q36" s="24">
        <f t="shared" si="4"/>
        <v>1923712</v>
      </c>
      <c r="R36" s="18">
        <f t="shared" si="5"/>
        <v>99.097071974614153</v>
      </c>
      <c r="S36" s="18">
        <f t="shared" si="6"/>
        <v>12.032954265378246</v>
      </c>
      <c r="T36" s="18">
        <f t="shared" si="27"/>
        <v>11.916044032945498</v>
      </c>
      <c r="U36" s="18">
        <f t="shared" si="8"/>
        <v>2.303582779737404</v>
      </c>
      <c r="V36" s="18">
        <f t="shared" si="9"/>
        <v>5.3207410395833215</v>
      </c>
      <c r="W36" s="18">
        <f t="shared" si="10"/>
        <v>4.4086304460575194</v>
      </c>
      <c r="X36" s="18">
        <f t="shared" si="28"/>
        <v>2.2812015429880836</v>
      </c>
      <c r="Y36" s="18">
        <f t="shared" si="29"/>
        <v>5.2690455824301328</v>
      </c>
      <c r="Z36" s="18">
        <f t="shared" si="30"/>
        <v>4.3657969075272813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1681394</v>
      </c>
      <c r="C37" s="14">
        <v>14946</v>
      </c>
      <c r="D37" s="15">
        <v>8.89</v>
      </c>
      <c r="E37" s="14">
        <v>2847</v>
      </c>
      <c r="F37" s="15">
        <v>1.69</v>
      </c>
      <c r="G37" s="14">
        <v>6038</v>
      </c>
      <c r="H37" s="15">
        <v>3.59</v>
      </c>
      <c r="I37" s="14">
        <f t="shared" si="0"/>
        <v>6061</v>
      </c>
      <c r="J37" s="15">
        <f t="shared" si="1"/>
        <v>3.6047470134899968</v>
      </c>
      <c r="K37" s="14">
        <v>1574927</v>
      </c>
      <c r="L37" s="14">
        <v>743</v>
      </c>
      <c r="M37" s="14">
        <f t="shared" si="2"/>
        <v>1574184</v>
      </c>
      <c r="N37" s="18">
        <f t="shared" si="3"/>
        <v>99.952823210218639</v>
      </c>
      <c r="O37" s="14">
        <v>1754777</v>
      </c>
      <c r="P37" s="14">
        <v>14013</v>
      </c>
      <c r="Q37" s="24">
        <f t="shared" si="4"/>
        <v>1740764</v>
      </c>
      <c r="R37" s="18">
        <f t="shared" si="5"/>
        <v>99.201436991708917</v>
      </c>
      <c r="S37" s="18">
        <f t="shared" si="6"/>
        <v>8.9648382047899702</v>
      </c>
      <c r="T37" s="18">
        <f t="shared" si="27"/>
        <v>8.8890527740672312</v>
      </c>
      <c r="U37" s="18">
        <f t="shared" si="8"/>
        <v>1.7076739173716742</v>
      </c>
      <c r="V37" s="18">
        <f t="shared" si="9"/>
        <v>3.6216842687355708</v>
      </c>
      <c r="W37" s="18">
        <f t="shared" si="10"/>
        <v>3.635480018682725</v>
      </c>
      <c r="X37" s="18">
        <f t="shared" si="28"/>
        <v>1.6932378728602577</v>
      </c>
      <c r="Y37" s="18">
        <f t="shared" si="29"/>
        <v>3.5910678877169775</v>
      </c>
      <c r="Z37" s="18">
        <f t="shared" si="30"/>
        <v>3.6047470134899968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1480873</v>
      </c>
      <c r="C38" s="14">
        <v>9823</v>
      </c>
      <c r="D38" s="15">
        <v>6.63</v>
      </c>
      <c r="E38" s="14">
        <v>1879</v>
      </c>
      <c r="F38" s="15">
        <v>1.27</v>
      </c>
      <c r="G38" s="14">
        <v>3620</v>
      </c>
      <c r="H38" s="15">
        <v>2.44</v>
      </c>
      <c r="I38" s="14">
        <f t="shared" si="0"/>
        <v>4324</v>
      </c>
      <c r="J38" s="15">
        <f t="shared" si="1"/>
        <v>2.9198992756299829</v>
      </c>
      <c r="K38" s="14">
        <v>1495213</v>
      </c>
      <c r="L38" s="14">
        <v>567</v>
      </c>
      <c r="M38" s="14">
        <f t="shared" si="2"/>
        <v>1494646</v>
      </c>
      <c r="N38" s="18">
        <f t="shared" si="3"/>
        <v>99.962078981389269</v>
      </c>
      <c r="O38" s="14">
        <v>1681394</v>
      </c>
      <c r="P38" s="14">
        <v>12642</v>
      </c>
      <c r="Q38" s="24">
        <f t="shared" si="4"/>
        <v>1668752</v>
      </c>
      <c r="R38" s="18">
        <f t="shared" si="5"/>
        <v>99.248123878163</v>
      </c>
      <c r="S38" s="18">
        <f t="shared" si="6"/>
        <v>6.6860365033233089</v>
      </c>
      <c r="T38" s="18">
        <f t="shared" si="27"/>
        <v>6.6332494413768099</v>
      </c>
      <c r="U38" s="18">
        <f t="shared" si="8"/>
        <v>1.2789435599862053</v>
      </c>
      <c r="V38" s="18">
        <f t="shared" si="9"/>
        <v>2.4639572576636852</v>
      </c>
      <c r="W38" s="18">
        <f t="shared" si="10"/>
        <v>2.9431356856734183</v>
      </c>
      <c r="X38" s="18">
        <f t="shared" si="28"/>
        <v>1.2688461468336583</v>
      </c>
      <c r="Y38" s="18">
        <f t="shared" si="29"/>
        <v>2.4445040189131682</v>
      </c>
      <c r="Z38" s="18">
        <f t="shared" si="30"/>
        <v>2.9198992756299833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1511991</v>
      </c>
      <c r="C39" s="14">
        <v>6953</v>
      </c>
      <c r="D39" s="15">
        <v>4.5999999999999996</v>
      </c>
      <c r="E39" s="14">
        <v>1355</v>
      </c>
      <c r="F39" s="15">
        <v>0.9</v>
      </c>
      <c r="G39" s="14">
        <v>2192</v>
      </c>
      <c r="H39" s="15">
        <v>1.45</v>
      </c>
      <c r="I39" s="14">
        <f t="shared" si="0"/>
        <v>3406</v>
      </c>
      <c r="J39" s="15">
        <f t="shared" si="1"/>
        <v>2.2526589113294988</v>
      </c>
      <c r="K39" s="14">
        <v>1318356</v>
      </c>
      <c r="L39" s="14">
        <v>468</v>
      </c>
      <c r="M39" s="14">
        <f t="shared" si="2"/>
        <v>1317888</v>
      </c>
      <c r="N39" s="18">
        <f t="shared" si="3"/>
        <v>99.964501242456521</v>
      </c>
      <c r="O39" s="14">
        <v>1480873</v>
      </c>
      <c r="P39" s="14">
        <v>10264</v>
      </c>
      <c r="Q39" s="24">
        <f t="shared" si="4"/>
        <v>1470609</v>
      </c>
      <c r="R39" s="18">
        <f t="shared" si="5"/>
        <v>99.306895324582186</v>
      </c>
      <c r="S39" s="18">
        <f t="shared" si="6"/>
        <v>4.6323121337260851</v>
      </c>
      <c r="T39" s="18">
        <f t="shared" si="27"/>
        <v>4.5985723459994139</v>
      </c>
      <c r="U39" s="18">
        <f t="shared" si="8"/>
        <v>0.90274456223196398</v>
      </c>
      <c r="V39" s="18">
        <f t="shared" si="9"/>
        <v>1.4603808711531108</v>
      </c>
      <c r="W39" s="18">
        <f t="shared" si="10"/>
        <v>2.2691867003410104</v>
      </c>
      <c r="X39" s="18">
        <f t="shared" si="28"/>
        <v>0.89616935550542298</v>
      </c>
      <c r="Y39" s="18">
        <f t="shared" si="29"/>
        <v>1.4497440791644924</v>
      </c>
      <c r="Z39" s="18">
        <f t="shared" si="30"/>
        <v>2.2526589113294984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8"/>
      <c r="J40" s="11"/>
      <c r="K40" s="11"/>
      <c r="L40" s="11"/>
      <c r="M40" s="11"/>
      <c r="N40" s="18"/>
      <c r="O40" s="11"/>
      <c r="P40" s="11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5632132</v>
      </c>
      <c r="C41" s="8">
        <v>10957</v>
      </c>
      <c r="D41" s="9">
        <v>1.95</v>
      </c>
      <c r="E41" s="8">
        <v>1969</v>
      </c>
      <c r="F41" s="9">
        <v>0.35</v>
      </c>
      <c r="G41" s="8">
        <v>2450</v>
      </c>
      <c r="H41" s="9">
        <v>0.44</v>
      </c>
      <c r="I41" s="8">
        <f t="shared" si="0"/>
        <v>6538</v>
      </c>
      <c r="J41" s="9">
        <f t="shared" si="1"/>
        <v>1.1608392701023342</v>
      </c>
      <c r="K41" s="8">
        <v>5401278</v>
      </c>
      <c r="L41" s="8">
        <v>1117</v>
      </c>
      <c r="M41" s="8">
        <f t="shared" si="2"/>
        <v>5400161</v>
      </c>
      <c r="N41" s="17">
        <f t="shared" si="3"/>
        <v>99.979319709150317</v>
      </c>
      <c r="O41" s="8">
        <v>6148854</v>
      </c>
      <c r="P41" s="8">
        <v>32696</v>
      </c>
      <c r="Q41" s="16">
        <f t="shared" si="4"/>
        <v>6116158</v>
      </c>
      <c r="R41" s="17">
        <f t="shared" si="5"/>
        <v>99.46825863811371</v>
      </c>
      <c r="S41" s="17">
        <f t="shared" si="6"/>
        <v>1.9562490526095109</v>
      </c>
      <c r="T41" s="17">
        <f t="shared" ref="T41:T46" si="31">N41*R41*S41/10000</f>
        <v>1.9454444604636396</v>
      </c>
      <c r="U41" s="17">
        <f t="shared" si="8"/>
        <v>0.35154279315397713</v>
      </c>
      <c r="V41" s="17">
        <f t="shared" si="9"/>
        <v>0.43741993053694461</v>
      </c>
      <c r="W41" s="17">
        <f t="shared" si="10"/>
        <v>1.1672863289185893</v>
      </c>
      <c r="X41" s="17">
        <f t="shared" ref="X41:X46" si="32">N41*R41*U41/10000</f>
        <v>0.34960118122231515</v>
      </c>
      <c r="Y41" s="17">
        <f t="shared" ref="Y41:Y46" si="33">N41*R41*V41/10000</f>
        <v>0.4350040091389904</v>
      </c>
      <c r="Z41" s="17">
        <f t="shared" ref="Z41:Z46" si="34">N41*R41*W41/10000</f>
        <v>1.1608392701023345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1254016</v>
      </c>
      <c r="C42" s="14">
        <v>3865</v>
      </c>
      <c r="D42" s="15">
        <v>3.08</v>
      </c>
      <c r="E42" s="14">
        <v>788</v>
      </c>
      <c r="F42" s="15">
        <v>0.63</v>
      </c>
      <c r="G42" s="14">
        <v>988</v>
      </c>
      <c r="H42" s="15">
        <v>0.79</v>
      </c>
      <c r="I42" s="14">
        <f t="shared" si="0"/>
        <v>2089</v>
      </c>
      <c r="J42" s="15">
        <f t="shared" si="1"/>
        <v>1.6658479636623458</v>
      </c>
      <c r="K42" s="14">
        <v>1343468</v>
      </c>
      <c r="L42" s="14">
        <v>406</v>
      </c>
      <c r="M42" s="14">
        <f t="shared" si="2"/>
        <v>1343062</v>
      </c>
      <c r="N42" s="18">
        <f t="shared" si="3"/>
        <v>99.969779704466362</v>
      </c>
      <c r="O42" s="14">
        <v>1511991</v>
      </c>
      <c r="P42" s="14">
        <v>9770</v>
      </c>
      <c r="Q42" s="24">
        <f t="shared" si="4"/>
        <v>1502221</v>
      </c>
      <c r="R42" s="18">
        <f t="shared" si="5"/>
        <v>99.353832132598669</v>
      </c>
      <c r="S42" s="18">
        <f t="shared" si="6"/>
        <v>3.1030806467484879</v>
      </c>
      <c r="T42" s="18">
        <f t="shared" si="31"/>
        <v>3.0820978360722666</v>
      </c>
      <c r="U42" s="18">
        <f t="shared" si="8"/>
        <v>0.63265913315337863</v>
      </c>
      <c r="V42" s="18">
        <f t="shared" si="9"/>
        <v>0.79323251720245957</v>
      </c>
      <c r="W42" s="18">
        <f t="shared" si="10"/>
        <v>1.6771889963926498</v>
      </c>
      <c r="X42" s="18">
        <f t="shared" si="32"/>
        <v>0.62838113708278032</v>
      </c>
      <c r="Y42" s="18">
        <f t="shared" si="33"/>
        <v>0.78786873532714086</v>
      </c>
      <c r="Z42" s="18">
        <f t="shared" si="34"/>
        <v>1.6658479636623456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1183623</v>
      </c>
      <c r="C43" s="14">
        <v>2711</v>
      </c>
      <c r="D43" s="15">
        <v>2.29</v>
      </c>
      <c r="E43" s="14">
        <v>501</v>
      </c>
      <c r="F43" s="15">
        <v>0.42</v>
      </c>
      <c r="G43" s="14">
        <v>614</v>
      </c>
      <c r="H43" s="15">
        <v>0.52</v>
      </c>
      <c r="I43" s="14">
        <f t="shared" si="0"/>
        <v>1596</v>
      </c>
      <c r="J43" s="15">
        <f t="shared" si="1"/>
        <v>1.3484023206713625</v>
      </c>
      <c r="K43" s="14">
        <v>1107568</v>
      </c>
      <c r="L43" s="14">
        <v>228</v>
      </c>
      <c r="M43" s="14">
        <f t="shared" si="2"/>
        <v>1107340</v>
      </c>
      <c r="N43" s="18">
        <f t="shared" si="3"/>
        <v>99.979414356500001</v>
      </c>
      <c r="O43" s="14">
        <v>1254016</v>
      </c>
      <c r="P43" s="14">
        <v>7604</v>
      </c>
      <c r="Q43" s="24">
        <f t="shared" si="4"/>
        <v>1246412</v>
      </c>
      <c r="R43" s="18">
        <f t="shared" si="5"/>
        <v>99.393628151474942</v>
      </c>
      <c r="S43" s="18">
        <f t="shared" si="6"/>
        <v>2.3048729417200553</v>
      </c>
      <c r="T43" s="18">
        <f t="shared" si="31"/>
        <v>2.2904252452005407</v>
      </c>
      <c r="U43" s="18">
        <f t="shared" si="8"/>
        <v>0.42594664101871921</v>
      </c>
      <c r="V43" s="18">
        <f t="shared" si="9"/>
        <v>0.52201843829439842</v>
      </c>
      <c r="W43" s="18">
        <f t="shared" si="10"/>
        <v>1.3569078624069379</v>
      </c>
      <c r="X43" s="18">
        <f t="shared" si="32"/>
        <v>0.42327666833104793</v>
      </c>
      <c r="Y43" s="18">
        <f t="shared" si="33"/>
        <v>0.51874625619813064</v>
      </c>
      <c r="Z43" s="18">
        <f t="shared" si="34"/>
        <v>1.3484023206713625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1145407</v>
      </c>
      <c r="C44" s="14">
        <v>1950</v>
      </c>
      <c r="D44" s="15">
        <v>1.7</v>
      </c>
      <c r="E44" s="14">
        <v>326</v>
      </c>
      <c r="F44" s="15">
        <v>0.28000000000000003</v>
      </c>
      <c r="G44" s="14">
        <v>411</v>
      </c>
      <c r="H44" s="15">
        <v>0.36</v>
      </c>
      <c r="I44" s="14">
        <f t="shared" si="0"/>
        <v>1213</v>
      </c>
      <c r="J44" s="15">
        <f t="shared" si="1"/>
        <v>1.059012211379885</v>
      </c>
      <c r="K44" s="14">
        <v>1040665</v>
      </c>
      <c r="L44" s="14">
        <v>221</v>
      </c>
      <c r="M44" s="14">
        <f t="shared" si="2"/>
        <v>1040444</v>
      </c>
      <c r="N44" s="18">
        <f t="shared" si="3"/>
        <v>99.978763579057613</v>
      </c>
      <c r="O44" s="14">
        <v>1183623</v>
      </c>
      <c r="P44" s="14">
        <v>6352</v>
      </c>
      <c r="Q44" s="24">
        <f t="shared" si="4"/>
        <v>1177271</v>
      </c>
      <c r="R44" s="18">
        <f t="shared" si="5"/>
        <v>99.463342635281677</v>
      </c>
      <c r="S44" s="18">
        <f t="shared" si="6"/>
        <v>1.7120008126660968</v>
      </c>
      <c r="T44" s="18">
        <f t="shared" si="31"/>
        <v>1.702451617634605</v>
      </c>
      <c r="U44" s="18">
        <f t="shared" si="8"/>
        <v>0.28621141791238336</v>
      </c>
      <c r="V44" s="18">
        <f t="shared" si="9"/>
        <v>0.36083709436193118</v>
      </c>
      <c r="W44" s="18">
        <f t="shared" si="10"/>
        <v>1.0649523003917825</v>
      </c>
      <c r="X44" s="18">
        <f t="shared" si="32"/>
        <v>0.28461498838404165</v>
      </c>
      <c r="Y44" s="18">
        <f t="shared" si="33"/>
        <v>0.35882441787067826</v>
      </c>
      <c r="Z44" s="18">
        <f t="shared" si="34"/>
        <v>1.0590122113798852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1053817</v>
      </c>
      <c r="C45" s="14">
        <v>1412</v>
      </c>
      <c r="D45" s="15">
        <v>1.34</v>
      </c>
      <c r="E45" s="14">
        <v>208</v>
      </c>
      <c r="F45" s="15">
        <v>0.2</v>
      </c>
      <c r="G45" s="14">
        <v>257</v>
      </c>
      <c r="H45" s="15">
        <v>0.24</v>
      </c>
      <c r="I45" s="14">
        <f t="shared" si="0"/>
        <v>947</v>
      </c>
      <c r="J45" s="15">
        <f t="shared" si="1"/>
        <v>0.89863799881763151</v>
      </c>
      <c r="K45" s="14">
        <v>1001546</v>
      </c>
      <c r="L45" s="14">
        <v>172</v>
      </c>
      <c r="M45" s="14">
        <f t="shared" si="2"/>
        <v>1001374</v>
      </c>
      <c r="N45" s="18">
        <f t="shared" si="3"/>
        <v>99.982826550153462</v>
      </c>
      <c r="O45" s="14">
        <v>1145407</v>
      </c>
      <c r="P45" s="14">
        <v>5154</v>
      </c>
      <c r="Q45" s="24">
        <f t="shared" si="4"/>
        <v>1140253</v>
      </c>
      <c r="R45" s="18">
        <f t="shared" si="5"/>
        <v>99.55002894167751</v>
      </c>
      <c r="S45" s="18">
        <f t="shared" si="6"/>
        <v>1.3461786409828833</v>
      </c>
      <c r="T45" s="18">
        <f t="shared" si="31"/>
        <v>1.3398910816583902</v>
      </c>
      <c r="U45" s="18">
        <f t="shared" si="8"/>
        <v>0.19830393578218114</v>
      </c>
      <c r="V45" s="18">
        <f t="shared" si="9"/>
        <v>0.24501976680779108</v>
      </c>
      <c r="W45" s="18">
        <f t="shared" si="10"/>
        <v>0.9028549383929112</v>
      </c>
      <c r="X45" s="18">
        <f t="shared" si="32"/>
        <v>0.19737772307715665</v>
      </c>
      <c r="Y45" s="18">
        <f t="shared" si="33"/>
        <v>0.2438753597636022</v>
      </c>
      <c r="Z45" s="18">
        <f t="shared" si="34"/>
        <v>0.89863799881763151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995269</v>
      </c>
      <c r="C46" s="14">
        <v>1019</v>
      </c>
      <c r="D46" s="15">
        <v>1.02</v>
      </c>
      <c r="E46" s="14">
        <v>146</v>
      </c>
      <c r="F46" s="15">
        <v>0.15</v>
      </c>
      <c r="G46" s="14">
        <v>180</v>
      </c>
      <c r="H46" s="15">
        <v>0.18</v>
      </c>
      <c r="I46" s="14">
        <f t="shared" si="0"/>
        <v>693</v>
      </c>
      <c r="J46" s="15">
        <f t="shared" si="1"/>
        <v>0.69629416770742392</v>
      </c>
      <c r="K46" s="14">
        <v>908031</v>
      </c>
      <c r="L46" s="14">
        <v>90</v>
      </c>
      <c r="M46" s="14">
        <f t="shared" si="2"/>
        <v>907941</v>
      </c>
      <c r="N46" s="18">
        <f t="shared" si="3"/>
        <v>99.990088444116992</v>
      </c>
      <c r="O46" s="14">
        <v>1053817</v>
      </c>
      <c r="P46" s="14">
        <v>3816</v>
      </c>
      <c r="Q46" s="24">
        <f t="shared" si="4"/>
        <v>1050001</v>
      </c>
      <c r="R46" s="18">
        <f t="shared" si="5"/>
        <v>99.637887792662298</v>
      </c>
      <c r="S46" s="18">
        <f t="shared" si="6"/>
        <v>1.0276666001615908</v>
      </c>
      <c r="T46" s="18">
        <f t="shared" si="31"/>
        <v>1.0238438050416518</v>
      </c>
      <c r="U46" s="18">
        <f t="shared" si="8"/>
        <v>0.147241730739541</v>
      </c>
      <c r="V46" s="18">
        <f t="shared" si="9"/>
        <v>0.18153090091176285</v>
      </c>
      <c r="W46" s="18">
        <f t="shared" si="10"/>
        <v>0.69889396851028707</v>
      </c>
      <c r="X46" s="18">
        <f t="shared" si="32"/>
        <v>0.14669400935827398</v>
      </c>
      <c r="Y46" s="18">
        <f t="shared" si="33"/>
        <v>0.18085562797595423</v>
      </c>
      <c r="Z46" s="18">
        <f t="shared" si="34"/>
        <v>0.69629416770742369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8"/>
      <c r="J47" s="11"/>
      <c r="K47" s="11"/>
      <c r="L47" s="11"/>
      <c r="M47" s="11"/>
      <c r="N47" s="18"/>
      <c r="O47" s="11"/>
      <c r="P47" s="11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4817974</v>
      </c>
      <c r="C48" s="8">
        <v>2990</v>
      </c>
      <c r="D48" s="9">
        <v>0.62</v>
      </c>
      <c r="E48" s="8">
        <v>261</v>
      </c>
      <c r="F48" s="9">
        <v>0.05</v>
      </c>
      <c r="G48" s="8">
        <v>472</v>
      </c>
      <c r="H48" s="9">
        <v>0.1</v>
      </c>
      <c r="I48" s="8">
        <f t="shared" si="0"/>
        <v>2257</v>
      </c>
      <c r="J48" s="9">
        <f t="shared" si="1"/>
        <v>0.46845416766466569</v>
      </c>
      <c r="K48" s="8">
        <v>3904553</v>
      </c>
      <c r="L48" s="8">
        <v>31</v>
      </c>
      <c r="M48" s="8">
        <f t="shared" si="2"/>
        <v>3904522</v>
      </c>
      <c r="N48" s="17">
        <f t="shared" si="3"/>
        <v>99.999206055084926</v>
      </c>
      <c r="O48" s="8">
        <v>4836387</v>
      </c>
      <c r="P48" s="8">
        <v>12032</v>
      </c>
      <c r="Q48" s="16">
        <f t="shared" si="4"/>
        <v>4824355</v>
      </c>
      <c r="R48" s="17">
        <f t="shared" si="5"/>
        <v>99.75121924692958</v>
      </c>
      <c r="S48" s="17">
        <f t="shared" si="6"/>
        <v>0.62214551068236856</v>
      </c>
      <c r="T48" s="17">
        <f t="shared" ref="T48:T53" si="35">N48*R48*S48/10000</f>
        <v>0.62059280519155968</v>
      </c>
      <c r="U48" s="17">
        <f t="shared" si="8"/>
        <v>5.4307685046186695E-2</v>
      </c>
      <c r="V48" s="17">
        <f t="shared" si="9"/>
        <v>9.8211599010728415E-2</v>
      </c>
      <c r="W48" s="17">
        <f t="shared" si="10"/>
        <v>0.46962622662545356</v>
      </c>
      <c r="X48" s="17">
        <f t="shared" ref="X48:X53" si="36">N48*R48*U48/10000</f>
        <v>5.4172147877925451E-2</v>
      </c>
      <c r="Y48" s="17">
        <f t="shared" ref="Y48:Y53" si="37">N48*R48*V48/10000</f>
        <v>9.7966489648968633E-2</v>
      </c>
      <c r="Z48" s="17">
        <f t="shared" ref="Z48:Z53" si="38">N48*R48*W48/10000</f>
        <v>0.4684541676646658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941983</v>
      </c>
      <c r="C49" s="14">
        <v>748</v>
      </c>
      <c r="D49" s="15">
        <v>0.79</v>
      </c>
      <c r="E49" s="14">
        <v>84</v>
      </c>
      <c r="F49" s="15">
        <v>0.09</v>
      </c>
      <c r="G49" s="14">
        <v>131</v>
      </c>
      <c r="H49" s="15">
        <v>0.14000000000000001</v>
      </c>
      <c r="I49" s="14">
        <f t="shared" si="0"/>
        <v>533</v>
      </c>
      <c r="J49" s="15">
        <f t="shared" si="1"/>
        <v>0.5658276210929496</v>
      </c>
      <c r="K49" s="14">
        <v>838636</v>
      </c>
      <c r="L49" s="14">
        <v>10</v>
      </c>
      <c r="M49" s="14">
        <f t="shared" si="2"/>
        <v>838626</v>
      </c>
      <c r="N49" s="18">
        <f t="shared" si="3"/>
        <v>99.998807587558844</v>
      </c>
      <c r="O49" s="14">
        <v>995269</v>
      </c>
      <c r="P49" s="14">
        <v>3230</v>
      </c>
      <c r="Q49" s="24">
        <f t="shared" si="4"/>
        <v>992039</v>
      </c>
      <c r="R49" s="18">
        <f t="shared" si="5"/>
        <v>99.675464623132044</v>
      </c>
      <c r="S49" s="18">
        <f t="shared" si="6"/>
        <v>0.79666445874073188</v>
      </c>
      <c r="T49" s="18">
        <f t="shared" si="35"/>
        <v>0.7940695320403871</v>
      </c>
      <c r="U49" s="18">
        <f t="shared" si="8"/>
        <v>8.9464992692809456E-2</v>
      </c>
      <c r="V49" s="18">
        <f t="shared" si="9"/>
        <v>0.13952278622330999</v>
      </c>
      <c r="W49" s="18">
        <f t="shared" si="10"/>
        <v>0.56767667982461234</v>
      </c>
      <c r="X49" s="18">
        <f t="shared" si="36"/>
        <v>8.9173583812022075E-2</v>
      </c>
      <c r="Y49" s="18">
        <f t="shared" si="37"/>
        <v>0.13906832713541539</v>
      </c>
      <c r="Z49" s="18">
        <f t="shared" si="38"/>
        <v>0.56582762109294948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941619</v>
      </c>
      <c r="C50" s="14">
        <v>653</v>
      </c>
      <c r="D50" s="15">
        <v>0.69</v>
      </c>
      <c r="E50" s="14">
        <v>54</v>
      </c>
      <c r="F50" s="15">
        <v>0.06</v>
      </c>
      <c r="G50" s="14">
        <v>108</v>
      </c>
      <c r="H50" s="15">
        <v>0.11</v>
      </c>
      <c r="I50" s="14">
        <f t="shared" si="0"/>
        <v>491</v>
      </c>
      <c r="J50" s="15">
        <f t="shared" si="1"/>
        <v>0.52144232433712578</v>
      </c>
      <c r="K50" s="14">
        <v>776233</v>
      </c>
      <c r="L50" s="14">
        <v>1</v>
      </c>
      <c r="M50" s="14">
        <f t="shared" si="2"/>
        <v>776232</v>
      </c>
      <c r="N50" s="18">
        <f t="shared" si="3"/>
        <v>99.999871172702015</v>
      </c>
      <c r="O50" s="14">
        <v>941983</v>
      </c>
      <c r="P50" s="14">
        <v>2627</v>
      </c>
      <c r="Q50" s="24">
        <f t="shared" si="4"/>
        <v>939356</v>
      </c>
      <c r="R50" s="18">
        <f t="shared" si="5"/>
        <v>99.721120232530737</v>
      </c>
      <c r="S50" s="18">
        <f t="shared" si="6"/>
        <v>0.69542672919484039</v>
      </c>
      <c r="T50" s="18">
        <f t="shared" si="35"/>
        <v>0.69348643134856025</v>
      </c>
      <c r="U50" s="18">
        <f t="shared" si="8"/>
        <v>5.7508489091150659E-2</v>
      </c>
      <c r="V50" s="18">
        <f t="shared" si="9"/>
        <v>0.11501697818230132</v>
      </c>
      <c r="W50" s="18">
        <f t="shared" si="10"/>
        <v>0.52290126192138842</v>
      </c>
      <c r="X50" s="18">
        <f t="shared" si="36"/>
        <v>5.7348035670478192E-2</v>
      </c>
      <c r="Y50" s="18">
        <f t="shared" si="37"/>
        <v>0.11469607134095638</v>
      </c>
      <c r="Z50" s="18">
        <f t="shared" si="38"/>
        <v>0.52144232433712578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976436</v>
      </c>
      <c r="C51" s="14">
        <v>595</v>
      </c>
      <c r="D51" s="15">
        <v>0.61</v>
      </c>
      <c r="E51" s="14">
        <v>55</v>
      </c>
      <c r="F51" s="15">
        <v>0.06</v>
      </c>
      <c r="G51" s="14">
        <v>95</v>
      </c>
      <c r="H51" s="15">
        <v>0.1</v>
      </c>
      <c r="I51" s="14">
        <f t="shared" si="0"/>
        <v>445</v>
      </c>
      <c r="J51" s="15">
        <f t="shared" si="1"/>
        <v>0.45573903461158743</v>
      </c>
      <c r="K51" s="14">
        <v>764508</v>
      </c>
      <c r="L51" s="14">
        <v>6</v>
      </c>
      <c r="M51" s="14">
        <f t="shared" si="2"/>
        <v>764502</v>
      </c>
      <c r="N51" s="18">
        <f t="shared" si="3"/>
        <v>99.999215181528513</v>
      </c>
      <c r="O51" s="14">
        <v>941619</v>
      </c>
      <c r="P51" s="14">
        <v>2206</v>
      </c>
      <c r="Q51" s="24">
        <f t="shared" si="4"/>
        <v>939413</v>
      </c>
      <c r="R51" s="18">
        <f t="shared" si="5"/>
        <v>99.765722654279486</v>
      </c>
      <c r="S51" s="18">
        <f t="shared" si="6"/>
        <v>0.61079466985821451</v>
      </c>
      <c r="T51" s="18">
        <f t="shared" si="35"/>
        <v>0.60935893391886398</v>
      </c>
      <c r="U51" s="18">
        <f t="shared" si="8"/>
        <v>5.6460011499498822E-2</v>
      </c>
      <c r="V51" s="18">
        <f t="shared" si="9"/>
        <v>9.752183804458886E-2</v>
      </c>
      <c r="W51" s="18">
        <f t="shared" si="10"/>
        <v>0.45681282031412679</v>
      </c>
      <c r="X51" s="18">
        <f t="shared" si="36"/>
        <v>5.63272964126681E-2</v>
      </c>
      <c r="Y51" s="18">
        <f t="shared" si="37"/>
        <v>9.7292602894608532E-2</v>
      </c>
      <c r="Z51" s="18">
        <f t="shared" si="38"/>
        <v>0.45573903461158732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981080</v>
      </c>
      <c r="C52" s="14">
        <v>512</v>
      </c>
      <c r="D52" s="15">
        <v>0.52</v>
      </c>
      <c r="E52" s="14">
        <v>44</v>
      </c>
      <c r="F52" s="15">
        <v>0.04</v>
      </c>
      <c r="G52" s="14">
        <v>77</v>
      </c>
      <c r="H52" s="15">
        <v>0.08</v>
      </c>
      <c r="I52" s="14">
        <f t="shared" si="0"/>
        <v>391</v>
      </c>
      <c r="J52" s="15">
        <f t="shared" si="1"/>
        <v>0.39854038406653891</v>
      </c>
      <c r="K52" s="14">
        <v>771392</v>
      </c>
      <c r="L52" s="14">
        <v>9</v>
      </c>
      <c r="M52" s="14">
        <f t="shared" si="2"/>
        <v>771383</v>
      </c>
      <c r="N52" s="18">
        <f t="shared" si="3"/>
        <v>99.998833278022076</v>
      </c>
      <c r="O52" s="14">
        <v>976436</v>
      </c>
      <c r="P52" s="14">
        <v>2092</v>
      </c>
      <c r="Q52" s="24">
        <f t="shared" si="4"/>
        <v>974344</v>
      </c>
      <c r="R52" s="18">
        <f t="shared" si="5"/>
        <v>99.785751447099443</v>
      </c>
      <c r="S52" s="18">
        <f t="shared" si="6"/>
        <v>0.52300046311639559</v>
      </c>
      <c r="T52" s="18">
        <f t="shared" si="35"/>
        <v>0.52187385330452152</v>
      </c>
      <c r="U52" s="18">
        <f t="shared" si="8"/>
        <v>4.4945352299065246E-2</v>
      </c>
      <c r="V52" s="18">
        <f t="shared" si="9"/>
        <v>7.8654366523364189E-2</v>
      </c>
      <c r="W52" s="18">
        <f t="shared" si="10"/>
        <v>0.39940074429396621</v>
      </c>
      <c r="X52" s="18">
        <f t="shared" si="36"/>
        <v>4.4848534268357318E-2</v>
      </c>
      <c r="Y52" s="18">
        <f t="shared" si="37"/>
        <v>7.8484934969625317E-2</v>
      </c>
      <c r="Z52" s="18">
        <f t="shared" si="38"/>
        <v>0.39854038406653897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976856</v>
      </c>
      <c r="C53" s="20">
        <v>482</v>
      </c>
      <c r="D53" s="21">
        <v>0.49</v>
      </c>
      <c r="E53" s="20">
        <v>24</v>
      </c>
      <c r="F53" s="21">
        <v>0.02</v>
      </c>
      <c r="G53" s="20">
        <v>61</v>
      </c>
      <c r="H53" s="21">
        <v>0.06</v>
      </c>
      <c r="I53" s="20">
        <f t="shared" si="0"/>
        <v>397</v>
      </c>
      <c r="J53" s="21">
        <f t="shared" si="1"/>
        <v>0.40640585715806632</v>
      </c>
      <c r="K53" s="20">
        <v>753784</v>
      </c>
      <c r="L53" s="20">
        <v>5</v>
      </c>
      <c r="M53" s="20">
        <f t="shared" si="2"/>
        <v>753779</v>
      </c>
      <c r="N53" s="22">
        <f t="shared" si="3"/>
        <v>99.999336680003822</v>
      </c>
      <c r="O53" s="20">
        <v>981080</v>
      </c>
      <c r="P53" s="20">
        <v>1877</v>
      </c>
      <c r="Q53" s="25">
        <f t="shared" si="4"/>
        <v>979203</v>
      </c>
      <c r="R53" s="22">
        <f t="shared" si="5"/>
        <v>99.808680229950667</v>
      </c>
      <c r="S53" s="22">
        <f t="shared" si="6"/>
        <v>0.49436880390008003</v>
      </c>
      <c r="T53" s="22">
        <f t="shared" si="35"/>
        <v>0.49341970566797971</v>
      </c>
      <c r="U53" s="22">
        <f t="shared" si="8"/>
        <v>2.4615874053116018E-2</v>
      </c>
      <c r="V53" s="22">
        <f t="shared" si="9"/>
        <v>6.2565346551669884E-2</v>
      </c>
      <c r="W53" s="22">
        <f t="shared" si="10"/>
        <v>0.40718758329529409</v>
      </c>
      <c r="X53" s="22">
        <f t="shared" si="36"/>
        <v>2.4568616049857911E-2</v>
      </c>
      <c r="Y53" s="22">
        <f t="shared" si="37"/>
        <v>6.2445232460055525E-2</v>
      </c>
      <c r="Z53" s="26">
        <f t="shared" si="38"/>
        <v>0.40640585715806626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P1:P2"/>
    <mergeCell ref="A1:A2"/>
    <mergeCell ref="C1:C2"/>
    <mergeCell ref="D1:D2"/>
    <mergeCell ref="E1:F1"/>
    <mergeCell ref="G1:H1"/>
    <mergeCell ref="B1:B2"/>
    <mergeCell ref="I1:J1"/>
    <mergeCell ref="K1:K2"/>
    <mergeCell ref="L1:L2"/>
    <mergeCell ref="M1:M2"/>
    <mergeCell ref="N1:N2"/>
    <mergeCell ref="O1:O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</mergeCells>
  <phoneticPr fontId="1" type="noConversion"/>
  <pageMargins left="0.7" right="0.7" top="0.75" bottom="0.75" header="0.3" footer="0.3"/>
  <ignoredErrors>
    <ignoredError sqref="J6:J19" evalError="1"/>
    <ignoredError sqref="AA11:AD11" formulaRange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751BA-9FB7-4B6D-BB1C-74E4170DC34D}">
  <dimension ref="A1:AH53"/>
  <sheetViews>
    <sheetView workbookViewId="0">
      <selection activeCell="K28" sqref="K28"/>
    </sheetView>
  </sheetViews>
  <sheetFormatPr defaultRowHeight="14" x14ac:dyDescent="0.3"/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49" t="s">
        <v>20</v>
      </c>
      <c r="L1" s="44" t="s">
        <v>23</v>
      </c>
      <c r="M1" s="44" t="s">
        <v>24</v>
      </c>
      <c r="N1" s="54" t="s">
        <v>26</v>
      </c>
      <c r="O1" s="44" t="s">
        <v>22</v>
      </c>
      <c r="P1" s="44" t="s">
        <v>28</v>
      </c>
      <c r="Q1" s="44" t="s">
        <v>30</v>
      </c>
      <c r="R1" s="56" t="s">
        <v>32</v>
      </c>
      <c r="S1" s="54" t="s">
        <v>36</v>
      </c>
      <c r="T1" s="54" t="s">
        <v>34</v>
      </c>
      <c r="U1" s="40" t="s">
        <v>38</v>
      </c>
      <c r="V1" s="40" t="s">
        <v>40</v>
      </c>
      <c r="W1" s="40" t="s">
        <v>42</v>
      </c>
      <c r="X1" s="40" t="s">
        <v>44</v>
      </c>
      <c r="Y1" s="40" t="s">
        <v>46</v>
      </c>
      <c r="Z1" s="40" t="s">
        <v>48</v>
      </c>
      <c r="AA1" s="40" t="s">
        <v>50</v>
      </c>
      <c r="AB1" s="40" t="s">
        <v>52</v>
      </c>
      <c r="AC1" s="40" t="s">
        <v>54</v>
      </c>
      <c r="AD1" s="40" t="s">
        <v>56</v>
      </c>
      <c r="AE1" s="40" t="s">
        <v>58</v>
      </c>
      <c r="AF1" s="40" t="s">
        <v>60</v>
      </c>
      <c r="AG1" s="40" t="s">
        <v>62</v>
      </c>
      <c r="AH1" s="40" t="s">
        <v>64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50"/>
      <c r="L2" s="45"/>
      <c r="M2" s="45"/>
      <c r="N2" s="55"/>
      <c r="O2" s="45"/>
      <c r="P2" s="4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8"/>
      <c r="L3" s="8"/>
      <c r="M3" s="8"/>
      <c r="N3" s="17"/>
      <c r="O3" s="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24064828</v>
      </c>
      <c r="C4" s="8">
        <v>1445358</v>
      </c>
      <c r="D4" s="9">
        <v>60.06</v>
      </c>
      <c r="E4" s="8">
        <v>953726</v>
      </c>
      <c r="F4" s="9">
        <v>39.630000000000003</v>
      </c>
      <c r="G4" s="8">
        <v>362066</v>
      </c>
      <c r="H4" s="9">
        <v>15.05</v>
      </c>
      <c r="I4" s="8">
        <f>C4-E4-G4</f>
        <v>129566</v>
      </c>
      <c r="J4" s="9">
        <f>I4/B4*1000</f>
        <v>5.3840401435655387</v>
      </c>
      <c r="K4" s="16">
        <f>K6+K13+K20+K27+K34+K41+K48</f>
        <v>22737128</v>
      </c>
      <c r="L4" s="16">
        <f>L6+L13+L20+L27+L34+L41+L48</f>
        <v>2030414</v>
      </c>
      <c r="M4" s="16">
        <f>K4-L4</f>
        <v>20706714</v>
      </c>
      <c r="N4" s="17">
        <f>M4/K4*100</f>
        <v>91.070050711769753</v>
      </c>
      <c r="O4" s="16">
        <f>O6+O13+O20+O27+O34+O41+O48</f>
        <v>24419188</v>
      </c>
      <c r="P4" s="16">
        <f>P6+P13+P20+P27+P34+P41+P48</f>
        <v>7000147</v>
      </c>
      <c r="Q4" s="16">
        <f>O4-P4</f>
        <v>17419041</v>
      </c>
      <c r="R4" s="17">
        <f>Q4/O4*100</f>
        <v>71.333416164370405</v>
      </c>
      <c r="S4" s="17">
        <f>C4/(R4*B4*N4)*10000000</f>
        <v>92.453651245253909</v>
      </c>
      <c r="T4" s="17">
        <f>N4*R4*S4/10000</f>
        <v>60.061015187808536</v>
      </c>
      <c r="U4" s="17">
        <f>E4/(R4*B4*N4)*10000000</f>
        <v>61.005959068639761</v>
      </c>
      <c r="V4" s="17">
        <f>G4/(R4*B4*N4)*10000000</f>
        <v>23.159884050708612</v>
      </c>
      <c r="W4" s="17">
        <f>I4/(R4*B4*N4)*10000000</f>
        <v>8.2878081259055314</v>
      </c>
      <c r="X4" s="17">
        <f>N4*R4*U4/10000</f>
        <v>39.631531960253362</v>
      </c>
      <c r="Y4" s="17">
        <f>N4*R4*V4/10000</f>
        <v>15.045443083989628</v>
      </c>
      <c r="Z4" s="17">
        <f>N4*R4*W4/10000</f>
        <v>5.3840401435655387</v>
      </c>
      <c r="AA4" s="19">
        <f>SUM(T6:T53)-T6-T13-T20-T27-T34-T41-T48</f>
        <v>1628.9079399164334</v>
      </c>
      <c r="AB4" s="19">
        <f>SUM(X6:X53)-X6-X13-X20-X27-X34-X41-X48</f>
        <v>1004.2904994525729</v>
      </c>
      <c r="AC4" s="19">
        <f>SUM(Y6:Y53)-Y6-Y13-Y20-Y27-Y34-Y41-Y48</f>
        <v>446.8616849333028</v>
      </c>
      <c r="AD4" s="19">
        <f>SUM(Z6:Z53)-Z6-Z13-Z20-Z27-Z34-Z41-Z48</f>
        <v>177.75575553055756</v>
      </c>
      <c r="AE4" s="19">
        <f>SUM(S14:S53)-S20-S27-S34-S41-S48</f>
        <v>2626.269964101235</v>
      </c>
      <c r="AF4" s="19">
        <f>SUM(U14:U53)-U20-U27-U34-U41-U48</f>
        <v>1861.6129622643207</v>
      </c>
      <c r="AG4" s="19">
        <f>SUM(V14:V53)-V20-V27-V34-V41-V48</f>
        <v>569.84253826836778</v>
      </c>
      <c r="AH4" s="19">
        <f>SUM(W14:W53)-W20-W27-W34-W41-W48</f>
        <v>194.8144635685463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8"/>
      <c r="O5" s="11"/>
      <c r="P5" s="18"/>
      <c r="Q5" s="16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4589858</v>
      </c>
      <c r="C6" s="8">
        <v>53962</v>
      </c>
      <c r="D6" s="9">
        <v>11.76</v>
      </c>
      <c r="E6" s="8">
        <v>49918</v>
      </c>
      <c r="F6" s="9">
        <v>10.88</v>
      </c>
      <c r="G6" s="8">
        <v>3789</v>
      </c>
      <c r="H6" s="9">
        <v>0.83</v>
      </c>
      <c r="I6" s="8">
        <f t="shared" ref="I6:I53" si="0">C6-E6-G6</f>
        <v>255</v>
      </c>
      <c r="J6" s="9">
        <f t="shared" ref="J6:J53" si="1">I6/B6*1000</f>
        <v>5.5557274320904917E-2</v>
      </c>
      <c r="K6" s="8">
        <v>4243812</v>
      </c>
      <c r="L6" s="8">
        <v>1839162</v>
      </c>
      <c r="M6" s="8">
        <f t="shared" ref="M6:M53" si="2">K6-L6</f>
        <v>2404650</v>
      </c>
      <c r="N6" s="17">
        <f t="shared" ref="N6:N53" si="3">M6/K6*100</f>
        <v>56.662500600874878</v>
      </c>
      <c r="O6" s="8">
        <v>4303079</v>
      </c>
      <c r="P6" s="8">
        <v>4200211</v>
      </c>
      <c r="Q6" s="16">
        <f t="shared" ref="Q6:Q53" si="4">O6-P6</f>
        <v>102868</v>
      </c>
      <c r="R6" s="17">
        <f t="shared" ref="R6:R53" si="5">Q6/O6*100</f>
        <v>2.3905673123825988</v>
      </c>
      <c r="S6" s="17">
        <f t="shared" ref="S6:S53" si="6">C6/(R6*B6*N6)*10000000</f>
        <v>867.94473779725774</v>
      </c>
      <c r="T6" s="17">
        <f t="shared" ref="T6:T11" si="7">N6*R6*S6/10000</f>
        <v>11.756790732959496</v>
      </c>
      <c r="U6" s="17">
        <f t="shared" ref="U6:U53" si="8">E6/(R6*B6*N6)*10000000</f>
        <v>802.89954822585355</v>
      </c>
      <c r="V6" s="17">
        <f t="shared" ref="V6:V53" si="9">G6/(R6*B6*N6)*10000000</f>
        <v>60.943675392198386</v>
      </c>
      <c r="W6" s="17">
        <f t="shared" ref="W6:W53" si="10">I6/(R6*B6*N6)*10000000</f>
        <v>4.1015141792057506</v>
      </c>
      <c r="X6" s="17">
        <f t="shared" ref="X6:X11" si="11">N6*R6*U6/10000</f>
        <v>10.875717723729146</v>
      </c>
      <c r="Y6" s="17">
        <f t="shared" ref="Y6:Y11" si="12">N6*R6*V6/10000</f>
        <v>0.82551573490944608</v>
      </c>
      <c r="Z6" s="17">
        <f t="shared" ref="Z6:Z11" si="13">N6*R6*W6/10000</f>
        <v>5.5557274320904924E-2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793991</v>
      </c>
      <c r="C7" s="14">
        <v>232</v>
      </c>
      <c r="D7" s="15">
        <v>0.28999999999999998</v>
      </c>
      <c r="E7" s="14">
        <v>214</v>
      </c>
      <c r="F7" s="15">
        <v>0.27</v>
      </c>
      <c r="G7" s="14">
        <v>12</v>
      </c>
      <c r="H7" s="15">
        <v>0.02</v>
      </c>
      <c r="I7" s="14">
        <f t="shared" si="0"/>
        <v>6</v>
      </c>
      <c r="J7" s="15">
        <f t="shared" si="1"/>
        <v>7.5567607189502145E-3</v>
      </c>
      <c r="K7" s="14">
        <v>699135</v>
      </c>
      <c r="L7" s="14">
        <v>523723</v>
      </c>
      <c r="M7" s="14">
        <f t="shared" si="2"/>
        <v>175412</v>
      </c>
      <c r="N7" s="18">
        <f t="shared" si="3"/>
        <v>25.089861042574036</v>
      </c>
      <c r="O7" s="14">
        <v>708264</v>
      </c>
      <c r="P7" s="14">
        <v>707479</v>
      </c>
      <c r="Q7" s="24">
        <f t="shared" si="4"/>
        <v>785</v>
      </c>
      <c r="R7" s="18">
        <f t="shared" si="5"/>
        <v>0.11083437814148396</v>
      </c>
      <c r="S7" s="18">
        <f t="shared" si="6"/>
        <v>1050.7506329102407</v>
      </c>
      <c r="T7" s="18">
        <f t="shared" si="7"/>
        <v>0.29219474779940824</v>
      </c>
      <c r="U7" s="18">
        <f t="shared" si="8"/>
        <v>969.22687690858425</v>
      </c>
      <c r="V7" s="18">
        <f t="shared" si="9"/>
        <v>54.349170667771077</v>
      </c>
      <c r="W7" s="18">
        <f t="shared" si="10"/>
        <v>27.174585333885538</v>
      </c>
      <c r="X7" s="18">
        <f t="shared" si="11"/>
        <v>0.26952446564255761</v>
      </c>
      <c r="Y7" s="18">
        <f t="shared" si="12"/>
        <v>1.5113521437900429E-2</v>
      </c>
      <c r="Z7" s="18">
        <f t="shared" si="13"/>
        <v>7.5567607189502145E-3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895774</v>
      </c>
      <c r="C8" s="14">
        <v>1188</v>
      </c>
      <c r="D8" s="15">
        <v>1.33</v>
      </c>
      <c r="E8" s="14">
        <v>1147</v>
      </c>
      <c r="F8" s="15">
        <v>1.28</v>
      </c>
      <c r="G8" s="14">
        <v>35</v>
      </c>
      <c r="H8" s="15">
        <v>0.04</v>
      </c>
      <c r="I8" s="14">
        <f t="shared" si="0"/>
        <v>6</v>
      </c>
      <c r="J8" s="15">
        <f t="shared" si="1"/>
        <v>6.6981180520979617E-3</v>
      </c>
      <c r="K8" s="14">
        <v>783380</v>
      </c>
      <c r="L8" s="14">
        <v>471095</v>
      </c>
      <c r="M8" s="14">
        <f t="shared" si="2"/>
        <v>312285</v>
      </c>
      <c r="N8" s="18">
        <f t="shared" si="3"/>
        <v>39.863795348362224</v>
      </c>
      <c r="O8" s="14">
        <v>793991</v>
      </c>
      <c r="P8" s="14">
        <v>791677</v>
      </c>
      <c r="Q8" s="24">
        <f t="shared" si="4"/>
        <v>2314</v>
      </c>
      <c r="R8" s="18">
        <f t="shared" si="5"/>
        <v>0.29143907172751327</v>
      </c>
      <c r="S8" s="18">
        <f t="shared" si="6"/>
        <v>1141.541141660698</v>
      </c>
      <c r="T8" s="18">
        <f t="shared" si="7"/>
        <v>1.3262273743153963</v>
      </c>
      <c r="U8" s="18">
        <f t="shared" si="8"/>
        <v>1102.1445197683677</v>
      </c>
      <c r="V8" s="18">
        <f t="shared" si="9"/>
        <v>33.631262591013829</v>
      </c>
      <c r="W8" s="18">
        <f t="shared" si="10"/>
        <v>5.7653593013166571</v>
      </c>
      <c r="X8" s="18">
        <f t="shared" si="11"/>
        <v>1.2804569009593938</v>
      </c>
      <c r="Y8" s="18">
        <f t="shared" si="12"/>
        <v>3.9072355303904772E-2</v>
      </c>
      <c r="Z8" s="18">
        <f t="shared" si="13"/>
        <v>6.6981180520979617E-3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926100</v>
      </c>
      <c r="C9" s="14">
        <v>4255</v>
      </c>
      <c r="D9" s="15">
        <v>4.59</v>
      </c>
      <c r="E9" s="14">
        <v>4060</v>
      </c>
      <c r="F9" s="15">
        <v>4.38</v>
      </c>
      <c r="G9" s="14">
        <v>186</v>
      </c>
      <c r="H9" s="15">
        <v>0.2</v>
      </c>
      <c r="I9" s="14">
        <f t="shared" si="0"/>
        <v>9</v>
      </c>
      <c r="J9" s="15">
        <f t="shared" si="1"/>
        <v>9.7181729834791061E-3</v>
      </c>
      <c r="K9" s="14">
        <v>884007</v>
      </c>
      <c r="L9" s="14">
        <v>392310</v>
      </c>
      <c r="M9" s="14">
        <f t="shared" si="2"/>
        <v>491697</v>
      </c>
      <c r="N9" s="18">
        <f t="shared" si="3"/>
        <v>55.621392138297544</v>
      </c>
      <c r="O9" s="14">
        <v>895774</v>
      </c>
      <c r="P9" s="14">
        <v>887878</v>
      </c>
      <c r="Q9" s="24">
        <f t="shared" si="4"/>
        <v>7896</v>
      </c>
      <c r="R9" s="18">
        <f t="shared" si="5"/>
        <v>0.88147233565609184</v>
      </c>
      <c r="S9" s="18">
        <f t="shared" si="6"/>
        <v>937.111222427077</v>
      </c>
      <c r="T9" s="18">
        <f t="shared" si="7"/>
        <v>4.5945362271892884</v>
      </c>
      <c r="U9" s="18">
        <f t="shared" si="8"/>
        <v>894.16487968365038</v>
      </c>
      <c r="V9" s="18">
        <f t="shared" si="9"/>
        <v>40.964203847576108</v>
      </c>
      <c r="W9" s="18">
        <f t="shared" si="10"/>
        <v>1.9821388958504564</v>
      </c>
      <c r="X9" s="18">
        <f t="shared" si="11"/>
        <v>4.3839758125472406</v>
      </c>
      <c r="Y9" s="18">
        <f t="shared" si="12"/>
        <v>0.2008422416585682</v>
      </c>
      <c r="Z9" s="18">
        <f t="shared" si="13"/>
        <v>9.7181729834791043E-3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978950</v>
      </c>
      <c r="C10" s="14">
        <v>13176</v>
      </c>
      <c r="D10" s="15">
        <v>13.46</v>
      </c>
      <c r="E10" s="14">
        <v>12364</v>
      </c>
      <c r="F10" s="15">
        <v>12.63</v>
      </c>
      <c r="G10" s="14">
        <v>774</v>
      </c>
      <c r="H10" s="15">
        <v>0.79</v>
      </c>
      <c r="I10" s="14">
        <f t="shared" si="0"/>
        <v>38</v>
      </c>
      <c r="J10" s="15">
        <f t="shared" si="1"/>
        <v>3.8817099954032382E-2</v>
      </c>
      <c r="K10" s="14">
        <v>912951</v>
      </c>
      <c r="L10" s="14">
        <v>275337</v>
      </c>
      <c r="M10" s="14">
        <f t="shared" si="2"/>
        <v>637614</v>
      </c>
      <c r="N10" s="18">
        <f t="shared" si="3"/>
        <v>69.84098818008853</v>
      </c>
      <c r="O10" s="14">
        <v>926100</v>
      </c>
      <c r="P10" s="14">
        <v>901373</v>
      </c>
      <c r="Q10" s="24">
        <f t="shared" si="4"/>
        <v>24727</v>
      </c>
      <c r="R10" s="18">
        <f t="shared" si="5"/>
        <v>2.6700140373609762</v>
      </c>
      <c r="S10" s="18">
        <f t="shared" si="6"/>
        <v>721.77054571435212</v>
      </c>
      <c r="T10" s="18">
        <f t="shared" si="7"/>
        <v>13.459318657745539</v>
      </c>
      <c r="U10" s="18">
        <f t="shared" si="8"/>
        <v>677.28984723833116</v>
      </c>
      <c r="V10" s="18">
        <f t="shared" si="9"/>
        <v>42.399089434039823</v>
      </c>
      <c r="W10" s="18">
        <f t="shared" si="10"/>
        <v>2.0816090419812832</v>
      </c>
      <c r="X10" s="18">
        <f t="shared" si="11"/>
        <v>12.629858521885692</v>
      </c>
      <c r="Y10" s="18">
        <f t="shared" si="12"/>
        <v>0.79064303590581753</v>
      </c>
      <c r="Z10" s="18">
        <f t="shared" si="13"/>
        <v>3.8817099954032382E-2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995043</v>
      </c>
      <c r="C11" s="14">
        <v>35111</v>
      </c>
      <c r="D11" s="15">
        <v>35.29</v>
      </c>
      <c r="E11" s="14">
        <v>32133</v>
      </c>
      <c r="F11" s="15">
        <v>32.29</v>
      </c>
      <c r="G11" s="14">
        <v>2782</v>
      </c>
      <c r="H11" s="15">
        <v>2.8</v>
      </c>
      <c r="I11" s="14">
        <f t="shared" si="0"/>
        <v>196</v>
      </c>
      <c r="J11" s="15">
        <f t="shared" si="1"/>
        <v>0.19697641207465408</v>
      </c>
      <c r="K11" s="14">
        <v>964339</v>
      </c>
      <c r="L11" s="14">
        <v>176697</v>
      </c>
      <c r="M11" s="14">
        <f t="shared" si="2"/>
        <v>787642</v>
      </c>
      <c r="N11" s="18">
        <f t="shared" si="3"/>
        <v>81.676879188750021</v>
      </c>
      <c r="O11" s="14">
        <v>978950</v>
      </c>
      <c r="P11" s="14">
        <v>911804</v>
      </c>
      <c r="Q11" s="24">
        <f t="shared" si="4"/>
        <v>67146</v>
      </c>
      <c r="R11" s="18">
        <f t="shared" si="5"/>
        <v>6.8589815618775223</v>
      </c>
      <c r="S11" s="18">
        <f t="shared" si="6"/>
        <v>629.85789764141282</v>
      </c>
      <c r="T11" s="18">
        <f t="shared" si="7"/>
        <v>35.28591226710806</v>
      </c>
      <c r="U11" s="18">
        <f t="shared" si="8"/>
        <v>576.43541411271451</v>
      </c>
      <c r="V11" s="18">
        <f t="shared" si="9"/>
        <v>49.906430213847813</v>
      </c>
      <c r="W11" s="18">
        <f t="shared" si="10"/>
        <v>3.5160533148505291</v>
      </c>
      <c r="X11" s="18">
        <f t="shared" si="11"/>
        <v>32.29307678160643</v>
      </c>
      <c r="Y11" s="18">
        <f t="shared" si="12"/>
        <v>2.7958590734269779</v>
      </c>
      <c r="Z11" s="18">
        <f t="shared" si="13"/>
        <v>0.19697641207465411</v>
      </c>
      <c r="AA11" s="34">
        <f>SUM(D7:D11)+SUM(D14:D18)+SUM(D21:D25)+SUM(D28:D32)+SUM(D35:D39)+SUM(D42:D46)+SUM(D49:D53)</f>
        <v>1628.8800000000003</v>
      </c>
      <c r="AB11" s="34">
        <f>SUM(F7:F11)+SUM(F14:F18)+SUM(F21:F25)+SUM(F28:F32)+SUM(F35:F39)+SUM(F42:F46)+SUM(F49:F53)</f>
        <v>1004.28</v>
      </c>
      <c r="AC11" s="34">
        <f>SUM(H7:H11)+SUM(H14:H18)+SUM(H21:H25)+SUM(H28:H32)+SUM(H35:H39)+SUM(H42:H46)+SUM(H49:H53)</f>
        <v>446.85999999999996</v>
      </c>
      <c r="AD11" s="34">
        <f>SUM(J7:J11)+SUM(J14:J18)+SUM(J21:J25)+SUM(J28:J32)+SUM(J35:J39)+SUM(J42:J46)+SUM(J49:J53)</f>
        <v>177.75575553055754</v>
      </c>
      <c r="AE11" s="19">
        <f>SUM(S7:S53)-S13-S20-S27-S34-S41-S48</f>
        <v>7107.3014044550155</v>
      </c>
      <c r="AF11" s="19">
        <f>SUM(U7:U53)-U13-U20-U27-U34-U41-U48</f>
        <v>6080.8744999759729</v>
      </c>
      <c r="AG11" s="19">
        <f t="shared" ref="AG11:AH11" si="14">SUM(V7:V53)-V13-V20-V27-V34-V41-V48</f>
        <v>791.09269502261634</v>
      </c>
      <c r="AH11" s="19">
        <f t="shared" si="14"/>
        <v>235.33420945643061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8"/>
      <c r="O12" s="11"/>
      <c r="P12" s="11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4826274</v>
      </c>
      <c r="C13" s="8">
        <v>729301</v>
      </c>
      <c r="D13" s="9">
        <v>151.11000000000001</v>
      </c>
      <c r="E13" s="8">
        <v>609789</v>
      </c>
      <c r="F13" s="33">
        <v>126.35</v>
      </c>
      <c r="G13" s="8">
        <v>103538</v>
      </c>
      <c r="H13" s="9">
        <v>21.45</v>
      </c>
      <c r="I13" s="8">
        <f t="shared" si="0"/>
        <v>15974</v>
      </c>
      <c r="J13" s="9">
        <f t="shared" si="1"/>
        <v>3.309799650827947</v>
      </c>
      <c r="K13" s="8">
        <v>4691789</v>
      </c>
      <c r="L13" s="8">
        <v>170366</v>
      </c>
      <c r="M13" s="8">
        <f t="shared" si="2"/>
        <v>4521423</v>
      </c>
      <c r="N13" s="17">
        <f t="shared" si="3"/>
        <v>96.368847789190852</v>
      </c>
      <c r="O13" s="8">
        <v>4795676</v>
      </c>
      <c r="P13" s="8">
        <v>2478492</v>
      </c>
      <c r="Q13" s="16">
        <f t="shared" si="4"/>
        <v>2317184</v>
      </c>
      <c r="R13" s="17">
        <f t="shared" si="5"/>
        <v>48.318193305802978</v>
      </c>
      <c r="S13" s="17">
        <f t="shared" si="6"/>
        <v>324.52449392494253</v>
      </c>
      <c r="T13" s="17">
        <f t="shared" ref="T13:T18" si="15">N13*R13*S13/10000</f>
        <v>151.11056686793995</v>
      </c>
      <c r="U13" s="17">
        <f t="shared" si="8"/>
        <v>271.34402205124741</v>
      </c>
      <c r="V13" s="17">
        <f t="shared" si="9"/>
        <v>46.072358397973815</v>
      </c>
      <c r="W13" s="17">
        <f t="shared" si="10"/>
        <v>7.1081134757213169</v>
      </c>
      <c r="X13" s="17">
        <f t="shared" ref="X13:X18" si="16">N13*R13*U13/10000</f>
        <v>126.34777884554421</v>
      </c>
      <c r="Y13" s="17">
        <f t="shared" ref="Y13:Y18" si="17">N13*R13*V13/10000</f>
        <v>21.452988371567798</v>
      </c>
      <c r="Z13" s="17">
        <f t="shared" ref="Z13:Z18" si="18">N13*R13*W13/10000</f>
        <v>3.3097996508279475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1028561</v>
      </c>
      <c r="C14" s="14">
        <v>78635</v>
      </c>
      <c r="D14" s="15">
        <v>76.45</v>
      </c>
      <c r="E14" s="14">
        <v>71117</v>
      </c>
      <c r="F14" s="15">
        <v>69.14</v>
      </c>
      <c r="G14" s="14">
        <v>6991</v>
      </c>
      <c r="H14" s="15">
        <v>6.8</v>
      </c>
      <c r="I14" s="14">
        <f t="shared" si="0"/>
        <v>527</v>
      </c>
      <c r="J14" s="15">
        <f t="shared" si="1"/>
        <v>0.5123663059361574</v>
      </c>
      <c r="K14" s="14">
        <v>978035</v>
      </c>
      <c r="L14" s="14">
        <v>91034</v>
      </c>
      <c r="M14" s="14">
        <f t="shared" si="2"/>
        <v>887001</v>
      </c>
      <c r="N14" s="18">
        <f t="shared" si="3"/>
        <v>90.692153143803651</v>
      </c>
      <c r="O14" s="14">
        <v>995043</v>
      </c>
      <c r="P14" s="14">
        <v>820650</v>
      </c>
      <c r="Q14" s="24">
        <f t="shared" si="4"/>
        <v>174393</v>
      </c>
      <c r="R14" s="18">
        <f t="shared" si="5"/>
        <v>17.526177260681198</v>
      </c>
      <c r="S14" s="18">
        <f t="shared" si="6"/>
        <v>480.98211245821011</v>
      </c>
      <c r="T14" s="18">
        <f t="shared" si="15"/>
        <v>76.451469577399877</v>
      </c>
      <c r="U14" s="18">
        <f t="shared" si="8"/>
        <v>434.99720088625327</v>
      </c>
      <c r="V14" s="18">
        <f t="shared" si="9"/>
        <v>42.761441447133556</v>
      </c>
      <c r="W14" s="18">
        <f t="shared" si="10"/>
        <v>3.223470124823256</v>
      </c>
      <c r="X14" s="18">
        <f t="shared" si="16"/>
        <v>69.142228803153131</v>
      </c>
      <c r="Y14" s="18">
        <f t="shared" si="17"/>
        <v>6.7968744683105822</v>
      </c>
      <c r="Z14" s="18">
        <f t="shared" si="18"/>
        <v>0.5123663059361574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921576</v>
      </c>
      <c r="C15" s="14">
        <v>112534</v>
      </c>
      <c r="D15" s="15">
        <v>122.11</v>
      </c>
      <c r="E15" s="14">
        <v>99465</v>
      </c>
      <c r="F15" s="15">
        <v>107.93</v>
      </c>
      <c r="G15" s="14">
        <v>11902</v>
      </c>
      <c r="H15" s="15">
        <v>12.91</v>
      </c>
      <c r="I15" s="14">
        <f t="shared" si="0"/>
        <v>1167</v>
      </c>
      <c r="J15" s="15">
        <f t="shared" si="1"/>
        <v>1.2663090184640227</v>
      </c>
      <c r="K15" s="14">
        <v>1009435</v>
      </c>
      <c r="L15" s="14">
        <v>43170</v>
      </c>
      <c r="M15" s="14">
        <f t="shared" si="2"/>
        <v>966265</v>
      </c>
      <c r="N15" s="18">
        <f t="shared" si="3"/>
        <v>95.723350190948395</v>
      </c>
      <c r="O15" s="14">
        <v>1028561</v>
      </c>
      <c r="P15" s="14">
        <v>691462</v>
      </c>
      <c r="Q15" s="24">
        <f t="shared" si="4"/>
        <v>337099</v>
      </c>
      <c r="R15" s="18">
        <f t="shared" si="5"/>
        <v>32.773846179273761</v>
      </c>
      <c r="S15" s="18">
        <f t="shared" si="6"/>
        <v>389.23088963533201</v>
      </c>
      <c r="T15" s="18">
        <f t="shared" si="15"/>
        <v>122.1103848190491</v>
      </c>
      <c r="U15" s="18">
        <f t="shared" si="8"/>
        <v>344.02803097355735</v>
      </c>
      <c r="V15" s="18">
        <f t="shared" si="9"/>
        <v>41.166456790300899</v>
      </c>
      <c r="W15" s="18">
        <f t="shared" si="10"/>
        <v>4.0364018714737986</v>
      </c>
      <c r="X15" s="18">
        <f t="shared" si="16"/>
        <v>107.92924294903513</v>
      </c>
      <c r="Y15" s="18">
        <f t="shared" si="17"/>
        <v>12.914832851549953</v>
      </c>
      <c r="Z15" s="18">
        <f t="shared" si="18"/>
        <v>1.2663090184640224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862182</v>
      </c>
      <c r="C16" s="14">
        <v>142352</v>
      </c>
      <c r="D16" s="15">
        <v>165.11</v>
      </c>
      <c r="E16" s="14">
        <v>121029</v>
      </c>
      <c r="F16" s="15">
        <v>140.38</v>
      </c>
      <c r="G16" s="14">
        <v>18970</v>
      </c>
      <c r="H16" s="15">
        <v>22</v>
      </c>
      <c r="I16" s="14">
        <f t="shared" si="0"/>
        <v>2353</v>
      </c>
      <c r="J16" s="15">
        <f t="shared" si="1"/>
        <v>2.7291221575027085</v>
      </c>
      <c r="K16" s="14">
        <v>901167</v>
      </c>
      <c r="L16" s="14">
        <v>20390</v>
      </c>
      <c r="M16" s="14">
        <f t="shared" si="2"/>
        <v>880777</v>
      </c>
      <c r="N16" s="18">
        <f t="shared" si="3"/>
        <v>97.737378310568417</v>
      </c>
      <c r="O16" s="14">
        <v>921576</v>
      </c>
      <c r="P16" s="14">
        <v>470837</v>
      </c>
      <c r="Q16" s="24">
        <f t="shared" si="4"/>
        <v>450739</v>
      </c>
      <c r="R16" s="18">
        <f t="shared" si="5"/>
        <v>48.909585319062124</v>
      </c>
      <c r="S16" s="18">
        <f t="shared" si="6"/>
        <v>345.39015590435298</v>
      </c>
      <c r="T16" s="18">
        <f t="shared" si="15"/>
        <v>165.10667121327052</v>
      </c>
      <c r="U16" s="18">
        <f t="shared" si="8"/>
        <v>293.65393657235535</v>
      </c>
      <c r="V16" s="18">
        <f t="shared" si="9"/>
        <v>46.027110665853485</v>
      </c>
      <c r="W16" s="18">
        <f t="shared" si="10"/>
        <v>5.7091086661440826</v>
      </c>
      <c r="X16" s="18">
        <f t="shared" si="16"/>
        <v>140.37523399931797</v>
      </c>
      <c r="Y16" s="18">
        <f t="shared" si="17"/>
        <v>22.002315056449795</v>
      </c>
      <c r="Z16" s="18">
        <f t="shared" si="18"/>
        <v>2.7291221575027076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988314</v>
      </c>
      <c r="C17" s="14">
        <v>195366</v>
      </c>
      <c r="D17" s="15">
        <v>197.68</v>
      </c>
      <c r="E17" s="14">
        <v>160699</v>
      </c>
      <c r="F17" s="15">
        <v>162.6</v>
      </c>
      <c r="G17" s="14">
        <v>30065</v>
      </c>
      <c r="H17" s="15">
        <v>30.42</v>
      </c>
      <c r="I17" s="14">
        <f t="shared" si="0"/>
        <v>4602</v>
      </c>
      <c r="J17" s="15">
        <f t="shared" si="1"/>
        <v>4.6564148641018948</v>
      </c>
      <c r="K17" s="14">
        <v>840504</v>
      </c>
      <c r="L17" s="14">
        <v>9395</v>
      </c>
      <c r="M17" s="14">
        <f t="shared" si="2"/>
        <v>831109</v>
      </c>
      <c r="N17" s="18">
        <f t="shared" si="3"/>
        <v>98.882218288074768</v>
      </c>
      <c r="O17" s="14">
        <v>862182</v>
      </c>
      <c r="P17" s="14">
        <v>288562</v>
      </c>
      <c r="Q17" s="24">
        <f t="shared" si="4"/>
        <v>573620</v>
      </c>
      <c r="R17" s="18">
        <f t="shared" si="5"/>
        <v>66.531196429524158</v>
      </c>
      <c r="S17" s="18">
        <f t="shared" si="6"/>
        <v>300.47649397093306</v>
      </c>
      <c r="T17" s="18">
        <f t="shared" si="15"/>
        <v>197.6760422294939</v>
      </c>
      <c r="U17" s="18">
        <f t="shared" si="8"/>
        <v>247.15801165317902</v>
      </c>
      <c r="V17" s="18">
        <f t="shared" si="9"/>
        <v>46.240521847384407</v>
      </c>
      <c r="W17" s="18">
        <f t="shared" si="10"/>
        <v>7.0779604703696331</v>
      </c>
      <c r="X17" s="18">
        <f t="shared" si="16"/>
        <v>162.59913347377454</v>
      </c>
      <c r="Y17" s="18">
        <f t="shared" si="17"/>
        <v>30.420493891617447</v>
      </c>
      <c r="Z17" s="18">
        <f t="shared" si="18"/>
        <v>4.6564148641018948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1025641</v>
      </c>
      <c r="C18" s="14">
        <v>200414</v>
      </c>
      <c r="D18" s="15">
        <v>195.4</v>
      </c>
      <c r="E18" s="14">
        <v>157479</v>
      </c>
      <c r="F18" s="15">
        <v>153.54</v>
      </c>
      <c r="G18" s="14">
        <v>35610</v>
      </c>
      <c r="H18" s="15">
        <v>34.72</v>
      </c>
      <c r="I18" s="14">
        <f t="shared" si="0"/>
        <v>7325</v>
      </c>
      <c r="J18" s="15">
        <f t="shared" si="1"/>
        <v>7.1418751785468793</v>
      </c>
      <c r="K18" s="14">
        <v>962648</v>
      </c>
      <c r="L18" s="14">
        <v>6377</v>
      </c>
      <c r="M18" s="14">
        <f t="shared" si="2"/>
        <v>956271</v>
      </c>
      <c r="N18" s="18">
        <f t="shared" si="3"/>
        <v>99.337556406910934</v>
      </c>
      <c r="O18" s="14">
        <v>988314</v>
      </c>
      <c r="P18" s="14">
        <v>206981</v>
      </c>
      <c r="Q18" s="24">
        <f t="shared" si="4"/>
        <v>781333</v>
      </c>
      <c r="R18" s="18">
        <f t="shared" si="5"/>
        <v>79.057161995074438</v>
      </c>
      <c r="S18" s="18">
        <f t="shared" si="6"/>
        <v>248.81582012877411</v>
      </c>
      <c r="T18" s="18">
        <f t="shared" si="15"/>
        <v>195.40365488509138</v>
      </c>
      <c r="U18" s="18">
        <f t="shared" si="8"/>
        <v>195.51162362938328</v>
      </c>
      <c r="V18" s="18">
        <f t="shared" si="9"/>
        <v>44.210141780442711</v>
      </c>
      <c r="W18" s="18">
        <f t="shared" si="10"/>
        <v>9.0940547189481293</v>
      </c>
      <c r="X18" s="18">
        <f t="shared" si="16"/>
        <v>153.54202883855075</v>
      </c>
      <c r="Y18" s="18">
        <f t="shared" si="17"/>
        <v>34.719750867993767</v>
      </c>
      <c r="Z18" s="18">
        <f t="shared" si="18"/>
        <v>7.1418751785468793</v>
      </c>
      <c r="AA18" s="1"/>
      <c r="AB18" s="1"/>
      <c r="AC18" s="1"/>
      <c r="AD18" s="1"/>
      <c r="AE18" s="19">
        <f>SUM(S16:S53)-S20-S27-S34-S41-S48</f>
        <v>1756.0569620076928</v>
      </c>
      <c r="AF18" s="19">
        <f>SUM(U16:U53)-U20-U27-U34-U41-U48</f>
        <v>1082.5877304045096</v>
      </c>
      <c r="AG18" s="19">
        <f>SUM(V16:V53)-V20-V27-V34-V41-V48</f>
        <v>485.91464003093336</v>
      </c>
      <c r="AH18" s="19">
        <f>SUM(W16:W53)-W20-W27-W34-W41-W48</f>
        <v>187.55459157224922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8"/>
      <c r="O19" s="11"/>
      <c r="P19" s="11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4039547</v>
      </c>
      <c r="C20" s="8">
        <v>471330</v>
      </c>
      <c r="D20" s="9">
        <v>116.68</v>
      </c>
      <c r="E20" s="8">
        <v>271294</v>
      </c>
      <c r="F20" s="9">
        <v>67.16</v>
      </c>
      <c r="G20" s="8">
        <v>149291</v>
      </c>
      <c r="H20" s="9">
        <v>36.96</v>
      </c>
      <c r="I20" s="8">
        <f t="shared" si="0"/>
        <v>50745</v>
      </c>
      <c r="J20" s="9">
        <f t="shared" si="1"/>
        <v>12.562052131092917</v>
      </c>
      <c r="K20" s="8">
        <v>4287867</v>
      </c>
      <c r="L20" s="8">
        <v>13567</v>
      </c>
      <c r="M20" s="8">
        <f t="shared" si="2"/>
        <v>4274300</v>
      </c>
      <c r="N20" s="17">
        <f t="shared" si="3"/>
        <v>99.683595596598494</v>
      </c>
      <c r="O20" s="8">
        <v>4437756</v>
      </c>
      <c r="P20" s="8">
        <v>275548</v>
      </c>
      <c r="Q20" s="16">
        <f t="shared" si="4"/>
        <v>4162208</v>
      </c>
      <c r="R20" s="17">
        <f t="shared" si="5"/>
        <v>93.790825813767142</v>
      </c>
      <c r="S20" s="17">
        <f t="shared" si="6"/>
        <v>124.79821206643675</v>
      </c>
      <c r="T20" s="17">
        <f t="shared" ref="T20:T25" si="19">N20*R20*S20/10000</f>
        <v>116.67892464179769</v>
      </c>
      <c r="U20" s="17">
        <f t="shared" si="8"/>
        <v>71.832911430106066</v>
      </c>
      <c r="V20" s="17">
        <f t="shared" si="9"/>
        <v>39.529098248807429</v>
      </c>
      <c r="W20" s="17">
        <f t="shared" si="10"/>
        <v>13.436202387523247</v>
      </c>
      <c r="X20" s="17">
        <f t="shared" ref="X20:X25" si="20">N20*R20*U20/10000</f>
        <v>67.159510707512496</v>
      </c>
      <c r="Y20" s="17">
        <f t="shared" ref="Y20:Y25" si="21">N20*R20*V20/10000</f>
        <v>36.957361803192278</v>
      </c>
      <c r="Z20" s="17">
        <f t="shared" ref="Z20:Z25" si="22">N20*R20*W20/10000</f>
        <v>12.562052131092916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1090704</v>
      </c>
      <c r="C21" s="14">
        <v>176598</v>
      </c>
      <c r="D21" s="15">
        <v>161.91</v>
      </c>
      <c r="E21" s="14">
        <v>125946</v>
      </c>
      <c r="F21" s="15">
        <v>115.47</v>
      </c>
      <c r="G21" s="14">
        <v>40339</v>
      </c>
      <c r="H21" s="15">
        <v>36.979999999999997</v>
      </c>
      <c r="I21" s="14">
        <f t="shared" si="0"/>
        <v>10313</v>
      </c>
      <c r="J21" s="15">
        <f t="shared" si="1"/>
        <v>9.4553609411902784</v>
      </c>
      <c r="K21" s="14">
        <v>998061</v>
      </c>
      <c r="L21" s="14">
        <v>4721</v>
      </c>
      <c r="M21" s="14">
        <f t="shared" si="2"/>
        <v>993340</v>
      </c>
      <c r="N21" s="18">
        <f t="shared" si="3"/>
        <v>99.526982819687376</v>
      </c>
      <c r="O21" s="14">
        <v>1025641</v>
      </c>
      <c r="P21" s="14">
        <v>125133</v>
      </c>
      <c r="Q21" s="24">
        <f t="shared" si="4"/>
        <v>900508</v>
      </c>
      <c r="R21" s="18">
        <f t="shared" si="5"/>
        <v>87.799532194988302</v>
      </c>
      <c r="S21" s="18">
        <f t="shared" si="6"/>
        <v>185.28737749320658</v>
      </c>
      <c r="T21" s="18">
        <f t="shared" si="19"/>
        <v>161.91193944461557</v>
      </c>
      <c r="U21" s="18">
        <f t="shared" si="8"/>
        <v>132.14308228722521</v>
      </c>
      <c r="V21" s="18">
        <f t="shared" si="9"/>
        <v>42.323851463201507</v>
      </c>
      <c r="W21" s="18">
        <f t="shared" si="10"/>
        <v>10.820443742779871</v>
      </c>
      <c r="X21" s="18">
        <f t="shared" si="20"/>
        <v>115.47220877524975</v>
      </c>
      <c r="Y21" s="18">
        <f t="shared" si="21"/>
        <v>36.984369728175565</v>
      </c>
      <c r="Z21" s="18">
        <f t="shared" si="22"/>
        <v>9.4553609411902766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1137599</v>
      </c>
      <c r="C22" s="14">
        <v>145481</v>
      </c>
      <c r="D22" s="15">
        <v>127.88</v>
      </c>
      <c r="E22" s="14">
        <v>87993</v>
      </c>
      <c r="F22" s="15">
        <v>77.349999999999994</v>
      </c>
      <c r="G22" s="14">
        <v>43637</v>
      </c>
      <c r="H22" s="15">
        <v>38.36</v>
      </c>
      <c r="I22" s="14">
        <f t="shared" si="0"/>
        <v>13851</v>
      </c>
      <c r="J22" s="15">
        <f t="shared" si="1"/>
        <v>12.175643614314007</v>
      </c>
      <c r="K22" s="14">
        <v>1060512</v>
      </c>
      <c r="L22" s="14">
        <v>3728</v>
      </c>
      <c r="M22" s="14">
        <f t="shared" si="2"/>
        <v>1056784</v>
      </c>
      <c r="N22" s="18">
        <f t="shared" si="3"/>
        <v>99.648471681602842</v>
      </c>
      <c r="O22" s="14">
        <v>1090704</v>
      </c>
      <c r="P22" s="14">
        <v>74491</v>
      </c>
      <c r="Q22" s="24">
        <f t="shared" si="4"/>
        <v>1016213</v>
      </c>
      <c r="R22" s="18">
        <f t="shared" si="5"/>
        <v>93.170374363713719</v>
      </c>
      <c r="S22" s="18">
        <f t="shared" si="6"/>
        <v>137.74270049150644</v>
      </c>
      <c r="T22" s="18">
        <f t="shared" si="19"/>
        <v>127.88425446928134</v>
      </c>
      <c r="U22" s="18">
        <f t="shared" si="8"/>
        <v>83.312552459421681</v>
      </c>
      <c r="V22" s="18">
        <f t="shared" si="9"/>
        <v>41.315898442737307</v>
      </c>
      <c r="W22" s="18">
        <f t="shared" si="10"/>
        <v>13.114249589347446</v>
      </c>
      <c r="X22" s="18">
        <f t="shared" si="20"/>
        <v>77.349751538107881</v>
      </c>
      <c r="Y22" s="18">
        <f t="shared" si="21"/>
        <v>38.358859316859451</v>
      </c>
      <c r="Z22" s="18">
        <f t="shared" si="22"/>
        <v>12.175643614314007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666007</v>
      </c>
      <c r="C23" s="14">
        <v>68645</v>
      </c>
      <c r="D23" s="15">
        <v>103.07</v>
      </c>
      <c r="E23" s="14">
        <v>32112</v>
      </c>
      <c r="F23" s="15">
        <v>48.22</v>
      </c>
      <c r="G23" s="14">
        <v>26074</v>
      </c>
      <c r="H23" s="15">
        <v>39.15</v>
      </c>
      <c r="I23" s="14">
        <f t="shared" si="0"/>
        <v>10459</v>
      </c>
      <c r="J23" s="15">
        <f t="shared" si="1"/>
        <v>15.704039146735695</v>
      </c>
      <c r="K23" s="14">
        <v>1100071</v>
      </c>
      <c r="L23" s="14">
        <v>2885</v>
      </c>
      <c r="M23" s="14">
        <f t="shared" si="2"/>
        <v>1097186</v>
      </c>
      <c r="N23" s="18">
        <f t="shared" si="3"/>
        <v>99.737744200147077</v>
      </c>
      <c r="O23" s="14">
        <v>1137599</v>
      </c>
      <c r="P23" s="14">
        <v>46775</v>
      </c>
      <c r="Q23" s="24">
        <f t="shared" si="4"/>
        <v>1090824</v>
      </c>
      <c r="R23" s="18">
        <f t="shared" si="5"/>
        <v>95.8882699439785</v>
      </c>
      <c r="S23" s="18">
        <f t="shared" si="6"/>
        <v>107.77178875229018</v>
      </c>
      <c r="T23" s="18">
        <f t="shared" si="19"/>
        <v>103.06948725764144</v>
      </c>
      <c r="U23" s="18">
        <f t="shared" si="8"/>
        <v>50.41543710996492</v>
      </c>
      <c r="V23" s="18">
        <f t="shared" si="9"/>
        <v>40.935852865135317</v>
      </c>
      <c r="W23" s="18">
        <f t="shared" si="10"/>
        <v>16.42049877718993</v>
      </c>
      <c r="X23" s="18">
        <f t="shared" si="20"/>
        <v>48.215709444495324</v>
      </c>
      <c r="Y23" s="18">
        <f t="shared" si="21"/>
        <v>39.149738666410414</v>
      </c>
      <c r="Z23" s="18">
        <f t="shared" si="22"/>
        <v>15.704039146735694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517805</v>
      </c>
      <c r="C24" s="14">
        <v>39915</v>
      </c>
      <c r="D24" s="15">
        <v>77.09</v>
      </c>
      <c r="E24" s="14">
        <v>14596</v>
      </c>
      <c r="F24" s="15">
        <v>28.19</v>
      </c>
      <c r="G24" s="14">
        <v>18115</v>
      </c>
      <c r="H24" s="15">
        <v>34.979999999999997</v>
      </c>
      <c r="I24" s="14">
        <f t="shared" si="0"/>
        <v>7204</v>
      </c>
      <c r="J24" s="15">
        <f t="shared" si="1"/>
        <v>13.912573265997818</v>
      </c>
      <c r="K24" s="14">
        <v>636318</v>
      </c>
      <c r="L24" s="14">
        <v>1344</v>
      </c>
      <c r="M24" s="14">
        <f t="shared" si="2"/>
        <v>634974</v>
      </c>
      <c r="N24" s="18">
        <f t="shared" si="3"/>
        <v>99.788784852856594</v>
      </c>
      <c r="O24" s="14">
        <v>666007</v>
      </c>
      <c r="P24" s="14">
        <v>19047</v>
      </c>
      <c r="Q24" s="24">
        <f t="shared" si="4"/>
        <v>646960</v>
      </c>
      <c r="R24" s="18">
        <f t="shared" si="5"/>
        <v>97.14012014888732</v>
      </c>
      <c r="S24" s="18">
        <f t="shared" si="6"/>
        <v>79.522408191530431</v>
      </c>
      <c r="T24" s="18">
        <f t="shared" si="19"/>
        <v>77.085003041685582</v>
      </c>
      <c r="U24" s="18">
        <f t="shared" si="8"/>
        <v>29.07952073064207</v>
      </c>
      <c r="V24" s="18">
        <f t="shared" si="9"/>
        <v>36.090402715509803</v>
      </c>
      <c r="W24" s="18">
        <f t="shared" si="10"/>
        <v>14.352484745378559</v>
      </c>
      <c r="X24" s="18">
        <f t="shared" si="20"/>
        <v>28.18821757225211</v>
      </c>
      <c r="Y24" s="18">
        <f t="shared" si="21"/>
        <v>34.984212203435661</v>
      </c>
      <c r="Z24" s="18">
        <f t="shared" si="22"/>
        <v>13.912573265997818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627432</v>
      </c>
      <c r="C25" s="14">
        <v>40691</v>
      </c>
      <c r="D25" s="15">
        <v>64.849999999999994</v>
      </c>
      <c r="E25" s="14">
        <v>10647</v>
      </c>
      <c r="F25" s="15">
        <v>16.97</v>
      </c>
      <c r="G25" s="14">
        <v>21126</v>
      </c>
      <c r="H25" s="15">
        <v>33.67</v>
      </c>
      <c r="I25" s="14">
        <f t="shared" si="0"/>
        <v>8918</v>
      </c>
      <c r="J25" s="15">
        <f t="shared" si="1"/>
        <v>14.213492458146858</v>
      </c>
      <c r="K25" s="14">
        <v>492905</v>
      </c>
      <c r="L25" s="14">
        <v>889</v>
      </c>
      <c r="M25" s="14">
        <f t="shared" si="2"/>
        <v>492016</v>
      </c>
      <c r="N25" s="18">
        <f t="shared" si="3"/>
        <v>99.819640701555073</v>
      </c>
      <c r="O25" s="14">
        <v>517805</v>
      </c>
      <c r="P25" s="14">
        <v>10102</v>
      </c>
      <c r="Q25" s="24">
        <f t="shared" si="4"/>
        <v>507703</v>
      </c>
      <c r="R25" s="18">
        <f t="shared" si="5"/>
        <v>98.049072527302755</v>
      </c>
      <c r="S25" s="18">
        <f t="shared" si="6"/>
        <v>66.263169640997575</v>
      </c>
      <c r="T25" s="18">
        <f t="shared" si="19"/>
        <v>64.853243060602594</v>
      </c>
      <c r="U25" s="18">
        <f t="shared" si="8"/>
        <v>17.338083781860881</v>
      </c>
      <c r="V25" s="18">
        <f t="shared" si="9"/>
        <v>34.402588332449795</v>
      </c>
      <c r="W25" s="18">
        <f t="shared" si="10"/>
        <v>14.522497526686893</v>
      </c>
      <c r="X25" s="18">
        <f t="shared" si="20"/>
        <v>16.969169567379414</v>
      </c>
      <c r="Y25" s="18">
        <f t="shared" si="21"/>
        <v>33.670581035076317</v>
      </c>
      <c r="Z25" s="18">
        <f t="shared" si="22"/>
        <v>14.21349245814686</v>
      </c>
      <c r="AA25" s="1"/>
      <c r="AB25" s="1"/>
      <c r="AC25" s="1"/>
      <c r="AD25" s="1"/>
      <c r="AE25" s="19">
        <f>SUM(S15:S53)-S20-S27-S34-S41-S48</f>
        <v>2145.2878516430246</v>
      </c>
      <c r="AF25" s="19">
        <f>SUM(U15:U53)-U20-U27-U34-U41-U48</f>
        <v>1426.615761378067</v>
      </c>
      <c r="AG25" s="19">
        <f>SUM(V15:V53)-V20-V27-V34-V41-V48</f>
        <v>527.08109682123438</v>
      </c>
      <c r="AH25" s="19">
        <f>SUM(W15:W53)-W20-W27-W34-W41-W48</f>
        <v>191.59099344372302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8"/>
      <c r="O26" s="11"/>
      <c r="P26" s="11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3566412</v>
      </c>
      <c r="C27" s="8">
        <v>143196</v>
      </c>
      <c r="D27" s="9">
        <v>40.15</v>
      </c>
      <c r="E27" s="8">
        <v>18790</v>
      </c>
      <c r="F27" s="9">
        <v>5.27</v>
      </c>
      <c r="G27" s="8">
        <v>83251</v>
      </c>
      <c r="H27" s="9">
        <v>23.34</v>
      </c>
      <c r="I27" s="8">
        <f t="shared" si="0"/>
        <v>41155</v>
      </c>
      <c r="J27" s="9">
        <f t="shared" si="1"/>
        <v>11.539608996380675</v>
      </c>
      <c r="K27" s="8">
        <v>3166923</v>
      </c>
      <c r="L27" s="8">
        <v>4879</v>
      </c>
      <c r="M27" s="8">
        <f t="shared" si="2"/>
        <v>3162044</v>
      </c>
      <c r="N27" s="17">
        <f t="shared" si="3"/>
        <v>99.845938786639266</v>
      </c>
      <c r="O27" s="8">
        <v>3442716</v>
      </c>
      <c r="P27" s="8">
        <v>26535</v>
      </c>
      <c r="Q27" s="16">
        <f t="shared" si="4"/>
        <v>3416181</v>
      </c>
      <c r="R27" s="17">
        <f t="shared" si="5"/>
        <v>99.229242261052036</v>
      </c>
      <c r="S27" s="17">
        <f t="shared" si="6"/>
        <v>40.525585166924145</v>
      </c>
      <c r="T27" s="17">
        <f t="shared" ref="T27:T32" si="23">N27*R27*S27/10000</f>
        <v>40.151278091258106</v>
      </c>
      <c r="U27" s="17">
        <f t="shared" si="8"/>
        <v>5.3177165932463524</v>
      </c>
      <c r="V27" s="17">
        <f t="shared" si="9"/>
        <v>23.56068249624013</v>
      </c>
      <c r="W27" s="17">
        <f t="shared" si="10"/>
        <v>11.647186077437659</v>
      </c>
      <c r="X27" s="17">
        <f t="shared" ref="X27:X32" si="24">N27*R27*U27/10000</f>
        <v>5.268600486988043</v>
      </c>
      <c r="Y27" s="17">
        <f t="shared" ref="Y27:Y32" si="25">N27*R27*V27/10000</f>
        <v>23.343068607889386</v>
      </c>
      <c r="Z27" s="17">
        <f t="shared" ref="Z27:Z32" si="26">N27*R27*W27/10000</f>
        <v>11.539608996380677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608538</v>
      </c>
      <c r="C28" s="14">
        <v>33761</v>
      </c>
      <c r="D28" s="15">
        <v>55.48</v>
      </c>
      <c r="E28" s="14">
        <v>6107</v>
      </c>
      <c r="F28" s="15">
        <v>10.039999999999999</v>
      </c>
      <c r="G28" s="14">
        <v>19077</v>
      </c>
      <c r="H28" s="15">
        <v>31.35</v>
      </c>
      <c r="I28" s="14">
        <f t="shared" si="0"/>
        <v>8577</v>
      </c>
      <c r="J28" s="15">
        <f t="shared" si="1"/>
        <v>14.094436173254588</v>
      </c>
      <c r="K28" s="14">
        <v>590971</v>
      </c>
      <c r="L28" s="14">
        <v>967</v>
      </c>
      <c r="M28" s="14">
        <f t="shared" si="2"/>
        <v>590004</v>
      </c>
      <c r="N28" s="18">
        <f t="shared" si="3"/>
        <v>99.836370989439416</v>
      </c>
      <c r="O28" s="14">
        <v>627432</v>
      </c>
      <c r="P28" s="14">
        <v>8131</v>
      </c>
      <c r="Q28" s="24">
        <f t="shared" si="4"/>
        <v>619301</v>
      </c>
      <c r="R28" s="18">
        <f t="shared" si="5"/>
        <v>98.704082673500864</v>
      </c>
      <c r="S28" s="18">
        <f t="shared" si="6"/>
        <v>56.29939089799101</v>
      </c>
      <c r="T28" s="18">
        <f t="shared" si="23"/>
        <v>55.478869027078026</v>
      </c>
      <c r="U28" s="18">
        <f t="shared" si="8"/>
        <v>10.183951311099525</v>
      </c>
      <c r="V28" s="18">
        <f t="shared" si="9"/>
        <v>31.812549396077561</v>
      </c>
      <c r="W28" s="18">
        <f t="shared" si="10"/>
        <v>14.302890190813924</v>
      </c>
      <c r="X28" s="18">
        <f t="shared" si="24"/>
        <v>10.03552777312181</v>
      </c>
      <c r="Y28" s="18">
        <f t="shared" si="25"/>
        <v>31.34890508070162</v>
      </c>
      <c r="Z28" s="18">
        <f t="shared" si="26"/>
        <v>14.094436173254589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780741</v>
      </c>
      <c r="C29" s="14">
        <v>36951</v>
      </c>
      <c r="D29" s="15">
        <v>47.33</v>
      </c>
      <c r="E29" s="14">
        <v>5131</v>
      </c>
      <c r="F29" s="15">
        <v>6.57</v>
      </c>
      <c r="G29" s="14">
        <v>21630</v>
      </c>
      <c r="H29" s="15">
        <v>27.7</v>
      </c>
      <c r="I29" s="14">
        <f t="shared" si="0"/>
        <v>10190</v>
      </c>
      <c r="J29" s="15">
        <f t="shared" si="1"/>
        <v>13.051703445829027</v>
      </c>
      <c r="K29" s="14">
        <v>566178</v>
      </c>
      <c r="L29" s="14">
        <v>935</v>
      </c>
      <c r="M29" s="14">
        <f t="shared" si="2"/>
        <v>565243</v>
      </c>
      <c r="N29" s="18">
        <f t="shared" si="3"/>
        <v>99.834857588956126</v>
      </c>
      <c r="O29" s="14">
        <v>608538</v>
      </c>
      <c r="P29" s="14">
        <v>5730</v>
      </c>
      <c r="Q29" s="24">
        <f t="shared" si="4"/>
        <v>602808</v>
      </c>
      <c r="R29" s="18">
        <f t="shared" si="5"/>
        <v>99.058398982479318</v>
      </c>
      <c r="S29" s="18">
        <f t="shared" si="6"/>
        <v>47.857025530356907</v>
      </c>
      <c r="T29" s="18">
        <f t="shared" si="23"/>
        <v>47.328115213623981</v>
      </c>
      <c r="U29" s="18">
        <f t="shared" si="8"/>
        <v>6.6454060240930231</v>
      </c>
      <c r="V29" s="18">
        <f t="shared" si="9"/>
        <v>28.014058137036074</v>
      </c>
      <c r="W29" s="18">
        <f t="shared" si="10"/>
        <v>13.197561369227811</v>
      </c>
      <c r="X29" s="18">
        <f t="shared" si="24"/>
        <v>6.5719617645288269</v>
      </c>
      <c r="Y29" s="18">
        <f t="shared" si="25"/>
        <v>27.704450003266132</v>
      </c>
      <c r="Z29" s="18">
        <f t="shared" si="26"/>
        <v>13.051703445829027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728608</v>
      </c>
      <c r="C30" s="14">
        <v>29285</v>
      </c>
      <c r="D30" s="15">
        <v>40.19</v>
      </c>
      <c r="E30" s="14">
        <v>3400</v>
      </c>
      <c r="F30" s="15">
        <v>4.67</v>
      </c>
      <c r="G30" s="14">
        <v>17234</v>
      </c>
      <c r="H30" s="15">
        <v>23.65</v>
      </c>
      <c r="I30" s="14">
        <f t="shared" si="0"/>
        <v>8651</v>
      </c>
      <c r="J30" s="15">
        <f t="shared" si="1"/>
        <v>11.873325574245685</v>
      </c>
      <c r="K30" s="14">
        <v>718692</v>
      </c>
      <c r="L30" s="14">
        <v>1091</v>
      </c>
      <c r="M30" s="14">
        <f t="shared" si="2"/>
        <v>717601</v>
      </c>
      <c r="N30" s="18">
        <f t="shared" si="3"/>
        <v>99.848196445765353</v>
      </c>
      <c r="O30" s="14">
        <v>780741</v>
      </c>
      <c r="P30" s="14">
        <v>5310</v>
      </c>
      <c r="Q30" s="24">
        <f t="shared" si="4"/>
        <v>775431</v>
      </c>
      <c r="R30" s="18">
        <f t="shared" si="5"/>
        <v>99.319876886188879</v>
      </c>
      <c r="S30" s="18">
        <f t="shared" si="6"/>
        <v>40.529840605942653</v>
      </c>
      <c r="T30" s="18">
        <f t="shared" si="23"/>
        <v>40.193080504194299</v>
      </c>
      <c r="U30" s="18">
        <f t="shared" si="8"/>
        <v>4.7055304101145641</v>
      </c>
      <c r="V30" s="18">
        <f t="shared" si="9"/>
        <v>23.851503261151294</v>
      </c>
      <c r="W30" s="18">
        <f t="shared" si="10"/>
        <v>11.972806934676791</v>
      </c>
      <c r="X30" s="18">
        <f t="shared" si="24"/>
        <v>4.6664324300584124</v>
      </c>
      <c r="Y30" s="18">
        <f t="shared" si="25"/>
        <v>23.653322499890201</v>
      </c>
      <c r="Z30" s="18">
        <f t="shared" si="26"/>
        <v>11.873325574245682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697397</v>
      </c>
      <c r="C31" s="14">
        <v>23066</v>
      </c>
      <c r="D31" s="15">
        <v>33.07</v>
      </c>
      <c r="E31" s="14">
        <v>2332</v>
      </c>
      <c r="F31" s="15">
        <v>3.34</v>
      </c>
      <c r="G31" s="14">
        <v>13616</v>
      </c>
      <c r="H31" s="15">
        <v>19.52</v>
      </c>
      <c r="I31" s="14">
        <f t="shared" si="0"/>
        <v>7118</v>
      </c>
      <c r="J31" s="15">
        <f t="shared" si="1"/>
        <v>10.206525121272389</v>
      </c>
      <c r="K31" s="14">
        <v>662577</v>
      </c>
      <c r="L31" s="14">
        <v>1061</v>
      </c>
      <c r="M31" s="14">
        <f t="shared" si="2"/>
        <v>661516</v>
      </c>
      <c r="N31" s="18">
        <f t="shared" si="3"/>
        <v>99.83986766821063</v>
      </c>
      <c r="O31" s="14">
        <v>728608</v>
      </c>
      <c r="P31" s="14">
        <v>4070</v>
      </c>
      <c r="Q31" s="24">
        <f t="shared" si="4"/>
        <v>724538</v>
      </c>
      <c r="R31" s="18">
        <f t="shared" si="5"/>
        <v>99.441400588519485</v>
      </c>
      <c r="S31" s="18">
        <f t="shared" si="6"/>
        <v>33.313555265135925</v>
      </c>
      <c r="T31" s="18">
        <f t="shared" si="23"/>
        <v>33.074418157806811</v>
      </c>
      <c r="U31" s="18">
        <f t="shared" si="8"/>
        <v>3.3680400103310926</v>
      </c>
      <c r="V31" s="18">
        <f t="shared" si="9"/>
        <v>19.665194159806241</v>
      </c>
      <c r="W31" s="18">
        <f t="shared" si="10"/>
        <v>10.280321094998591</v>
      </c>
      <c r="X31" s="18">
        <f t="shared" si="24"/>
        <v>3.3438629647102012</v>
      </c>
      <c r="Y31" s="18">
        <f t="shared" si="25"/>
        <v>19.524030071824225</v>
      </c>
      <c r="Z31" s="18">
        <f t="shared" si="26"/>
        <v>10.206525121272387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751128</v>
      </c>
      <c r="C32" s="14">
        <v>20133</v>
      </c>
      <c r="D32" s="15">
        <v>26.8</v>
      </c>
      <c r="E32" s="14">
        <v>1820</v>
      </c>
      <c r="F32" s="15">
        <v>2.42</v>
      </c>
      <c r="G32" s="14">
        <v>11694</v>
      </c>
      <c r="H32" s="15">
        <v>15.57</v>
      </c>
      <c r="I32" s="14">
        <f t="shared" si="0"/>
        <v>6619</v>
      </c>
      <c r="J32" s="15">
        <f t="shared" si="1"/>
        <v>8.812079965065875</v>
      </c>
      <c r="K32" s="14">
        <v>628505</v>
      </c>
      <c r="L32" s="14">
        <v>825</v>
      </c>
      <c r="M32" s="14">
        <f t="shared" si="2"/>
        <v>627680</v>
      </c>
      <c r="N32" s="18">
        <f t="shared" si="3"/>
        <v>99.868736127795316</v>
      </c>
      <c r="O32" s="14">
        <v>697397</v>
      </c>
      <c r="P32" s="14">
        <v>3294</v>
      </c>
      <c r="Q32" s="24">
        <f t="shared" si="4"/>
        <v>694103</v>
      </c>
      <c r="R32" s="18">
        <f t="shared" si="5"/>
        <v>99.527672186717169</v>
      </c>
      <c r="S32" s="18">
        <f t="shared" si="6"/>
        <v>26.966286326685562</v>
      </c>
      <c r="T32" s="18">
        <f t="shared" si="23"/>
        <v>26.803687254369429</v>
      </c>
      <c r="U32" s="18">
        <f t="shared" si="8"/>
        <v>2.4377212096839878</v>
      </c>
      <c r="V32" s="18">
        <f t="shared" si="9"/>
        <v>15.663028475848655</v>
      </c>
      <c r="W32" s="18">
        <f t="shared" si="10"/>
        <v>8.8655366411529197</v>
      </c>
      <c r="X32" s="18">
        <f t="shared" si="24"/>
        <v>2.4230224409155299</v>
      </c>
      <c r="Y32" s="18">
        <f t="shared" si="25"/>
        <v>15.568584848388026</v>
      </c>
      <c r="Z32" s="18">
        <f t="shared" si="26"/>
        <v>8.8120799650658732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8"/>
      <c r="O33" s="11"/>
      <c r="P33" s="11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3116624</v>
      </c>
      <c r="C34" s="8">
        <v>40526</v>
      </c>
      <c r="D34" s="9">
        <v>13</v>
      </c>
      <c r="E34" s="8">
        <v>3299</v>
      </c>
      <c r="F34" s="9">
        <v>1.06</v>
      </c>
      <c r="G34" s="8">
        <v>20601</v>
      </c>
      <c r="H34" s="9">
        <v>6.61</v>
      </c>
      <c r="I34" s="8">
        <f t="shared" si="0"/>
        <v>16626</v>
      </c>
      <c r="J34" s="9">
        <f t="shared" si="1"/>
        <v>5.334618484616688</v>
      </c>
      <c r="K34" s="8">
        <v>2894331</v>
      </c>
      <c r="L34" s="8">
        <v>1900</v>
      </c>
      <c r="M34" s="8">
        <f t="shared" si="2"/>
        <v>2892431</v>
      </c>
      <c r="N34" s="17">
        <f t="shared" si="3"/>
        <v>99.934354432855116</v>
      </c>
      <c r="O34" s="8">
        <v>3293835</v>
      </c>
      <c r="P34" s="8">
        <v>10718</v>
      </c>
      <c r="Q34" s="16">
        <f t="shared" si="4"/>
        <v>3283117</v>
      </c>
      <c r="R34" s="17">
        <f t="shared" si="5"/>
        <v>99.674604222737329</v>
      </c>
      <c r="S34" s="17">
        <f t="shared" si="6"/>
        <v>13.054192067128973</v>
      </c>
      <c r="T34" s="17">
        <f t="shared" ref="T34:T39" si="27">N34*R34*S34/10000</f>
        <v>13.003172663754114</v>
      </c>
      <c r="U34" s="17">
        <f t="shared" si="8"/>
        <v>1.0626703753012505</v>
      </c>
      <c r="V34" s="17">
        <f t="shared" si="9"/>
        <v>6.6359722344895609</v>
      </c>
      <c r="W34" s="17">
        <f t="shared" si="10"/>
        <v>5.355549457338161</v>
      </c>
      <c r="X34" s="17">
        <f t="shared" ref="X34:X39" si="28">N34*R34*U34/10000</f>
        <v>1.0585171647269609</v>
      </c>
      <c r="Y34" s="17">
        <f t="shared" ref="Y34:Y39" si="29">N34*R34*V34/10000</f>
        <v>6.6100370144104641</v>
      </c>
      <c r="Z34" s="17">
        <f t="shared" ref="Z34:Z39" si="30">N34*R34*W34/10000</f>
        <v>5.3346184846166889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715113</v>
      </c>
      <c r="C35" s="14">
        <v>14852</v>
      </c>
      <c r="D35" s="15">
        <v>20.77</v>
      </c>
      <c r="E35" s="14">
        <v>1195</v>
      </c>
      <c r="F35" s="15">
        <v>1.67</v>
      </c>
      <c r="G35" s="14">
        <v>8335</v>
      </c>
      <c r="H35" s="15">
        <v>11.66</v>
      </c>
      <c r="I35" s="14">
        <f t="shared" si="0"/>
        <v>5322</v>
      </c>
      <c r="J35" s="15">
        <f t="shared" si="1"/>
        <v>7.4421804665836033</v>
      </c>
      <c r="K35" s="14">
        <v>669887</v>
      </c>
      <c r="L35" s="14">
        <v>648</v>
      </c>
      <c r="M35" s="14">
        <f t="shared" si="2"/>
        <v>669239</v>
      </c>
      <c r="N35" s="18">
        <f t="shared" si="3"/>
        <v>99.903267267464514</v>
      </c>
      <c r="O35" s="14">
        <v>751128</v>
      </c>
      <c r="P35" s="14">
        <v>3005</v>
      </c>
      <c r="Q35" s="24">
        <f t="shared" si="4"/>
        <v>748123</v>
      </c>
      <c r="R35" s="18">
        <f t="shared" si="5"/>
        <v>99.599935031046641</v>
      </c>
      <c r="S35" s="18">
        <f t="shared" si="6"/>
        <v>20.872358260156663</v>
      </c>
      <c r="T35" s="18">
        <f t="shared" si="27"/>
        <v>20.768745638801139</v>
      </c>
      <c r="U35" s="18">
        <f t="shared" si="8"/>
        <v>1.6794013008946413</v>
      </c>
      <c r="V35" s="18">
        <f t="shared" si="9"/>
        <v>11.713648404147978</v>
      </c>
      <c r="W35" s="18">
        <f t="shared" si="10"/>
        <v>7.4793085551140424</v>
      </c>
      <c r="X35" s="18">
        <f t="shared" si="28"/>
        <v>1.6710645730115379</v>
      </c>
      <c r="Y35" s="18">
        <f t="shared" si="29"/>
        <v>11.655500599205999</v>
      </c>
      <c r="Z35" s="18">
        <f t="shared" si="30"/>
        <v>7.4421804665836024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654624</v>
      </c>
      <c r="C36" s="14">
        <v>10233</v>
      </c>
      <c r="D36" s="15">
        <v>15.63</v>
      </c>
      <c r="E36" s="14">
        <v>829</v>
      </c>
      <c r="F36" s="15">
        <v>1.27</v>
      </c>
      <c r="G36" s="14">
        <v>5422</v>
      </c>
      <c r="H36" s="15">
        <v>8.2799999999999994</v>
      </c>
      <c r="I36" s="14">
        <f t="shared" si="0"/>
        <v>3982</v>
      </c>
      <c r="J36" s="15">
        <f t="shared" si="1"/>
        <v>6.0828811653712664</v>
      </c>
      <c r="K36" s="14">
        <v>632823</v>
      </c>
      <c r="L36" s="14">
        <v>447</v>
      </c>
      <c r="M36" s="14">
        <f t="shared" si="2"/>
        <v>632376</v>
      </c>
      <c r="N36" s="18">
        <f t="shared" si="3"/>
        <v>99.929364134995097</v>
      </c>
      <c r="O36" s="14">
        <v>715113</v>
      </c>
      <c r="P36" s="14">
        <v>2552</v>
      </c>
      <c r="Q36" s="24">
        <f t="shared" si="4"/>
        <v>712561</v>
      </c>
      <c r="R36" s="18">
        <f t="shared" si="5"/>
        <v>99.643133322985321</v>
      </c>
      <c r="S36" s="18">
        <f t="shared" si="6"/>
        <v>15.698948003625969</v>
      </c>
      <c r="T36" s="18">
        <f t="shared" si="27"/>
        <v>15.631874175098989</v>
      </c>
      <c r="U36" s="18">
        <f t="shared" si="8"/>
        <v>1.2718096252326716</v>
      </c>
      <c r="V36" s="18">
        <f t="shared" si="9"/>
        <v>8.3181565597244198</v>
      </c>
      <c r="W36" s="18">
        <f t="shared" si="10"/>
        <v>6.1089818186688749</v>
      </c>
      <c r="X36" s="18">
        <f t="shared" si="28"/>
        <v>1.2663758126802562</v>
      </c>
      <c r="Y36" s="18">
        <f t="shared" si="29"/>
        <v>8.2826171970474629</v>
      </c>
      <c r="Z36" s="18">
        <f t="shared" si="30"/>
        <v>6.0828811653712656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627752</v>
      </c>
      <c r="C37" s="14">
        <v>7365</v>
      </c>
      <c r="D37" s="15">
        <v>11.73</v>
      </c>
      <c r="E37" s="14">
        <v>562</v>
      </c>
      <c r="F37" s="15">
        <v>0.9</v>
      </c>
      <c r="G37" s="14">
        <v>3615</v>
      </c>
      <c r="H37" s="15">
        <v>5.76</v>
      </c>
      <c r="I37" s="14">
        <f t="shared" si="0"/>
        <v>3188</v>
      </c>
      <c r="J37" s="15">
        <f t="shared" si="1"/>
        <v>5.0784386190725002</v>
      </c>
      <c r="K37" s="14">
        <v>572908</v>
      </c>
      <c r="L37" s="14">
        <v>334</v>
      </c>
      <c r="M37" s="14">
        <f t="shared" si="2"/>
        <v>572574</v>
      </c>
      <c r="N37" s="18">
        <f t="shared" si="3"/>
        <v>99.941700936275979</v>
      </c>
      <c r="O37" s="14">
        <v>654624</v>
      </c>
      <c r="P37" s="14">
        <v>2030</v>
      </c>
      <c r="Q37" s="24">
        <f t="shared" si="4"/>
        <v>652594</v>
      </c>
      <c r="R37" s="18">
        <f t="shared" si="5"/>
        <v>99.689898323312306</v>
      </c>
      <c r="S37" s="18">
        <f t="shared" si="6"/>
        <v>11.775700639289932</v>
      </c>
      <c r="T37" s="18">
        <f t="shared" si="27"/>
        <v>11.732340159808333</v>
      </c>
      <c r="U37" s="18">
        <f t="shared" si="8"/>
        <v>0.89856670187113952</v>
      </c>
      <c r="V37" s="18">
        <f t="shared" si="9"/>
        <v>5.7799263830323291</v>
      </c>
      <c r="W37" s="18">
        <f t="shared" si="10"/>
        <v>5.0972075543864639</v>
      </c>
      <c r="X37" s="18">
        <f t="shared" si="28"/>
        <v>0.89525799997451228</v>
      </c>
      <c r="Y37" s="18">
        <f t="shared" si="29"/>
        <v>5.7586435407613195</v>
      </c>
      <c r="Z37" s="18">
        <f t="shared" si="30"/>
        <v>5.0784386190725002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545218</v>
      </c>
      <c r="C38" s="14">
        <v>4634</v>
      </c>
      <c r="D38" s="15">
        <v>8.5</v>
      </c>
      <c r="E38" s="14">
        <v>399</v>
      </c>
      <c r="F38" s="15">
        <v>0.73</v>
      </c>
      <c r="G38" s="14">
        <v>1990</v>
      </c>
      <c r="H38" s="15">
        <v>3.65</v>
      </c>
      <c r="I38" s="14">
        <f t="shared" si="0"/>
        <v>2245</v>
      </c>
      <c r="J38" s="15">
        <f t="shared" si="1"/>
        <v>4.1176190074428947</v>
      </c>
      <c r="K38" s="14">
        <v>545333</v>
      </c>
      <c r="L38" s="14">
        <v>231</v>
      </c>
      <c r="M38" s="14">
        <f t="shared" si="2"/>
        <v>545102</v>
      </c>
      <c r="N38" s="18">
        <f t="shared" si="3"/>
        <v>99.957640560904991</v>
      </c>
      <c r="O38" s="14">
        <v>627752</v>
      </c>
      <c r="P38" s="14">
        <v>1756</v>
      </c>
      <c r="Q38" s="24">
        <f t="shared" si="4"/>
        <v>625996</v>
      </c>
      <c r="R38" s="18">
        <f t="shared" si="5"/>
        <v>99.720271699652102</v>
      </c>
      <c r="S38" s="18">
        <f t="shared" si="6"/>
        <v>8.5268062465161432</v>
      </c>
      <c r="T38" s="18">
        <f t="shared" si="27"/>
        <v>8.4993525525569602</v>
      </c>
      <c r="U38" s="18">
        <f t="shared" si="8"/>
        <v>0.7341812024945924</v>
      </c>
      <c r="V38" s="18">
        <f t="shared" si="9"/>
        <v>3.6617057467775407</v>
      </c>
      <c r="W38" s="18">
        <f t="shared" si="10"/>
        <v>4.1309192972440094</v>
      </c>
      <c r="X38" s="18">
        <f t="shared" si="28"/>
        <v>0.7318173647972005</v>
      </c>
      <c r="Y38" s="18">
        <f t="shared" si="29"/>
        <v>3.6499161803168643</v>
      </c>
      <c r="Z38" s="18">
        <f t="shared" si="30"/>
        <v>4.1176190074428947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573917</v>
      </c>
      <c r="C39" s="14">
        <v>3442</v>
      </c>
      <c r="D39" s="15">
        <v>6</v>
      </c>
      <c r="E39" s="14">
        <v>314</v>
      </c>
      <c r="F39" s="15">
        <v>0.55000000000000004</v>
      </c>
      <c r="G39" s="14">
        <v>1239</v>
      </c>
      <c r="H39" s="15">
        <v>2.16</v>
      </c>
      <c r="I39" s="14">
        <f t="shared" si="0"/>
        <v>1889</v>
      </c>
      <c r="J39" s="15">
        <f t="shared" si="1"/>
        <v>3.2914167031121226</v>
      </c>
      <c r="K39" s="14">
        <v>473380</v>
      </c>
      <c r="L39" s="14">
        <v>240</v>
      </c>
      <c r="M39" s="14">
        <f t="shared" si="2"/>
        <v>473140</v>
      </c>
      <c r="N39" s="18">
        <f t="shared" si="3"/>
        <v>99.949300773163202</v>
      </c>
      <c r="O39" s="14">
        <v>545218</v>
      </c>
      <c r="P39" s="14">
        <v>1375</v>
      </c>
      <c r="Q39" s="24">
        <f t="shared" si="4"/>
        <v>543843</v>
      </c>
      <c r="R39" s="18">
        <f t="shared" si="5"/>
        <v>99.74780729909871</v>
      </c>
      <c r="S39" s="18">
        <f t="shared" si="6"/>
        <v>6.0155959598718942</v>
      </c>
      <c r="T39" s="18">
        <f t="shared" si="27"/>
        <v>5.9973828968300289</v>
      </c>
      <c r="U39" s="18">
        <f t="shared" si="8"/>
        <v>0.54877894578726749</v>
      </c>
      <c r="V39" s="18">
        <f t="shared" si="9"/>
        <v>2.1654048211160015</v>
      </c>
      <c r="W39" s="18">
        <f t="shared" si="10"/>
        <v>3.3014121929686255</v>
      </c>
      <c r="X39" s="18">
        <f t="shared" si="28"/>
        <v>0.54711744032673704</v>
      </c>
      <c r="Y39" s="18">
        <f t="shared" si="29"/>
        <v>2.1588487533911693</v>
      </c>
      <c r="Z39" s="18">
        <f t="shared" si="30"/>
        <v>3.2914167031121222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8"/>
      <c r="O40" s="11"/>
      <c r="P40" s="11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2137612</v>
      </c>
      <c r="C41" s="8">
        <v>5347</v>
      </c>
      <c r="D41" s="9">
        <v>2.5</v>
      </c>
      <c r="E41" s="8">
        <v>533</v>
      </c>
      <c r="F41" s="9">
        <v>0.25</v>
      </c>
      <c r="G41" s="8">
        <v>1352</v>
      </c>
      <c r="H41" s="9">
        <v>0.63</v>
      </c>
      <c r="I41" s="8">
        <f t="shared" si="0"/>
        <v>3462</v>
      </c>
      <c r="J41" s="9">
        <f t="shared" si="1"/>
        <v>1.6195642614281731</v>
      </c>
      <c r="K41" s="8">
        <v>2013860</v>
      </c>
      <c r="L41" s="8">
        <v>523</v>
      </c>
      <c r="M41" s="8">
        <f t="shared" si="2"/>
        <v>2013337</v>
      </c>
      <c r="N41" s="17">
        <f t="shared" si="3"/>
        <v>99.974029972292016</v>
      </c>
      <c r="O41" s="8">
        <v>2334918</v>
      </c>
      <c r="P41" s="8">
        <v>5715</v>
      </c>
      <c r="Q41" s="16">
        <f t="shared" si="4"/>
        <v>2329203</v>
      </c>
      <c r="R41" s="17">
        <f t="shared" si="5"/>
        <v>99.755237657168266</v>
      </c>
      <c r="S41" s="17">
        <f t="shared" si="6"/>
        <v>2.5081782570157323</v>
      </c>
      <c r="T41" s="17">
        <f t="shared" ref="T41:T46" si="31">N41*R41*S41/10000</f>
        <v>2.5013894008828546</v>
      </c>
      <c r="U41" s="17">
        <f t="shared" si="8"/>
        <v>0.2500203873180073</v>
      </c>
      <c r="V41" s="17">
        <f t="shared" si="9"/>
        <v>0.63419805563592102</v>
      </c>
      <c r="W41" s="17">
        <f t="shared" si="10"/>
        <v>1.6239598140618037</v>
      </c>
      <c r="X41" s="17">
        <f t="shared" ref="X41:X46" si="32">N41*R41*U41/10000</f>
        <v>0.24934366012166842</v>
      </c>
      <c r="Y41" s="17">
        <f t="shared" ref="Y41:Y46" si="33">N41*R41*V41/10000</f>
        <v>0.63248147933301269</v>
      </c>
      <c r="Z41" s="17">
        <f t="shared" ref="Z41:Z46" si="34">N41*R41*W41/10000</f>
        <v>1.6195642614281731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481606</v>
      </c>
      <c r="C42" s="14">
        <v>1855</v>
      </c>
      <c r="D42" s="15">
        <v>3.85</v>
      </c>
      <c r="E42" s="14">
        <v>177</v>
      </c>
      <c r="F42" s="15">
        <v>0.37</v>
      </c>
      <c r="G42" s="14">
        <v>569</v>
      </c>
      <c r="H42" s="15">
        <v>1.18</v>
      </c>
      <c r="I42" s="14">
        <f t="shared" si="0"/>
        <v>1109</v>
      </c>
      <c r="J42" s="15">
        <f t="shared" si="1"/>
        <v>2.3027121755127635</v>
      </c>
      <c r="K42" s="14">
        <v>498975</v>
      </c>
      <c r="L42" s="14">
        <v>233</v>
      </c>
      <c r="M42" s="14">
        <f t="shared" si="2"/>
        <v>498742</v>
      </c>
      <c r="N42" s="18">
        <f t="shared" si="3"/>
        <v>99.953304273761205</v>
      </c>
      <c r="O42" s="14">
        <v>573917</v>
      </c>
      <c r="P42" s="14">
        <v>1574</v>
      </c>
      <c r="Q42" s="24">
        <f t="shared" si="4"/>
        <v>572343</v>
      </c>
      <c r="R42" s="18">
        <f t="shared" si="5"/>
        <v>99.725744314944492</v>
      </c>
      <c r="S42" s="18">
        <f t="shared" si="6"/>
        <v>3.864093112599519</v>
      </c>
      <c r="T42" s="18">
        <f t="shared" si="31"/>
        <v>3.8516961997981758</v>
      </c>
      <c r="U42" s="18">
        <f t="shared" si="8"/>
        <v>0.3687032242210862</v>
      </c>
      <c r="V42" s="18">
        <f t="shared" si="9"/>
        <v>1.1852662970723054</v>
      </c>
      <c r="W42" s="18">
        <f t="shared" si="10"/>
        <v>2.3101235913061275</v>
      </c>
      <c r="X42" s="18">
        <f t="shared" si="32"/>
        <v>0.36752033820176666</v>
      </c>
      <c r="Y42" s="18">
        <f t="shared" si="33"/>
        <v>1.1814636860836454</v>
      </c>
      <c r="Z42" s="18">
        <f t="shared" si="34"/>
        <v>2.302712175512764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449343</v>
      </c>
      <c r="C43" s="14">
        <v>1278</v>
      </c>
      <c r="D43" s="15">
        <v>2.84</v>
      </c>
      <c r="E43" s="14">
        <v>131</v>
      </c>
      <c r="F43" s="15">
        <v>0.28999999999999998</v>
      </c>
      <c r="G43" s="14">
        <v>318</v>
      </c>
      <c r="H43" s="15">
        <v>0.71</v>
      </c>
      <c r="I43" s="14">
        <f t="shared" si="0"/>
        <v>829</v>
      </c>
      <c r="J43" s="15">
        <f t="shared" si="1"/>
        <v>1.8449157992891845</v>
      </c>
      <c r="K43" s="14">
        <v>418361</v>
      </c>
      <c r="L43" s="14">
        <v>123</v>
      </c>
      <c r="M43" s="14">
        <f t="shared" si="2"/>
        <v>418238</v>
      </c>
      <c r="N43" s="18">
        <f t="shared" si="3"/>
        <v>99.970599553973713</v>
      </c>
      <c r="O43" s="14">
        <v>481606</v>
      </c>
      <c r="P43" s="14">
        <v>1205</v>
      </c>
      <c r="Q43" s="24">
        <f t="shared" si="4"/>
        <v>480401</v>
      </c>
      <c r="R43" s="18">
        <f t="shared" si="5"/>
        <v>99.749795475969989</v>
      </c>
      <c r="S43" s="18">
        <f t="shared" si="6"/>
        <v>2.8521250479228781</v>
      </c>
      <c r="T43" s="18">
        <f t="shared" si="31"/>
        <v>2.8441524625953889</v>
      </c>
      <c r="U43" s="18">
        <f t="shared" si="8"/>
        <v>0.29235397596079576</v>
      </c>
      <c r="V43" s="18">
        <f t="shared" si="9"/>
        <v>0.70968369737048131</v>
      </c>
      <c r="W43" s="18">
        <f t="shared" si="10"/>
        <v>1.8500873745916009</v>
      </c>
      <c r="X43" s="18">
        <f t="shared" si="32"/>
        <v>0.29153675477307972</v>
      </c>
      <c r="Y43" s="18">
        <f t="shared" si="33"/>
        <v>0.70769990853312492</v>
      </c>
      <c r="Z43" s="18">
        <f t="shared" si="34"/>
        <v>1.8449157992891843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433353</v>
      </c>
      <c r="C44" s="14">
        <v>955</v>
      </c>
      <c r="D44" s="15">
        <v>2.2000000000000002</v>
      </c>
      <c r="E44" s="14">
        <v>106</v>
      </c>
      <c r="F44" s="15">
        <v>0.24</v>
      </c>
      <c r="G44" s="14">
        <v>209</v>
      </c>
      <c r="H44" s="15">
        <v>0.48</v>
      </c>
      <c r="I44" s="14">
        <f t="shared" si="0"/>
        <v>640</v>
      </c>
      <c r="J44" s="15">
        <f t="shared" si="1"/>
        <v>1.476856050379252</v>
      </c>
      <c r="K44" s="14">
        <v>388566</v>
      </c>
      <c r="L44" s="14">
        <v>77</v>
      </c>
      <c r="M44" s="14">
        <f t="shared" si="2"/>
        <v>388489</v>
      </c>
      <c r="N44" s="18">
        <f t="shared" si="3"/>
        <v>99.9801835466819</v>
      </c>
      <c r="O44" s="14">
        <v>449343</v>
      </c>
      <c r="P44" s="14">
        <v>1112</v>
      </c>
      <c r="Q44" s="24">
        <f t="shared" si="4"/>
        <v>448231</v>
      </c>
      <c r="R44" s="18">
        <f t="shared" si="5"/>
        <v>99.75252757915446</v>
      </c>
      <c r="S44" s="18">
        <f t="shared" si="6"/>
        <v>2.2096512058878268</v>
      </c>
      <c r="T44" s="18">
        <f t="shared" si="31"/>
        <v>2.2037461376752905</v>
      </c>
      <c r="U44" s="18">
        <f t="shared" si="8"/>
        <v>0.24525971499906768</v>
      </c>
      <c r="V44" s="18">
        <f t="shared" si="9"/>
        <v>0.48357811730948247</v>
      </c>
      <c r="W44" s="18">
        <f t="shared" si="10"/>
        <v>1.4808133735792763</v>
      </c>
      <c r="X44" s="18">
        <f t="shared" si="32"/>
        <v>0.24460428334406364</v>
      </c>
      <c r="Y44" s="18">
        <f t="shared" si="33"/>
        <v>0.48228580395197451</v>
      </c>
      <c r="Z44" s="18">
        <f t="shared" si="34"/>
        <v>1.476856050379252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396699</v>
      </c>
      <c r="C45" s="14">
        <v>708</v>
      </c>
      <c r="D45" s="15">
        <v>1.78</v>
      </c>
      <c r="E45" s="14">
        <v>69</v>
      </c>
      <c r="F45" s="15">
        <v>0.17</v>
      </c>
      <c r="G45" s="14">
        <v>152</v>
      </c>
      <c r="H45" s="15">
        <v>0.38</v>
      </c>
      <c r="I45" s="14">
        <f t="shared" si="0"/>
        <v>487</v>
      </c>
      <c r="J45" s="15">
        <f t="shared" si="1"/>
        <v>1.2276310250340938</v>
      </c>
      <c r="K45" s="14">
        <v>372173</v>
      </c>
      <c r="L45" s="14">
        <v>55</v>
      </c>
      <c r="M45" s="14">
        <f t="shared" si="2"/>
        <v>372118</v>
      </c>
      <c r="N45" s="18">
        <f t="shared" si="3"/>
        <v>99.9852219263622</v>
      </c>
      <c r="O45" s="14">
        <v>433353</v>
      </c>
      <c r="P45" s="14">
        <v>1030</v>
      </c>
      <c r="Q45" s="24">
        <f t="shared" si="4"/>
        <v>432323</v>
      </c>
      <c r="R45" s="18">
        <f t="shared" si="5"/>
        <v>99.762318479392093</v>
      </c>
      <c r="S45" s="18">
        <f t="shared" si="6"/>
        <v>1.7892449638207106</v>
      </c>
      <c r="T45" s="18">
        <f t="shared" si="31"/>
        <v>1.7847284717128102</v>
      </c>
      <c r="U45" s="18">
        <f t="shared" si="8"/>
        <v>0.17437556850795061</v>
      </c>
      <c r="V45" s="18">
        <f t="shared" si="9"/>
        <v>0.38413168714794921</v>
      </c>
      <c r="W45" s="18">
        <f t="shared" si="10"/>
        <v>1.230737708164811</v>
      </c>
      <c r="X45" s="18">
        <f t="shared" si="32"/>
        <v>0.17393540190421455</v>
      </c>
      <c r="Y45" s="18">
        <f t="shared" si="33"/>
        <v>0.38316204477450166</v>
      </c>
      <c r="Z45" s="18">
        <f t="shared" si="34"/>
        <v>1.227631025034094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376611</v>
      </c>
      <c r="C46" s="14">
        <v>551</v>
      </c>
      <c r="D46" s="15">
        <v>1.46</v>
      </c>
      <c r="E46" s="14">
        <v>50</v>
      </c>
      <c r="F46" s="15">
        <v>0.13</v>
      </c>
      <c r="G46" s="14">
        <v>104</v>
      </c>
      <c r="H46" s="15">
        <v>0.28000000000000003</v>
      </c>
      <c r="I46" s="14">
        <f t="shared" si="0"/>
        <v>397</v>
      </c>
      <c r="J46" s="15">
        <f t="shared" si="1"/>
        <v>1.0541380894344561</v>
      </c>
      <c r="K46" s="14">
        <v>335785</v>
      </c>
      <c r="L46" s="14">
        <v>35</v>
      </c>
      <c r="M46" s="14">
        <f t="shared" si="2"/>
        <v>335750</v>
      </c>
      <c r="N46" s="18">
        <f t="shared" si="3"/>
        <v>99.989576663638928</v>
      </c>
      <c r="O46" s="14">
        <v>396699</v>
      </c>
      <c r="P46" s="14">
        <v>794</v>
      </c>
      <c r="Q46" s="24">
        <f t="shared" si="4"/>
        <v>395905</v>
      </c>
      <c r="R46" s="18">
        <f t="shared" si="5"/>
        <v>99.799848247663846</v>
      </c>
      <c r="S46" s="18">
        <f t="shared" si="6"/>
        <v>1.4661350881769231</v>
      </c>
      <c r="T46" s="18">
        <f t="shared" si="31"/>
        <v>1.4630480787868652</v>
      </c>
      <c r="U46" s="18">
        <f t="shared" si="8"/>
        <v>0.13304311144981154</v>
      </c>
      <c r="V46" s="18">
        <f t="shared" si="9"/>
        <v>0.27672967181560798</v>
      </c>
      <c r="W46" s="18">
        <f t="shared" si="10"/>
        <v>1.0563623049115036</v>
      </c>
      <c r="X46" s="18">
        <f t="shared" si="32"/>
        <v>0.1327629835559769</v>
      </c>
      <c r="Y46" s="18">
        <f t="shared" si="33"/>
        <v>0.27614700579643192</v>
      </c>
      <c r="Z46" s="18">
        <f t="shared" si="34"/>
        <v>1.0541380894344563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8"/>
      <c r="O47" s="11"/>
      <c r="P47" s="11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1788501</v>
      </c>
      <c r="C48" s="8">
        <v>1696</v>
      </c>
      <c r="D48" s="9">
        <v>0.95</v>
      </c>
      <c r="E48" s="8">
        <v>103</v>
      </c>
      <c r="F48" s="9">
        <v>0.06</v>
      </c>
      <c r="G48" s="8">
        <v>244</v>
      </c>
      <c r="H48" s="9">
        <v>0.14000000000000001</v>
      </c>
      <c r="I48" s="8">
        <f t="shared" si="0"/>
        <v>1349</v>
      </c>
      <c r="J48" s="9">
        <f t="shared" si="1"/>
        <v>0.75426292744594492</v>
      </c>
      <c r="K48" s="8">
        <v>1438546</v>
      </c>
      <c r="L48" s="8">
        <v>17</v>
      </c>
      <c r="M48" s="8">
        <f t="shared" si="2"/>
        <v>1438529</v>
      </c>
      <c r="N48" s="17">
        <f t="shared" si="3"/>
        <v>99.998818251206416</v>
      </c>
      <c r="O48" s="8">
        <v>1811208</v>
      </c>
      <c r="P48" s="8">
        <v>2928</v>
      </c>
      <c r="Q48" s="16">
        <f t="shared" si="4"/>
        <v>1808280</v>
      </c>
      <c r="R48" s="17">
        <f t="shared" si="5"/>
        <v>99.838339936661058</v>
      </c>
      <c r="S48" s="17">
        <f t="shared" si="6"/>
        <v>0.94982684903355519</v>
      </c>
      <c r="T48" s="17">
        <f t="shared" ref="T48:T53" si="35">N48*R48*S48/10000</f>
        <v>0.94828015192611037</v>
      </c>
      <c r="U48" s="17">
        <f t="shared" si="8"/>
        <v>5.7684059817485957E-2</v>
      </c>
      <c r="V48" s="17">
        <f t="shared" si="9"/>
        <v>0.1366496174317143</v>
      </c>
      <c r="W48" s="17">
        <f t="shared" si="10"/>
        <v>0.75549317178435493</v>
      </c>
      <c r="X48" s="17">
        <f t="shared" ref="X48:X53" si="36">N48*R48*U48/10000</f>
        <v>5.7590127151172975E-2</v>
      </c>
      <c r="Y48" s="17">
        <f t="shared" ref="Y48:Y53" si="37">N48*R48*V48/10000</f>
        <v>0.1364270973289923</v>
      </c>
      <c r="Z48" s="17">
        <f t="shared" ref="Z48:Z53" si="38">N48*R48*W48/10000</f>
        <v>0.75426292744594514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358075</v>
      </c>
      <c r="C49" s="14">
        <v>453</v>
      </c>
      <c r="D49" s="15">
        <v>1.27</v>
      </c>
      <c r="E49" s="14">
        <v>30</v>
      </c>
      <c r="F49" s="15">
        <v>0.08</v>
      </c>
      <c r="G49" s="14">
        <v>69</v>
      </c>
      <c r="H49" s="15">
        <v>0.19</v>
      </c>
      <c r="I49" s="14">
        <f t="shared" si="0"/>
        <v>354</v>
      </c>
      <c r="J49" s="15">
        <f t="shared" si="1"/>
        <v>0.98861970257627585</v>
      </c>
      <c r="K49" s="14">
        <v>312039</v>
      </c>
      <c r="L49" s="14">
        <v>8</v>
      </c>
      <c r="M49" s="14">
        <f t="shared" si="2"/>
        <v>312031</v>
      </c>
      <c r="N49" s="18">
        <f t="shared" si="3"/>
        <v>99.997436217908671</v>
      </c>
      <c r="O49" s="14">
        <v>376611</v>
      </c>
      <c r="P49" s="14">
        <v>740</v>
      </c>
      <c r="Q49" s="24">
        <f t="shared" si="4"/>
        <v>375871</v>
      </c>
      <c r="R49" s="18">
        <f t="shared" si="5"/>
        <v>99.803510784337163</v>
      </c>
      <c r="S49" s="18">
        <f t="shared" si="6"/>
        <v>1.2676212682522288</v>
      </c>
      <c r="T49" s="18">
        <f t="shared" si="35"/>
        <v>1.2650980939747261</v>
      </c>
      <c r="U49" s="18">
        <f t="shared" si="8"/>
        <v>8.3948428361074759E-2</v>
      </c>
      <c r="V49" s="18">
        <f t="shared" si="9"/>
        <v>0.19308138523047194</v>
      </c>
      <c r="W49" s="18">
        <f t="shared" si="10"/>
        <v>0.99059145466068221</v>
      </c>
      <c r="X49" s="18">
        <f t="shared" si="36"/>
        <v>8.3781330726803063E-2</v>
      </c>
      <c r="Y49" s="18">
        <f t="shared" si="37"/>
        <v>0.19269706067164702</v>
      </c>
      <c r="Z49" s="18">
        <f t="shared" si="38"/>
        <v>0.98861970257627618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353172</v>
      </c>
      <c r="C50" s="14">
        <v>381</v>
      </c>
      <c r="D50" s="15">
        <v>1.08</v>
      </c>
      <c r="E50" s="14">
        <v>17</v>
      </c>
      <c r="F50" s="15">
        <v>0.05</v>
      </c>
      <c r="G50" s="14">
        <v>66</v>
      </c>
      <c r="H50" s="15">
        <v>0.19</v>
      </c>
      <c r="I50" s="14">
        <f t="shared" si="0"/>
        <v>298</v>
      </c>
      <c r="J50" s="15">
        <f t="shared" si="1"/>
        <v>0.84378150023218146</v>
      </c>
      <c r="K50" s="14">
        <v>291332</v>
      </c>
      <c r="L50" s="14">
        <v>5</v>
      </c>
      <c r="M50" s="14">
        <f t="shared" si="2"/>
        <v>291327</v>
      </c>
      <c r="N50" s="18">
        <f t="shared" si="3"/>
        <v>99.998283745005693</v>
      </c>
      <c r="O50" s="14">
        <v>358075</v>
      </c>
      <c r="P50" s="14">
        <v>629</v>
      </c>
      <c r="Q50" s="24">
        <f t="shared" si="4"/>
        <v>357446</v>
      </c>
      <c r="R50" s="18">
        <f t="shared" si="5"/>
        <v>99.824338476576131</v>
      </c>
      <c r="S50" s="18">
        <f t="shared" si="6"/>
        <v>1.0807113776691939</v>
      </c>
      <c r="T50" s="18">
        <f t="shared" si="35"/>
        <v>1.0787944684176549</v>
      </c>
      <c r="U50" s="18">
        <f t="shared" si="8"/>
        <v>4.8220717638782933E-2</v>
      </c>
      <c r="V50" s="18">
        <f t="shared" si="9"/>
        <v>0.187209844950569</v>
      </c>
      <c r="W50" s="18">
        <f t="shared" si="10"/>
        <v>0.84528081507984187</v>
      </c>
      <c r="X50" s="18">
        <f t="shared" si="36"/>
        <v>4.8135186254855994E-2</v>
      </c>
      <c r="Y50" s="18">
        <f t="shared" si="37"/>
        <v>0.18687778193061735</v>
      </c>
      <c r="Z50" s="18">
        <f t="shared" si="38"/>
        <v>0.84378150023218146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362117</v>
      </c>
      <c r="C51" s="14">
        <v>341</v>
      </c>
      <c r="D51" s="15">
        <v>0.94</v>
      </c>
      <c r="E51" s="14">
        <v>22</v>
      </c>
      <c r="F51" s="15">
        <v>0.06</v>
      </c>
      <c r="G51" s="14">
        <v>47</v>
      </c>
      <c r="H51" s="15">
        <v>0.13</v>
      </c>
      <c r="I51" s="14">
        <f t="shared" si="0"/>
        <v>272</v>
      </c>
      <c r="J51" s="15">
        <f t="shared" si="1"/>
        <v>0.75113844420449749</v>
      </c>
      <c r="K51" s="14">
        <v>283246</v>
      </c>
      <c r="L51" s="14">
        <v>3</v>
      </c>
      <c r="M51" s="14">
        <f t="shared" si="2"/>
        <v>283243</v>
      </c>
      <c r="N51" s="18">
        <f t="shared" si="3"/>
        <v>99.99894085000318</v>
      </c>
      <c r="O51" s="14">
        <v>353172</v>
      </c>
      <c r="P51" s="14">
        <v>497</v>
      </c>
      <c r="Q51" s="24">
        <f t="shared" si="4"/>
        <v>352675</v>
      </c>
      <c r="R51" s="18">
        <f t="shared" si="5"/>
        <v>99.859275367243157</v>
      </c>
      <c r="S51" s="18">
        <f t="shared" si="6"/>
        <v>0.94302163133893468</v>
      </c>
      <c r="T51" s="18">
        <f t="shared" si="35"/>
        <v>0.94168459365343238</v>
      </c>
      <c r="U51" s="18">
        <f t="shared" si="8"/>
        <v>6.0840105247673207E-2</v>
      </c>
      <c r="V51" s="18">
        <f t="shared" si="9"/>
        <v>0.12997658848366547</v>
      </c>
      <c r="W51" s="18">
        <f t="shared" si="10"/>
        <v>0.75220493760759599</v>
      </c>
      <c r="X51" s="18">
        <f t="shared" si="36"/>
        <v>6.0753844751834346E-2</v>
      </c>
      <c r="Y51" s="18">
        <f t="shared" si="37"/>
        <v>0.12979230469710065</v>
      </c>
      <c r="Z51" s="18">
        <f t="shared" si="38"/>
        <v>0.75113844420449738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361233</v>
      </c>
      <c r="C52" s="14">
        <v>268</v>
      </c>
      <c r="D52" s="15">
        <v>0.74</v>
      </c>
      <c r="E52" s="14">
        <v>15</v>
      </c>
      <c r="F52" s="15">
        <v>0.04</v>
      </c>
      <c r="G52" s="14">
        <v>35</v>
      </c>
      <c r="H52" s="15">
        <v>0.1</v>
      </c>
      <c r="I52" s="14">
        <f t="shared" si="0"/>
        <v>218</v>
      </c>
      <c r="J52" s="15">
        <f t="shared" si="1"/>
        <v>0.60348860707631913</v>
      </c>
      <c r="K52" s="14">
        <v>281071</v>
      </c>
      <c r="L52" s="14">
        <v>1</v>
      </c>
      <c r="M52" s="14">
        <f t="shared" si="2"/>
        <v>281070</v>
      </c>
      <c r="N52" s="18">
        <f t="shared" si="3"/>
        <v>99.999644218008982</v>
      </c>
      <c r="O52" s="14">
        <v>362117</v>
      </c>
      <c r="P52" s="14">
        <v>563</v>
      </c>
      <c r="Q52" s="24">
        <f t="shared" si="4"/>
        <v>361554</v>
      </c>
      <c r="R52" s="18">
        <f t="shared" si="5"/>
        <v>99.844525388203266</v>
      </c>
      <c r="S52" s="18">
        <f t="shared" si="6"/>
        <v>0.74306133650960826</v>
      </c>
      <c r="T52" s="18">
        <f t="shared" si="35"/>
        <v>0.7419034252130895</v>
      </c>
      <c r="U52" s="18">
        <f t="shared" si="8"/>
        <v>4.1589253909119869E-2</v>
      </c>
      <c r="V52" s="18">
        <f t="shared" si="9"/>
        <v>9.7041592454613024E-2</v>
      </c>
      <c r="W52" s="18">
        <f t="shared" si="10"/>
        <v>0.60443049014587535</v>
      </c>
      <c r="X52" s="18">
        <f t="shared" si="36"/>
        <v>4.1524445441031135E-2</v>
      </c>
      <c r="Y52" s="18">
        <f t="shared" si="37"/>
        <v>9.6890372695739302E-2</v>
      </c>
      <c r="Z52" s="18">
        <f t="shared" si="38"/>
        <v>0.60348860707631902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353904</v>
      </c>
      <c r="C53" s="20">
        <v>253</v>
      </c>
      <c r="D53" s="21">
        <v>0.71</v>
      </c>
      <c r="E53" s="20">
        <v>19</v>
      </c>
      <c r="F53" s="21">
        <v>0.05</v>
      </c>
      <c r="G53" s="20">
        <v>27</v>
      </c>
      <c r="H53" s="21">
        <v>0.08</v>
      </c>
      <c r="I53" s="20">
        <f t="shared" si="0"/>
        <v>207</v>
      </c>
      <c r="J53" s="21">
        <f t="shared" si="1"/>
        <v>0.58490438084904384</v>
      </c>
      <c r="K53" s="20">
        <v>270858</v>
      </c>
      <c r="L53" s="20">
        <v>1</v>
      </c>
      <c r="M53" s="20">
        <f t="shared" si="2"/>
        <v>270857</v>
      </c>
      <c r="N53" s="22">
        <f t="shared" si="3"/>
        <v>99.999630802856103</v>
      </c>
      <c r="O53" s="20">
        <v>361233</v>
      </c>
      <c r="P53" s="20">
        <v>499</v>
      </c>
      <c r="Q53" s="25">
        <f t="shared" si="4"/>
        <v>360734</v>
      </c>
      <c r="R53" s="22">
        <f t="shared" si="5"/>
        <v>99.861862011499497</v>
      </c>
      <c r="S53" s="22">
        <f t="shared" si="6"/>
        <v>0.71587466635096375</v>
      </c>
      <c r="T53" s="22">
        <f t="shared" si="35"/>
        <v>0.71488313214883137</v>
      </c>
      <c r="U53" s="22">
        <f t="shared" si="8"/>
        <v>5.3761338579716635E-2</v>
      </c>
      <c r="V53" s="22">
        <f t="shared" si="9"/>
        <v>7.639769166591312E-2</v>
      </c>
      <c r="W53" s="22">
        <f t="shared" si="10"/>
        <v>0.58571563610533395</v>
      </c>
      <c r="X53" s="22">
        <f t="shared" si="36"/>
        <v>5.3686875536868753E-2</v>
      </c>
      <c r="Y53" s="22">
        <f t="shared" si="37"/>
        <v>7.6291875762918751E-2</v>
      </c>
      <c r="Z53" s="26">
        <f t="shared" si="38"/>
        <v>0.58490438084904384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P1:P2"/>
    <mergeCell ref="A1:A2"/>
    <mergeCell ref="C1:C2"/>
    <mergeCell ref="D1:D2"/>
    <mergeCell ref="E1:F1"/>
    <mergeCell ref="G1:H1"/>
    <mergeCell ref="B1:B2"/>
    <mergeCell ref="I1:J1"/>
    <mergeCell ref="K1:K2"/>
    <mergeCell ref="L1:L2"/>
    <mergeCell ref="M1:M2"/>
    <mergeCell ref="N1:N2"/>
    <mergeCell ref="O1:O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</mergeCells>
  <phoneticPr fontId="1" type="noConversion"/>
  <pageMargins left="0.7" right="0.7" top="0.75" bottom="0.75" header="0.3" footer="0.3"/>
  <ignoredErrors>
    <ignoredError sqref="AA11:AD11" formulaRange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2806C-EFA4-4DAB-B518-547F62F6CCE3}">
  <dimension ref="A1:AH53"/>
  <sheetViews>
    <sheetView workbookViewId="0">
      <selection activeCell="J19" sqref="J19"/>
    </sheetView>
  </sheetViews>
  <sheetFormatPr defaultRowHeight="14" x14ac:dyDescent="0.3"/>
  <cols>
    <col min="2" max="2" width="9.08203125" customWidth="1"/>
    <col min="11" max="11" width="9.58203125" customWidth="1"/>
    <col min="13" max="13" width="9.58203125" customWidth="1"/>
    <col min="15" max="15" width="10" customWidth="1"/>
    <col min="17" max="17" width="9.75" customWidth="1"/>
  </cols>
  <sheetData>
    <row r="1" spans="1:34" ht="28" customHeight="1" x14ac:dyDescent="0.3">
      <c r="A1" s="42" t="s">
        <v>2</v>
      </c>
      <c r="B1" s="49" t="s">
        <v>13</v>
      </c>
      <c r="C1" s="44" t="s">
        <v>12</v>
      </c>
      <c r="D1" s="46" t="s">
        <v>14</v>
      </c>
      <c r="E1" s="46" t="s">
        <v>17</v>
      </c>
      <c r="F1" s="48"/>
      <c r="G1" s="46" t="s">
        <v>18</v>
      </c>
      <c r="H1" s="48"/>
      <c r="I1" s="46" t="s">
        <v>19</v>
      </c>
      <c r="J1" s="58"/>
      <c r="K1" s="49" t="s">
        <v>20</v>
      </c>
      <c r="L1" s="44" t="s">
        <v>23</v>
      </c>
      <c r="M1" s="44" t="s">
        <v>24</v>
      </c>
      <c r="N1" s="54" t="s">
        <v>26</v>
      </c>
      <c r="O1" s="44" t="s">
        <v>22</v>
      </c>
      <c r="P1" s="44" t="s">
        <v>28</v>
      </c>
      <c r="Q1" s="44" t="s">
        <v>30</v>
      </c>
      <c r="R1" s="56" t="s">
        <v>32</v>
      </c>
      <c r="S1" s="54" t="s">
        <v>36</v>
      </c>
      <c r="T1" s="54" t="s">
        <v>34</v>
      </c>
      <c r="U1" s="40" t="s">
        <v>38</v>
      </c>
      <c r="V1" s="40" t="s">
        <v>40</v>
      </c>
      <c r="W1" s="40" t="s">
        <v>42</v>
      </c>
      <c r="X1" s="40" t="s">
        <v>44</v>
      </c>
      <c r="Y1" s="40" t="s">
        <v>46</v>
      </c>
      <c r="Z1" s="40" t="s">
        <v>48</v>
      </c>
      <c r="AA1" s="40" t="s">
        <v>50</v>
      </c>
      <c r="AB1" s="40" t="s">
        <v>52</v>
      </c>
      <c r="AC1" s="40" t="s">
        <v>54</v>
      </c>
      <c r="AD1" s="40" t="s">
        <v>56</v>
      </c>
      <c r="AE1" s="40" t="s">
        <v>58</v>
      </c>
      <c r="AF1" s="40" t="s">
        <v>60</v>
      </c>
      <c r="AG1" s="40" t="s">
        <v>62</v>
      </c>
      <c r="AH1" s="40" t="s">
        <v>64</v>
      </c>
    </row>
    <row r="2" spans="1:34" ht="28" customHeight="1" x14ac:dyDescent="0.3">
      <c r="A2" s="43"/>
      <c r="B2" s="50"/>
      <c r="C2" s="45"/>
      <c r="D2" s="47"/>
      <c r="E2" s="2" t="s">
        <v>11</v>
      </c>
      <c r="F2" s="2" t="s">
        <v>16</v>
      </c>
      <c r="G2" s="2" t="s">
        <v>11</v>
      </c>
      <c r="H2" s="2" t="s">
        <v>15</v>
      </c>
      <c r="I2" s="2" t="s">
        <v>11</v>
      </c>
      <c r="J2" s="2" t="s">
        <v>15</v>
      </c>
      <c r="K2" s="50"/>
      <c r="L2" s="45"/>
      <c r="M2" s="45"/>
      <c r="N2" s="55"/>
      <c r="O2" s="45"/>
      <c r="P2" s="45"/>
      <c r="Q2" s="45"/>
      <c r="R2" s="57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8"/>
      <c r="L3" s="8"/>
      <c r="M3" s="8"/>
      <c r="N3" s="17"/>
      <c r="O3" s="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6" t="s">
        <v>3</v>
      </c>
      <c r="B4" s="7">
        <v>215334732</v>
      </c>
      <c r="C4" s="8">
        <v>19110663</v>
      </c>
      <c r="D4" s="9">
        <v>88.75</v>
      </c>
      <c r="E4" s="8">
        <v>8487354</v>
      </c>
      <c r="F4" s="9">
        <v>39.409999999999997</v>
      </c>
      <c r="G4" s="8">
        <v>6412347</v>
      </c>
      <c r="H4" s="9">
        <v>29.78</v>
      </c>
      <c r="I4" s="8">
        <f>C4-E4-G4</f>
        <v>4210962</v>
      </c>
      <c r="J4" s="9">
        <f>I4/B4*1000</f>
        <v>19.555424064149577</v>
      </c>
      <c r="K4" s="16">
        <f>K6+K13+K20+K27+K34+K41+K48</f>
        <v>171755108</v>
      </c>
      <c r="L4" s="16">
        <f>L6+L13+L20+L27+L34+L41+L48</f>
        <v>8624582</v>
      </c>
      <c r="M4" s="16">
        <f>K4-L4</f>
        <v>163130526</v>
      </c>
      <c r="N4" s="17">
        <f>M4/K4*100</f>
        <v>94.978558658063321</v>
      </c>
      <c r="O4" s="16">
        <f>O6+O13+O20+O27+O34+O41+O48</f>
        <v>220599619</v>
      </c>
      <c r="P4" s="16">
        <f>P6+P13+P20+P27+P34+P41+P48</f>
        <v>59756284</v>
      </c>
      <c r="Q4" s="16">
        <f>O4-P4</f>
        <v>160843335</v>
      </c>
      <c r="R4" s="17">
        <f>Q4/O4*100</f>
        <v>72.911882499670128</v>
      </c>
      <c r="S4" s="17">
        <f>C4/(R4*B4*N4)*10000000</f>
        <v>128.15565774902123</v>
      </c>
      <c r="T4" s="17">
        <f>N4*R4*S4/10000</f>
        <v>88.748632524362108</v>
      </c>
      <c r="U4" s="17">
        <f>E4/(R4*B4*N4)*10000000</f>
        <v>56.915996813861788</v>
      </c>
      <c r="V4" s="17">
        <f>G4/(R4*B4*N4)*10000000</f>
        <v>43.001048550746937</v>
      </c>
      <c r="W4" s="17">
        <f>I4/(R4*B4*N4)*10000000</f>
        <v>28.238612384412512</v>
      </c>
      <c r="X4" s="17">
        <f>N4*R4*U4/10000</f>
        <v>39.414700643832973</v>
      </c>
      <c r="Y4" s="17">
        <f>N4*R4*V4/10000</f>
        <v>29.77850781637957</v>
      </c>
      <c r="Z4" s="17">
        <f>N4*R4*W4/10000</f>
        <v>19.55542406414958</v>
      </c>
      <c r="AA4" s="19">
        <f>SUM(T6:T53)-T6-T13-T20-T27-T34-T41-T48</f>
        <v>2537.1120900900569</v>
      </c>
      <c r="AB4" s="19">
        <f>SUM(X6:X53)-X6-X13-X20-X27-X34-X41-X48</f>
        <v>979.90664399157959</v>
      </c>
      <c r="AC4" s="19">
        <f>SUM(Y6:Y53)-Y6-Y13-Y20-Y27-Y34-Y41-Y48</f>
        <v>867.20665774185329</v>
      </c>
      <c r="AD4" s="19">
        <f>SUM(Z6:Z53)-Z6-Z13-Z20-Z27-Z34-Z41-Z48</f>
        <v>689.99878835662491</v>
      </c>
      <c r="AE4" s="19">
        <f>SUM(S14:S53)-S20-S27-S34-S41-S48</f>
        <v>3151.2102537009378</v>
      </c>
      <c r="AF4" s="19">
        <f>SUM(U14:U53)-U20-U27-U34-U41-U48</f>
        <v>1401.1849357355486</v>
      </c>
      <c r="AG4" s="19">
        <f>SUM(V14:V53)-V20-V27-V34-V41-V48</f>
        <v>1028.1848374512367</v>
      </c>
      <c r="AH4" s="19">
        <f>SUM(W14:W53)-W20-W27-W34-W41-W48</f>
        <v>721.84048051415266</v>
      </c>
    </row>
    <row r="5" spans="1:34" x14ac:dyDescent="0.3">
      <c r="A5" s="6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8"/>
      <c r="O5" s="11"/>
      <c r="P5" s="18"/>
      <c r="Q5" s="16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</row>
    <row r="6" spans="1:34" ht="14" customHeight="1" x14ac:dyDescent="0.3">
      <c r="A6" s="6" t="s">
        <v>4</v>
      </c>
      <c r="B6" s="7">
        <v>45666321</v>
      </c>
      <c r="C6" s="8">
        <v>1183760</v>
      </c>
      <c r="D6" s="9">
        <v>25.92</v>
      </c>
      <c r="E6" s="8">
        <v>1047448</v>
      </c>
      <c r="F6" s="9">
        <v>22.94</v>
      </c>
      <c r="G6" s="8">
        <v>127403</v>
      </c>
      <c r="H6" s="9">
        <v>2.79</v>
      </c>
      <c r="I6" s="8">
        <f t="shared" ref="I6:I53" si="0">C6-E6-G6</f>
        <v>8909</v>
      </c>
      <c r="J6" s="9">
        <f t="shared" ref="J6:J53" si="1">I6/B6*1000</f>
        <v>0.19508906793695949</v>
      </c>
      <c r="K6" s="8">
        <v>40224099</v>
      </c>
      <c r="L6" s="8">
        <v>8197555</v>
      </c>
      <c r="M6" s="8">
        <f t="shared" ref="M6:M53" si="2">K6-L6</f>
        <v>32026544</v>
      </c>
      <c r="N6" s="17">
        <f t="shared" ref="N6:N53" si="3">M6/K6*100</f>
        <v>79.620289319594207</v>
      </c>
      <c r="O6" s="8">
        <v>44507320</v>
      </c>
      <c r="P6" s="8">
        <v>42051959</v>
      </c>
      <c r="Q6" s="16">
        <f t="shared" ref="Q6:Q53" si="4">O6-P6</f>
        <v>2455361</v>
      </c>
      <c r="R6" s="17">
        <f t="shared" ref="R6:R53" si="5">Q6/O6*100</f>
        <v>5.5167576928918658</v>
      </c>
      <c r="S6" s="17">
        <f t="shared" ref="S6:S53" si="6">C6/(R6*B6*N6)*10000000</f>
        <v>590.14668923551858</v>
      </c>
      <c r="T6" s="17">
        <f t="shared" ref="T6:T11" si="7">N6*R6*S6/10000</f>
        <v>25.921948036935145</v>
      </c>
      <c r="U6" s="17">
        <f t="shared" ref="U6:U53" si="8">E6/(R6*B6*N6)*10000000</f>
        <v>522.19028295124463</v>
      </c>
      <c r="V6" s="17">
        <f t="shared" ref="V6:V53" si="9">G6/(R6*B6*N6)*10000000</f>
        <v>63.514951213652061</v>
      </c>
      <c r="W6" s="17">
        <f t="shared" ref="W6:W53" si="10">I6/(R6*B6*N6)*10000000</f>
        <v>4.4414550706217764</v>
      </c>
      <c r="X6" s="17">
        <f t="shared" ref="X6:X11" si="11">N6*R6*U6/10000</f>
        <v>22.93699113620298</v>
      </c>
      <c r="Y6" s="17">
        <f t="shared" ref="Y6:Y11" si="12">N6*R6*V6/10000</f>
        <v>2.7898678327952018</v>
      </c>
      <c r="Z6" s="17">
        <f t="shared" ref="Z6:Z11" si="13">N6*R6*W6/10000</f>
        <v>0.19508906793695949</v>
      </c>
      <c r="AA6" s="51" t="s">
        <v>77</v>
      </c>
      <c r="AB6" s="51" t="s">
        <v>78</v>
      </c>
      <c r="AC6" s="51" t="s">
        <v>79</v>
      </c>
      <c r="AD6" s="51" t="s">
        <v>80</v>
      </c>
      <c r="AE6" s="51" t="s">
        <v>65</v>
      </c>
      <c r="AF6" s="51" t="s">
        <v>66</v>
      </c>
      <c r="AG6" s="51" t="s">
        <v>67</v>
      </c>
      <c r="AH6" s="51" t="s">
        <v>68</v>
      </c>
    </row>
    <row r="7" spans="1:34" x14ac:dyDescent="0.3">
      <c r="A7" s="12">
        <v>15</v>
      </c>
      <c r="B7" s="13">
        <v>8944808</v>
      </c>
      <c r="C7" s="14">
        <v>6371</v>
      </c>
      <c r="D7" s="15">
        <v>0.71</v>
      </c>
      <c r="E7" s="14">
        <v>6078</v>
      </c>
      <c r="F7" s="15">
        <v>0.68</v>
      </c>
      <c r="G7" s="14">
        <v>226</v>
      </c>
      <c r="H7" s="15">
        <v>0.03</v>
      </c>
      <c r="I7" s="14">
        <f t="shared" si="0"/>
        <v>67</v>
      </c>
      <c r="J7" s="15">
        <f t="shared" si="1"/>
        <v>7.4903787761570733E-3</v>
      </c>
      <c r="K7" s="14">
        <v>7575582</v>
      </c>
      <c r="L7" s="14">
        <v>3347880</v>
      </c>
      <c r="M7" s="14">
        <f t="shared" si="2"/>
        <v>4227702</v>
      </c>
      <c r="N7" s="18">
        <f t="shared" si="3"/>
        <v>55.806959782099909</v>
      </c>
      <c r="O7" s="14">
        <v>8306852</v>
      </c>
      <c r="P7" s="14">
        <v>8284339</v>
      </c>
      <c r="Q7" s="24">
        <f t="shared" si="4"/>
        <v>22513</v>
      </c>
      <c r="R7" s="18">
        <f t="shared" si="5"/>
        <v>0.27101722770551345</v>
      </c>
      <c r="S7" s="18">
        <f t="shared" si="6"/>
        <v>470.92453735593864</v>
      </c>
      <c r="T7" s="18">
        <f t="shared" si="7"/>
        <v>0.71225676392383153</v>
      </c>
      <c r="U7" s="18">
        <f t="shared" si="8"/>
        <v>449.26688715262833</v>
      </c>
      <c r="V7" s="18">
        <f t="shared" si="9"/>
        <v>16.705218245556761</v>
      </c>
      <c r="W7" s="18">
        <f t="shared" si="10"/>
        <v>4.9524319577535536</v>
      </c>
      <c r="X7" s="18">
        <f t="shared" si="11"/>
        <v>0.67950033136541332</v>
      </c>
      <c r="Y7" s="18">
        <f t="shared" si="12"/>
        <v>2.5266053782261169E-2</v>
      </c>
      <c r="Z7" s="18">
        <f t="shared" si="13"/>
        <v>7.4903787761570742E-3</v>
      </c>
      <c r="AA7" s="52"/>
      <c r="AB7" s="52"/>
      <c r="AC7" s="52"/>
      <c r="AD7" s="52"/>
      <c r="AE7" s="52"/>
      <c r="AF7" s="52"/>
      <c r="AG7" s="52"/>
      <c r="AH7" s="52"/>
    </row>
    <row r="8" spans="1:34" x14ac:dyDescent="0.3">
      <c r="A8" s="12">
        <v>16</v>
      </c>
      <c r="B8" s="13">
        <v>9052215</v>
      </c>
      <c r="C8" s="14">
        <v>31395</v>
      </c>
      <c r="D8" s="15">
        <v>3.47</v>
      </c>
      <c r="E8" s="14">
        <v>30153</v>
      </c>
      <c r="F8" s="15">
        <v>3.33</v>
      </c>
      <c r="G8" s="14">
        <v>1152</v>
      </c>
      <c r="H8" s="15">
        <v>0.13</v>
      </c>
      <c r="I8" s="14">
        <f t="shared" si="0"/>
        <v>90</v>
      </c>
      <c r="J8" s="15">
        <f t="shared" si="1"/>
        <v>9.942317985156119E-3</v>
      </c>
      <c r="K8" s="14">
        <v>8118940</v>
      </c>
      <c r="L8" s="14">
        <v>2341348</v>
      </c>
      <c r="M8" s="14">
        <f t="shared" si="2"/>
        <v>5777592</v>
      </c>
      <c r="N8" s="18">
        <f t="shared" si="3"/>
        <v>71.161900445132005</v>
      </c>
      <c r="O8" s="14">
        <v>8944808</v>
      </c>
      <c r="P8" s="14">
        <v>8867166</v>
      </c>
      <c r="Q8" s="24">
        <f t="shared" si="4"/>
        <v>77642</v>
      </c>
      <c r="R8" s="18">
        <f t="shared" si="5"/>
        <v>0.86801192378863812</v>
      </c>
      <c r="S8" s="18">
        <f t="shared" si="6"/>
        <v>561.47755249851889</v>
      </c>
      <c r="T8" s="18">
        <f t="shared" si="7"/>
        <v>3.4682119238219595</v>
      </c>
      <c r="U8" s="18">
        <f t="shared" si="8"/>
        <v>539.26525371835771</v>
      </c>
      <c r="V8" s="18">
        <f t="shared" si="9"/>
        <v>20.602711912033566</v>
      </c>
      <c r="W8" s="18">
        <f t="shared" si="10"/>
        <v>1.6095868681276224</v>
      </c>
      <c r="X8" s="18">
        <f t="shared" si="11"/>
        <v>3.3310079356268054</v>
      </c>
      <c r="Y8" s="18">
        <f t="shared" si="12"/>
        <v>0.12726167020999832</v>
      </c>
      <c r="Z8" s="18">
        <f t="shared" si="13"/>
        <v>9.9423179851561207E-3</v>
      </c>
      <c r="AA8" s="52"/>
      <c r="AB8" s="52"/>
      <c r="AC8" s="52"/>
      <c r="AD8" s="52"/>
      <c r="AE8" s="52"/>
      <c r="AF8" s="52"/>
      <c r="AG8" s="52"/>
      <c r="AH8" s="52"/>
    </row>
    <row r="9" spans="1:34" x14ac:dyDescent="0.3">
      <c r="A9" s="12">
        <v>17</v>
      </c>
      <c r="B9" s="13">
        <v>8864024</v>
      </c>
      <c r="C9" s="14">
        <v>111890</v>
      </c>
      <c r="D9" s="15">
        <v>12.62</v>
      </c>
      <c r="E9" s="14">
        <v>104881</v>
      </c>
      <c r="F9" s="15">
        <v>11.83</v>
      </c>
      <c r="G9" s="14">
        <v>6661</v>
      </c>
      <c r="H9" s="15">
        <v>0.75</v>
      </c>
      <c r="I9" s="14">
        <f t="shared" si="0"/>
        <v>348</v>
      </c>
      <c r="J9" s="15">
        <f t="shared" si="1"/>
        <v>3.9259821498678252E-2</v>
      </c>
      <c r="K9" s="14">
        <v>8180799</v>
      </c>
      <c r="L9" s="14">
        <v>1352890</v>
      </c>
      <c r="M9" s="14">
        <f t="shared" si="2"/>
        <v>6827909</v>
      </c>
      <c r="N9" s="18">
        <f t="shared" si="3"/>
        <v>83.46261777119814</v>
      </c>
      <c r="O9" s="14">
        <v>9052215</v>
      </c>
      <c r="P9" s="14">
        <v>8812516</v>
      </c>
      <c r="Q9" s="24">
        <f t="shared" si="4"/>
        <v>239699</v>
      </c>
      <c r="R9" s="18">
        <f t="shared" si="5"/>
        <v>2.6479596430265961</v>
      </c>
      <c r="S9" s="18">
        <f t="shared" si="6"/>
        <v>571.15895020389178</v>
      </c>
      <c r="T9" s="18">
        <f t="shared" si="7"/>
        <v>12.622935136457212</v>
      </c>
      <c r="U9" s="18">
        <f t="shared" si="8"/>
        <v>535.38047954539616</v>
      </c>
      <c r="V9" s="18">
        <f t="shared" si="9"/>
        <v>34.002053510663352</v>
      </c>
      <c r="W9" s="18">
        <f t="shared" si="10"/>
        <v>1.7764171478322845</v>
      </c>
      <c r="X9" s="18">
        <f t="shared" si="11"/>
        <v>11.832210743111707</v>
      </c>
      <c r="Y9" s="18">
        <f t="shared" si="12"/>
        <v>0.75146457184682702</v>
      </c>
      <c r="Z9" s="18">
        <f t="shared" si="13"/>
        <v>3.9259821498678252E-2</v>
      </c>
      <c r="AA9" s="53"/>
      <c r="AB9" s="53"/>
      <c r="AC9" s="53"/>
      <c r="AD9" s="53"/>
      <c r="AE9" s="53"/>
      <c r="AF9" s="53"/>
      <c r="AG9" s="53"/>
      <c r="AH9" s="53"/>
    </row>
    <row r="10" spans="1:34" x14ac:dyDescent="0.3">
      <c r="A10" s="12">
        <v>18</v>
      </c>
      <c r="B10" s="13">
        <v>9339421</v>
      </c>
      <c r="C10" s="14">
        <v>310930</v>
      </c>
      <c r="D10" s="15">
        <v>33.29</v>
      </c>
      <c r="E10" s="14">
        <v>282426</v>
      </c>
      <c r="F10" s="15">
        <v>30.24</v>
      </c>
      <c r="G10" s="14">
        <v>27222</v>
      </c>
      <c r="H10" s="15">
        <v>2.91</v>
      </c>
      <c r="I10" s="14">
        <f t="shared" si="0"/>
        <v>1282</v>
      </c>
      <c r="J10" s="15">
        <f t="shared" si="1"/>
        <v>0.13726761005848223</v>
      </c>
      <c r="K10" s="14">
        <v>7963527</v>
      </c>
      <c r="L10" s="14">
        <v>724291</v>
      </c>
      <c r="M10" s="14">
        <f t="shared" si="2"/>
        <v>7239236</v>
      </c>
      <c r="N10" s="18">
        <f t="shared" si="3"/>
        <v>90.904896787566614</v>
      </c>
      <c r="O10" s="14">
        <v>8864024</v>
      </c>
      <c r="P10" s="14">
        <v>8210493</v>
      </c>
      <c r="Q10" s="24">
        <f t="shared" si="4"/>
        <v>653531</v>
      </c>
      <c r="R10" s="18">
        <f t="shared" si="5"/>
        <v>7.3728478171990508</v>
      </c>
      <c r="S10" s="18">
        <f t="shared" si="6"/>
        <v>496.72969828956172</v>
      </c>
      <c r="T10" s="18">
        <f t="shared" si="7"/>
        <v>33.292213725026414</v>
      </c>
      <c r="U10" s="18">
        <f t="shared" si="8"/>
        <v>451.19281436055627</v>
      </c>
      <c r="V10" s="18">
        <f t="shared" si="9"/>
        <v>43.488810493803911</v>
      </c>
      <c r="W10" s="18">
        <f t="shared" si="10"/>
        <v>2.0480734352015504</v>
      </c>
      <c r="X10" s="18">
        <f t="shared" si="11"/>
        <v>30.240204398109903</v>
      </c>
      <c r="Y10" s="18">
        <f t="shared" si="12"/>
        <v>2.9147417168580363</v>
      </c>
      <c r="Z10" s="18">
        <f t="shared" si="13"/>
        <v>0.13726761005848218</v>
      </c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2">
        <v>19</v>
      </c>
      <c r="B11" s="13">
        <v>9465853</v>
      </c>
      <c r="C11" s="14">
        <v>723174</v>
      </c>
      <c r="D11" s="15">
        <v>76.400000000000006</v>
      </c>
      <c r="E11" s="14">
        <v>623910</v>
      </c>
      <c r="F11" s="15">
        <v>65.91</v>
      </c>
      <c r="G11" s="14">
        <v>92142</v>
      </c>
      <c r="H11" s="15">
        <v>9.73</v>
      </c>
      <c r="I11" s="14">
        <f t="shared" si="0"/>
        <v>7122</v>
      </c>
      <c r="J11" s="15">
        <f t="shared" si="1"/>
        <v>0.75238861199302376</v>
      </c>
      <c r="K11" s="14">
        <v>8385251</v>
      </c>
      <c r="L11" s="14">
        <v>431146</v>
      </c>
      <c r="M11" s="14">
        <f t="shared" si="2"/>
        <v>7954105</v>
      </c>
      <c r="N11" s="18">
        <f t="shared" si="3"/>
        <v>94.858281523117199</v>
      </c>
      <c r="O11" s="14">
        <v>9339421</v>
      </c>
      <c r="P11" s="14">
        <v>7877445</v>
      </c>
      <c r="Q11" s="24">
        <f t="shared" si="4"/>
        <v>1461976</v>
      </c>
      <c r="R11" s="18">
        <f t="shared" si="5"/>
        <v>15.653818368397785</v>
      </c>
      <c r="S11" s="18">
        <f t="shared" si="6"/>
        <v>514.50251844245577</v>
      </c>
      <c r="T11" s="18">
        <f t="shared" si="7"/>
        <v>76.398186196214965</v>
      </c>
      <c r="U11" s="18">
        <f t="shared" si="8"/>
        <v>443.88109401255099</v>
      </c>
      <c r="V11" s="18">
        <f t="shared" si="9"/>
        <v>65.554473825558929</v>
      </c>
      <c r="W11" s="18">
        <f t="shared" si="10"/>
        <v>5.0669506043458004</v>
      </c>
      <c r="X11" s="18">
        <f t="shared" si="11"/>
        <v>65.911651068318932</v>
      </c>
      <c r="Y11" s="18">
        <f t="shared" si="12"/>
        <v>9.7341465159030029</v>
      </c>
      <c r="Z11" s="18">
        <f t="shared" si="13"/>
        <v>0.75238861199302376</v>
      </c>
      <c r="AA11" s="34">
        <f>SUM(D7:D11)+SUM(D14:D18)+SUM(D21:D25)+SUM(D28:D32)+SUM(D35:D39)+SUM(D42:D46)+SUM(D49:D53)</f>
        <v>2537.09</v>
      </c>
      <c r="AB11" s="34">
        <f>SUM(F7:F11)+SUM(F14:F18)+SUM(F21:F25)+SUM(F28:F32)+SUM(F35:F39)+SUM(F42:F46)+SUM(F49:F53)</f>
        <v>979.88999999999987</v>
      </c>
      <c r="AC11" s="34">
        <f>SUM(H7:H11)+SUM(H14:H18)+SUM(H21:H25)+SUM(H28:H32)+SUM(H35:H39)+SUM(H42:H46)+SUM(H49:H53)</f>
        <v>867.09833333333324</v>
      </c>
      <c r="AD11" s="34">
        <f>SUM(J7:J11)+SUM(J14:J18)+SUM(J21:J25)+SUM(J28:J32)+SUM(J35:J39)+SUM(J42:J46)+SUM(J49:J53)</f>
        <v>689.99878835662457</v>
      </c>
      <c r="AE11" s="19">
        <f>SUM(S7:S53)-S13-S20-S27-S34-S41-S48</f>
        <v>5766.0035104913031</v>
      </c>
      <c r="AF11" s="19">
        <f>SUM(U7:U53)-U13-U20-U27-U34-U41-U48</f>
        <v>3820.1714645250377</v>
      </c>
      <c r="AG11" s="19">
        <f t="shared" ref="AG11:AH11" si="14">SUM(V7:V53)-V13-V20-V27-V34-V41-V48</f>
        <v>1208.5381054388531</v>
      </c>
      <c r="AH11" s="19">
        <f t="shared" si="14"/>
        <v>737.29394052741338</v>
      </c>
    </row>
    <row r="12" spans="1:34" x14ac:dyDescent="0.3">
      <c r="A12" s="12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8"/>
      <c r="O12" s="11"/>
      <c r="P12" s="11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"/>
      <c r="AB12" s="1"/>
      <c r="AC12" s="1"/>
      <c r="AD12" s="1"/>
      <c r="AE12" s="1"/>
      <c r="AF12" s="1"/>
      <c r="AG12" s="1"/>
      <c r="AH12" s="1"/>
    </row>
    <row r="13" spans="1:34" ht="14" customHeight="1" x14ac:dyDescent="0.3">
      <c r="A13" s="6" t="s">
        <v>5</v>
      </c>
      <c r="B13" s="7">
        <v>44671379</v>
      </c>
      <c r="C13" s="8">
        <v>9769135</v>
      </c>
      <c r="D13" s="9">
        <v>218.69</v>
      </c>
      <c r="E13" s="8">
        <v>6162704</v>
      </c>
      <c r="F13" s="9">
        <v>137.96</v>
      </c>
      <c r="G13" s="8">
        <v>2959433</v>
      </c>
      <c r="H13" s="9">
        <v>66.25</v>
      </c>
      <c r="I13" s="8">
        <f t="shared" si="0"/>
        <v>646998</v>
      </c>
      <c r="J13" s="9">
        <f t="shared" si="1"/>
        <v>14.483501841302012</v>
      </c>
      <c r="K13" s="8">
        <v>40151517</v>
      </c>
      <c r="L13" s="8">
        <v>413324</v>
      </c>
      <c r="M13" s="8">
        <f t="shared" si="2"/>
        <v>39738193</v>
      </c>
      <c r="N13" s="17">
        <f t="shared" si="3"/>
        <v>98.970589330410604</v>
      </c>
      <c r="O13" s="8">
        <v>45551287</v>
      </c>
      <c r="P13" s="8">
        <v>16502138</v>
      </c>
      <c r="Q13" s="16">
        <f t="shared" si="4"/>
        <v>29049149</v>
      </c>
      <c r="R13" s="17">
        <f t="shared" si="5"/>
        <v>63.772400108036464</v>
      </c>
      <c r="S13" s="17">
        <f t="shared" si="6"/>
        <v>346.48770893340344</v>
      </c>
      <c r="T13" s="17">
        <f t="shared" ref="T13:T18" si="15">N13*R13*S13/10000</f>
        <v>218.68890593236443</v>
      </c>
      <c r="U13" s="17">
        <f t="shared" si="8"/>
        <v>218.57628027401822</v>
      </c>
      <c r="V13" s="17">
        <f t="shared" si="9"/>
        <v>104.963966606246</v>
      </c>
      <c r="W13" s="17">
        <f t="shared" si="10"/>
        <v>22.947462053139215</v>
      </c>
      <c r="X13" s="17">
        <f t="shared" ref="X13:X18" si="16">N13*R13*U13/10000</f>
        <v>137.95643067119104</v>
      </c>
      <c r="Y13" s="17">
        <f t="shared" ref="Y13:Y18" si="17">N13*R13*V13/10000</f>
        <v>66.248973419871376</v>
      </c>
      <c r="Z13" s="17">
        <f t="shared" ref="Z13:Z18" si="18">N13*R13*W13/10000</f>
        <v>14.483501841302012</v>
      </c>
      <c r="AA13" s="1"/>
      <c r="AB13" s="1"/>
      <c r="AC13" s="1"/>
      <c r="AD13" s="1"/>
      <c r="AE13" s="59" t="s">
        <v>69</v>
      </c>
      <c r="AF13" s="59" t="s">
        <v>70</v>
      </c>
      <c r="AG13" s="59" t="s">
        <v>71</v>
      </c>
      <c r="AH13" s="59" t="s">
        <v>72</v>
      </c>
    </row>
    <row r="14" spans="1:34" x14ac:dyDescent="0.3">
      <c r="A14" s="12">
        <v>20</v>
      </c>
      <c r="B14" s="13">
        <v>9785101</v>
      </c>
      <c r="C14" s="14">
        <v>1424518</v>
      </c>
      <c r="D14" s="15">
        <v>145.58000000000001</v>
      </c>
      <c r="E14" s="14">
        <v>1169898</v>
      </c>
      <c r="F14" s="15">
        <v>119.56</v>
      </c>
      <c r="G14" s="14">
        <v>233032</v>
      </c>
      <c r="H14" s="15">
        <v>23.81</v>
      </c>
      <c r="I14" s="14">
        <f t="shared" si="0"/>
        <v>21588</v>
      </c>
      <c r="J14" s="15">
        <f t="shared" si="1"/>
        <v>2.2062112593421368</v>
      </c>
      <c r="K14" s="14">
        <v>8441968</v>
      </c>
      <c r="L14" s="14">
        <v>226373</v>
      </c>
      <c r="M14" s="14">
        <f t="shared" si="2"/>
        <v>8215595</v>
      </c>
      <c r="N14" s="18">
        <f t="shared" si="3"/>
        <v>97.318480714449521</v>
      </c>
      <c r="O14" s="14">
        <v>9465853</v>
      </c>
      <c r="P14" s="14">
        <v>6323639</v>
      </c>
      <c r="Q14" s="24">
        <f t="shared" si="4"/>
        <v>3142214</v>
      </c>
      <c r="R14" s="18">
        <f t="shared" si="5"/>
        <v>33.195254563957413</v>
      </c>
      <c r="S14" s="18">
        <f t="shared" si="6"/>
        <v>450.64162550731669</v>
      </c>
      <c r="T14" s="18">
        <f t="shared" si="15"/>
        <v>145.5803062226951</v>
      </c>
      <c r="U14" s="18">
        <f t="shared" si="8"/>
        <v>370.09341854420848</v>
      </c>
      <c r="V14" s="18">
        <f t="shared" si="9"/>
        <v>73.718913537927222</v>
      </c>
      <c r="W14" s="18">
        <f t="shared" si="10"/>
        <v>6.8292934251809756</v>
      </c>
      <c r="X14" s="18">
        <f t="shared" si="16"/>
        <v>119.55911339085822</v>
      </c>
      <c r="Y14" s="18">
        <f t="shared" si="17"/>
        <v>23.814981572494755</v>
      </c>
      <c r="Z14" s="18">
        <f t="shared" si="18"/>
        <v>2.2062112593421372</v>
      </c>
      <c r="AA14" s="1"/>
      <c r="AB14" s="1"/>
      <c r="AC14" s="1"/>
      <c r="AD14" s="1"/>
      <c r="AE14" s="60"/>
      <c r="AF14" s="60"/>
      <c r="AG14" s="60"/>
      <c r="AH14" s="60"/>
    </row>
    <row r="15" spans="1:34" x14ac:dyDescent="0.3">
      <c r="A15" s="12">
        <v>21</v>
      </c>
      <c r="B15" s="13">
        <v>8863512</v>
      </c>
      <c r="C15" s="14">
        <v>1820584</v>
      </c>
      <c r="D15" s="15">
        <v>205.4</v>
      </c>
      <c r="E15" s="14">
        <v>1380535</v>
      </c>
      <c r="F15" s="15">
        <v>155.75</v>
      </c>
      <c r="G15" s="14">
        <v>391063</v>
      </c>
      <c r="H15" s="15">
        <v>44.12</v>
      </c>
      <c r="I15" s="14">
        <f t="shared" si="0"/>
        <v>48986</v>
      </c>
      <c r="J15" s="15">
        <f t="shared" si="1"/>
        <v>5.5267031849226358</v>
      </c>
      <c r="K15" s="14">
        <v>8688162</v>
      </c>
      <c r="L15" s="14">
        <v>109112</v>
      </c>
      <c r="M15" s="14">
        <f t="shared" si="2"/>
        <v>8579050</v>
      </c>
      <c r="N15" s="18">
        <f t="shared" si="3"/>
        <v>98.744130231457476</v>
      </c>
      <c r="O15" s="14">
        <v>9785101</v>
      </c>
      <c r="P15" s="14">
        <v>4726156</v>
      </c>
      <c r="Q15" s="24">
        <f t="shared" si="4"/>
        <v>5058945</v>
      </c>
      <c r="R15" s="18">
        <f t="shared" si="5"/>
        <v>51.70048832403468</v>
      </c>
      <c r="S15" s="18">
        <f t="shared" si="6"/>
        <v>402.34531692991226</v>
      </c>
      <c r="T15" s="18">
        <f t="shared" si="15"/>
        <v>205.40210246231965</v>
      </c>
      <c r="U15" s="18">
        <f t="shared" si="8"/>
        <v>305.09539362525231</v>
      </c>
      <c r="V15" s="18">
        <f t="shared" si="9"/>
        <v>86.424118126140996</v>
      </c>
      <c r="W15" s="18">
        <f t="shared" si="10"/>
        <v>10.825805178518914</v>
      </c>
      <c r="X15" s="18">
        <f t="shared" si="16"/>
        <v>155.75485202705201</v>
      </c>
      <c r="Y15" s="18">
        <f t="shared" si="17"/>
        <v>44.120547250345012</v>
      </c>
      <c r="Z15" s="18">
        <f t="shared" si="18"/>
        <v>5.5267031849226349</v>
      </c>
      <c r="AA15" s="1"/>
      <c r="AB15" s="1"/>
      <c r="AC15" s="1"/>
      <c r="AD15" s="1"/>
      <c r="AE15" s="60"/>
      <c r="AF15" s="60"/>
      <c r="AG15" s="60"/>
      <c r="AH15" s="60"/>
    </row>
    <row r="16" spans="1:34" x14ac:dyDescent="0.3">
      <c r="A16" s="12">
        <v>22</v>
      </c>
      <c r="B16" s="13">
        <v>8379529</v>
      </c>
      <c r="C16" s="14">
        <v>2062785</v>
      </c>
      <c r="D16" s="15">
        <v>246.17</v>
      </c>
      <c r="E16" s="14">
        <v>1358942</v>
      </c>
      <c r="F16" s="15">
        <v>162.16999999999999</v>
      </c>
      <c r="G16" s="14">
        <v>603073</v>
      </c>
      <c r="H16" s="15">
        <v>71.97</v>
      </c>
      <c r="I16" s="14">
        <f t="shared" si="0"/>
        <v>100770</v>
      </c>
      <c r="J16" s="15">
        <f t="shared" si="1"/>
        <v>12.025735575352744</v>
      </c>
      <c r="K16" s="14">
        <v>7797702</v>
      </c>
      <c r="L16" s="14">
        <v>48236</v>
      </c>
      <c r="M16" s="14">
        <f t="shared" si="2"/>
        <v>7749466</v>
      </c>
      <c r="N16" s="18">
        <f t="shared" si="3"/>
        <v>99.381407496721479</v>
      </c>
      <c r="O16" s="14">
        <v>8863512</v>
      </c>
      <c r="P16" s="14">
        <v>2856611</v>
      </c>
      <c r="Q16" s="24">
        <f t="shared" si="4"/>
        <v>6006901</v>
      </c>
      <c r="R16" s="18">
        <f t="shared" si="5"/>
        <v>67.771116009094371</v>
      </c>
      <c r="S16" s="18">
        <f t="shared" si="6"/>
        <v>365.49763892985618</v>
      </c>
      <c r="T16" s="18">
        <f t="shared" si="15"/>
        <v>246.1695639456585</v>
      </c>
      <c r="U16" s="18">
        <f t="shared" si="8"/>
        <v>240.78616648977797</v>
      </c>
      <c r="V16" s="18">
        <f t="shared" si="9"/>
        <v>106.85638959093902</v>
      </c>
      <c r="W16" s="18">
        <f t="shared" si="10"/>
        <v>17.855082849139201</v>
      </c>
      <c r="X16" s="18">
        <f t="shared" si="16"/>
        <v>162.17403149986114</v>
      </c>
      <c r="Y16" s="18">
        <f t="shared" si="17"/>
        <v>71.969796870444625</v>
      </c>
      <c r="Z16" s="18">
        <f t="shared" si="18"/>
        <v>12.025735575352742</v>
      </c>
      <c r="AA16" s="1"/>
      <c r="AB16" s="1"/>
      <c r="AC16" s="1"/>
      <c r="AD16" s="1"/>
      <c r="AE16" s="61"/>
      <c r="AF16" s="61"/>
      <c r="AG16" s="61"/>
      <c r="AH16" s="61"/>
    </row>
    <row r="17" spans="1:34" x14ac:dyDescent="0.3">
      <c r="A17" s="12">
        <v>23</v>
      </c>
      <c r="B17" s="13">
        <v>9057292</v>
      </c>
      <c r="C17" s="14">
        <v>2351829</v>
      </c>
      <c r="D17" s="15">
        <v>259.66000000000003</v>
      </c>
      <c r="E17" s="14">
        <v>1320424</v>
      </c>
      <c r="F17" s="15">
        <v>145.79</v>
      </c>
      <c r="G17" s="14">
        <v>842305</v>
      </c>
      <c r="H17" s="15">
        <v>93</v>
      </c>
      <c r="I17" s="14">
        <f t="shared" si="0"/>
        <v>189100</v>
      </c>
      <c r="J17" s="15">
        <f t="shared" si="1"/>
        <v>20.878205097064331</v>
      </c>
      <c r="K17" s="14">
        <v>7322966</v>
      </c>
      <c r="L17" s="14">
        <v>19845</v>
      </c>
      <c r="M17" s="14">
        <f t="shared" si="2"/>
        <v>7303121</v>
      </c>
      <c r="N17" s="18">
        <f t="shared" si="3"/>
        <v>99.729003248137431</v>
      </c>
      <c r="O17" s="14">
        <v>8379529</v>
      </c>
      <c r="P17" s="14">
        <v>1596573</v>
      </c>
      <c r="Q17" s="24">
        <f t="shared" si="4"/>
        <v>6782956</v>
      </c>
      <c r="R17" s="18">
        <f t="shared" si="5"/>
        <v>80.946745336163886</v>
      </c>
      <c r="S17" s="18">
        <f t="shared" si="6"/>
        <v>321.65218206870054</v>
      </c>
      <c r="T17" s="18">
        <f t="shared" si="15"/>
        <v>259.66138664845954</v>
      </c>
      <c r="U17" s="18">
        <f t="shared" si="8"/>
        <v>180.59019633480236</v>
      </c>
      <c r="V17" s="18">
        <f t="shared" si="9"/>
        <v>115.19937938403551</v>
      </c>
      <c r="W17" s="18">
        <f t="shared" si="10"/>
        <v>25.862606349862716</v>
      </c>
      <c r="X17" s="18">
        <f t="shared" si="16"/>
        <v>145.78573816544724</v>
      </c>
      <c r="Y17" s="18">
        <f t="shared" si="17"/>
        <v>92.997443385948031</v>
      </c>
      <c r="Z17" s="18">
        <f t="shared" si="18"/>
        <v>20.878205097064331</v>
      </c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2">
        <v>24</v>
      </c>
      <c r="B18" s="13">
        <v>8585945</v>
      </c>
      <c r="C18" s="14">
        <v>2109419</v>
      </c>
      <c r="D18" s="15">
        <v>245.68</v>
      </c>
      <c r="E18" s="14">
        <v>932905</v>
      </c>
      <c r="F18" s="15">
        <v>108.65</v>
      </c>
      <c r="G18" s="14">
        <v>889960</v>
      </c>
      <c r="H18" s="15">
        <v>103.65</v>
      </c>
      <c r="I18" s="14">
        <f t="shared" si="0"/>
        <v>286554</v>
      </c>
      <c r="J18" s="15">
        <f t="shared" si="1"/>
        <v>33.374777033861733</v>
      </c>
      <c r="K18" s="14">
        <v>7900719</v>
      </c>
      <c r="L18" s="14">
        <v>9758</v>
      </c>
      <c r="M18" s="14">
        <f t="shared" si="2"/>
        <v>7890961</v>
      </c>
      <c r="N18" s="18">
        <f t="shared" si="3"/>
        <v>99.876492253426548</v>
      </c>
      <c r="O18" s="14">
        <v>9057292</v>
      </c>
      <c r="P18" s="14">
        <v>999159</v>
      </c>
      <c r="Q18" s="24">
        <f t="shared" si="4"/>
        <v>8058133</v>
      </c>
      <c r="R18" s="18">
        <f t="shared" si="5"/>
        <v>88.968457680286789</v>
      </c>
      <c r="S18" s="18">
        <f t="shared" si="6"/>
        <v>276.48744057626664</v>
      </c>
      <c r="T18" s="18">
        <f t="shared" si="15"/>
        <v>245.68279903959325</v>
      </c>
      <c r="U18" s="18">
        <f t="shared" si="8"/>
        <v>122.27846423626696</v>
      </c>
      <c r="V18" s="18">
        <f t="shared" si="9"/>
        <v>116.64954312787278</v>
      </c>
      <c r="W18" s="18">
        <f t="shared" si="10"/>
        <v>37.559433212126891</v>
      </c>
      <c r="X18" s="18">
        <f t="shared" si="16"/>
        <v>108.65490053803047</v>
      </c>
      <c r="Y18" s="18">
        <f t="shared" si="17"/>
        <v>103.65312146770101</v>
      </c>
      <c r="Z18" s="18">
        <f t="shared" si="18"/>
        <v>33.374777033861733</v>
      </c>
      <c r="AA18" s="1"/>
      <c r="AB18" s="1"/>
      <c r="AC18" s="1"/>
      <c r="AD18" s="1"/>
      <c r="AE18" s="19">
        <f>SUM(S16:S53)-S20-S27-S34-S41-S48</f>
        <v>2298.2233112637095</v>
      </c>
      <c r="AF18" s="19">
        <f>SUM(U16:U53)-U20-U27-U34-U41-U48</f>
        <v>725.99612356608816</v>
      </c>
      <c r="AG18" s="19">
        <f>SUM(V16:V53)-V20-V27-V34-V41-V48</f>
        <v>868.04180578716876</v>
      </c>
      <c r="AH18" s="19">
        <f>SUM(W16:W53)-W20-W27-W34-W41-W48</f>
        <v>704.18538191045275</v>
      </c>
    </row>
    <row r="19" spans="1:34" x14ac:dyDescent="0.3">
      <c r="A19" s="12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8"/>
      <c r="O19" s="11"/>
      <c r="P19" s="11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"/>
      <c r="AB19" s="1"/>
      <c r="AC19" s="1"/>
      <c r="AD19" s="1"/>
      <c r="AE19" s="1"/>
      <c r="AF19" s="1"/>
      <c r="AG19" s="1"/>
      <c r="AH19" s="1"/>
    </row>
    <row r="20" spans="1:34" ht="14" customHeight="1" x14ac:dyDescent="0.3">
      <c r="A20" s="6" t="s">
        <v>6</v>
      </c>
      <c r="B20" s="7">
        <v>31279858</v>
      </c>
      <c r="C20" s="8">
        <v>5413210</v>
      </c>
      <c r="D20" s="9">
        <v>173.06</v>
      </c>
      <c r="E20" s="8">
        <v>1171430</v>
      </c>
      <c r="F20" s="9">
        <v>37.450000000000003</v>
      </c>
      <c r="G20" s="8">
        <v>2521565</v>
      </c>
      <c r="H20" s="9">
        <v>80.61</v>
      </c>
      <c r="I20" s="8">
        <f t="shared" si="0"/>
        <v>1720215</v>
      </c>
      <c r="J20" s="9">
        <f t="shared" si="1"/>
        <v>54.994335332340704</v>
      </c>
      <c r="K20" s="8">
        <v>30020659</v>
      </c>
      <c r="L20" s="8">
        <v>10048</v>
      </c>
      <c r="M20" s="8">
        <f t="shared" si="2"/>
        <v>30010611</v>
      </c>
      <c r="N20" s="17">
        <f t="shared" si="3"/>
        <v>99.966529715420307</v>
      </c>
      <c r="O20" s="8">
        <v>35354820</v>
      </c>
      <c r="P20" s="8">
        <v>1025361</v>
      </c>
      <c r="Q20" s="16">
        <f t="shared" si="4"/>
        <v>34329459</v>
      </c>
      <c r="R20" s="17">
        <f t="shared" si="5"/>
        <v>97.09979855646273</v>
      </c>
      <c r="S20" s="17">
        <f t="shared" si="6"/>
        <v>178.28596563324473</v>
      </c>
      <c r="T20" s="17">
        <f t="shared" ref="T20:T25" si="19">N20*R20*S20/10000</f>
        <v>173.05737129625075</v>
      </c>
      <c r="U20" s="17">
        <f t="shared" si="8"/>
        <v>38.581456976868047</v>
      </c>
      <c r="V20" s="17">
        <f t="shared" si="9"/>
        <v>83.048625664253322</v>
      </c>
      <c r="W20" s="17">
        <f t="shared" si="10"/>
        <v>56.655882992123352</v>
      </c>
      <c r="X20" s="17">
        <f t="shared" ref="X20:X25" si="20">N20*R20*U20/10000</f>
        <v>37.449978193635019</v>
      </c>
      <c r="Y20" s="17">
        <f t="shared" ref="Y20:Y25" si="21">N20*R20*V20/10000</f>
        <v>80.613057770275034</v>
      </c>
      <c r="Z20" s="17">
        <f t="shared" ref="Z20:Z25" si="22">N20*R20*W20/10000</f>
        <v>54.994335332340704</v>
      </c>
      <c r="AA20" s="1"/>
      <c r="AB20" s="1"/>
      <c r="AC20" s="1"/>
      <c r="AD20" s="1"/>
      <c r="AE20" s="59" t="s">
        <v>73</v>
      </c>
      <c r="AF20" s="59" t="s">
        <v>74</v>
      </c>
      <c r="AG20" s="59" t="s">
        <v>75</v>
      </c>
      <c r="AH20" s="59" t="s">
        <v>76</v>
      </c>
    </row>
    <row r="21" spans="1:34" x14ac:dyDescent="0.3">
      <c r="A21" s="12">
        <v>25</v>
      </c>
      <c r="B21" s="13">
        <v>8550180</v>
      </c>
      <c r="C21" s="14">
        <v>1832400</v>
      </c>
      <c r="D21" s="15">
        <v>214.31</v>
      </c>
      <c r="E21" s="14">
        <v>577599</v>
      </c>
      <c r="F21" s="15">
        <v>67.55</v>
      </c>
      <c r="G21" s="14">
        <v>866334</v>
      </c>
      <c r="H21" s="15">
        <v>101.32</v>
      </c>
      <c r="I21" s="14">
        <f t="shared" si="0"/>
        <v>388467</v>
      </c>
      <c r="J21" s="15">
        <f t="shared" si="1"/>
        <v>45.433780341466495</v>
      </c>
      <c r="K21" s="14">
        <v>7447526</v>
      </c>
      <c r="L21" s="14">
        <v>4588</v>
      </c>
      <c r="M21" s="14">
        <f t="shared" si="2"/>
        <v>7442938</v>
      </c>
      <c r="N21" s="18">
        <f t="shared" si="3"/>
        <v>99.938395649776851</v>
      </c>
      <c r="O21" s="14">
        <v>8585945</v>
      </c>
      <c r="P21" s="14">
        <v>510935</v>
      </c>
      <c r="Q21" s="24">
        <f t="shared" si="4"/>
        <v>8075010</v>
      </c>
      <c r="R21" s="18">
        <f t="shared" si="5"/>
        <v>94.049169893354772</v>
      </c>
      <c r="S21" s="18">
        <f t="shared" si="6"/>
        <v>228.01199027471941</v>
      </c>
      <c r="T21" s="18">
        <f t="shared" si="19"/>
        <v>214.31127765731247</v>
      </c>
      <c r="U21" s="18">
        <f t="shared" si="8"/>
        <v>71.872679311661017</v>
      </c>
      <c r="V21" s="18">
        <f t="shared" si="9"/>
        <v>107.80099300516194</v>
      </c>
      <c r="W21" s="18">
        <f t="shared" si="10"/>
        <v>48.338317957896429</v>
      </c>
      <c r="X21" s="18">
        <f t="shared" si="20"/>
        <v>67.554016406672147</v>
      </c>
      <c r="Y21" s="18">
        <f t="shared" si="21"/>
        <v>101.32348090917384</v>
      </c>
      <c r="Z21" s="18">
        <f t="shared" si="22"/>
        <v>45.433780341466495</v>
      </c>
      <c r="AA21" s="1"/>
      <c r="AB21" s="1"/>
      <c r="AC21" s="1"/>
      <c r="AD21" s="1"/>
      <c r="AE21" s="60"/>
      <c r="AF21" s="60"/>
      <c r="AG21" s="60"/>
      <c r="AH21" s="60"/>
    </row>
    <row r="22" spans="1:34" x14ac:dyDescent="0.3">
      <c r="A22" s="12">
        <v>26</v>
      </c>
      <c r="B22" s="13">
        <v>9059153</v>
      </c>
      <c r="C22" s="14">
        <v>1662822</v>
      </c>
      <c r="D22" s="15">
        <v>183.55</v>
      </c>
      <c r="E22" s="14">
        <v>360385</v>
      </c>
      <c r="F22" s="15">
        <v>39.78</v>
      </c>
      <c r="G22" s="14">
        <v>805248</v>
      </c>
      <c r="H22" s="15">
        <v>88.89</v>
      </c>
      <c r="I22" s="14">
        <f t="shared" si="0"/>
        <v>497189</v>
      </c>
      <c r="J22" s="15">
        <f t="shared" si="1"/>
        <v>54.882503916204975</v>
      </c>
      <c r="K22" s="14">
        <v>7375899</v>
      </c>
      <c r="L22" s="14">
        <v>2582</v>
      </c>
      <c r="M22" s="14">
        <f t="shared" si="2"/>
        <v>7373317</v>
      </c>
      <c r="N22" s="18">
        <f t="shared" si="3"/>
        <v>99.964994097668637</v>
      </c>
      <c r="O22" s="14">
        <v>8550180</v>
      </c>
      <c r="P22" s="14">
        <v>263114</v>
      </c>
      <c r="Q22" s="24">
        <f t="shared" si="4"/>
        <v>8287066</v>
      </c>
      <c r="R22" s="18">
        <f t="shared" si="5"/>
        <v>96.922708059947269</v>
      </c>
      <c r="S22" s="18">
        <f t="shared" si="6"/>
        <v>189.4456696479921</v>
      </c>
      <c r="T22" s="18">
        <f t="shared" si="19"/>
        <v>183.55159693185442</v>
      </c>
      <c r="U22" s="18">
        <f t="shared" si="8"/>
        <v>41.05874089715654</v>
      </c>
      <c r="V22" s="18">
        <f t="shared" si="9"/>
        <v>91.742078582497911</v>
      </c>
      <c r="W22" s="18">
        <f t="shared" si="10"/>
        <v>56.644850168337648</v>
      </c>
      <c r="X22" s="18">
        <f t="shared" si="20"/>
        <v>39.781312888743571</v>
      </c>
      <c r="Y22" s="18">
        <f t="shared" si="21"/>
        <v>88.887780126905895</v>
      </c>
      <c r="Z22" s="18">
        <f t="shared" si="22"/>
        <v>54.882503916204968</v>
      </c>
      <c r="AA22" s="1"/>
      <c r="AB22" s="1"/>
      <c r="AC22" s="1"/>
      <c r="AD22" s="1"/>
      <c r="AE22" s="60"/>
      <c r="AF22" s="60"/>
      <c r="AG22" s="60"/>
      <c r="AH22" s="60"/>
    </row>
    <row r="23" spans="1:34" x14ac:dyDescent="0.3">
      <c r="A23" s="12">
        <v>27</v>
      </c>
      <c r="B23" s="13">
        <v>5499341</v>
      </c>
      <c r="C23" s="14">
        <v>897762</v>
      </c>
      <c r="D23" s="15">
        <v>163.25</v>
      </c>
      <c r="E23" s="14">
        <v>136213</v>
      </c>
      <c r="F23" s="15">
        <v>24.77</v>
      </c>
      <c r="G23" s="14">
        <v>411838</v>
      </c>
      <c r="H23" s="15">
        <v>74.89</v>
      </c>
      <c r="I23" s="14">
        <f t="shared" si="0"/>
        <v>349711</v>
      </c>
      <c r="J23" s="15">
        <f t="shared" si="1"/>
        <v>63.591437592249697</v>
      </c>
      <c r="K23" s="14">
        <v>7730279</v>
      </c>
      <c r="L23" s="14">
        <v>1693</v>
      </c>
      <c r="M23" s="14">
        <f t="shared" si="2"/>
        <v>7728586</v>
      </c>
      <c r="N23" s="18">
        <f t="shared" si="3"/>
        <v>99.978099108712641</v>
      </c>
      <c r="O23" s="14">
        <v>9059153</v>
      </c>
      <c r="P23" s="14">
        <v>159985</v>
      </c>
      <c r="Q23" s="24">
        <f t="shared" si="4"/>
        <v>8899168</v>
      </c>
      <c r="R23" s="18">
        <f t="shared" si="5"/>
        <v>98.233996047974898</v>
      </c>
      <c r="S23" s="18">
        <f t="shared" si="6"/>
        <v>166.22023142276191</v>
      </c>
      <c r="T23" s="18">
        <f t="shared" si="19"/>
        <v>163.24901474558499</v>
      </c>
      <c r="U23" s="18">
        <f t="shared" si="8"/>
        <v>25.21977582342388</v>
      </c>
      <c r="V23" s="18">
        <f t="shared" si="9"/>
        <v>76.25162088469709</v>
      </c>
      <c r="W23" s="18">
        <f t="shared" si="10"/>
        <v>64.74883471464095</v>
      </c>
      <c r="X23" s="18">
        <f t="shared" si="20"/>
        <v>24.768967772684043</v>
      </c>
      <c r="Y23" s="18">
        <f t="shared" si="21"/>
        <v>74.88860938065126</v>
      </c>
      <c r="Z23" s="18">
        <f t="shared" si="22"/>
        <v>63.59143759224969</v>
      </c>
      <c r="AA23" s="1"/>
      <c r="AB23" s="1"/>
      <c r="AC23" s="1"/>
      <c r="AD23" s="1"/>
      <c r="AE23" s="61"/>
      <c r="AF23" s="61"/>
      <c r="AG23" s="61"/>
      <c r="AH23" s="61"/>
    </row>
    <row r="24" spans="1:34" x14ac:dyDescent="0.3">
      <c r="A24" s="12">
        <v>28</v>
      </c>
      <c r="B24" s="13">
        <v>3660201</v>
      </c>
      <c r="C24" s="14">
        <v>495468</v>
      </c>
      <c r="D24" s="15">
        <v>135.37</v>
      </c>
      <c r="E24" s="14">
        <v>55789</v>
      </c>
      <c r="F24" s="15">
        <v>15.24</v>
      </c>
      <c r="G24" s="14">
        <v>217363</v>
      </c>
      <c r="H24" s="15">
        <v>59.39</v>
      </c>
      <c r="I24" s="14">
        <f t="shared" si="0"/>
        <v>222316</v>
      </c>
      <c r="J24" s="15">
        <f t="shared" si="1"/>
        <v>60.738740850570771</v>
      </c>
      <c r="K24" s="14">
        <v>4515565</v>
      </c>
      <c r="L24" s="14">
        <v>757</v>
      </c>
      <c r="M24" s="14">
        <f t="shared" si="2"/>
        <v>4514808</v>
      </c>
      <c r="N24" s="18">
        <f t="shared" si="3"/>
        <v>99.983235763409454</v>
      </c>
      <c r="O24" s="14">
        <v>5499341</v>
      </c>
      <c r="P24" s="14">
        <v>62732</v>
      </c>
      <c r="Q24" s="24">
        <f t="shared" si="4"/>
        <v>5436609</v>
      </c>
      <c r="R24" s="18">
        <f t="shared" si="5"/>
        <v>98.85928150300191</v>
      </c>
      <c r="S24" s="18">
        <f t="shared" si="6"/>
        <v>136.95126175144443</v>
      </c>
      <c r="T24" s="18">
        <f t="shared" si="19"/>
        <v>135.3663364389005</v>
      </c>
      <c r="U24" s="18">
        <f t="shared" si="8"/>
        <v>15.420519472198675</v>
      </c>
      <c r="V24" s="18">
        <f t="shared" si="9"/>
        <v>60.080847013488693</v>
      </c>
      <c r="W24" s="18">
        <f t="shared" si="10"/>
        <v>61.449895265757064</v>
      </c>
      <c r="X24" s="18">
        <f t="shared" si="20"/>
        <v>15.242059110961394</v>
      </c>
      <c r="Y24" s="18">
        <f t="shared" si="21"/>
        <v>59.385536477368326</v>
      </c>
      <c r="Z24" s="18">
        <f t="shared" si="22"/>
        <v>60.738740850570785</v>
      </c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2">
        <v>29</v>
      </c>
      <c r="B25" s="13">
        <v>4510983</v>
      </c>
      <c r="C25" s="14">
        <v>524758</v>
      </c>
      <c r="D25" s="15">
        <v>116.33</v>
      </c>
      <c r="E25" s="14">
        <v>41444</v>
      </c>
      <c r="F25" s="15">
        <v>9.19</v>
      </c>
      <c r="G25" s="14">
        <v>220782</v>
      </c>
      <c r="H25" s="15">
        <v>48.94</v>
      </c>
      <c r="I25" s="14">
        <f t="shared" si="0"/>
        <v>262532</v>
      </c>
      <c r="J25" s="15">
        <f t="shared" si="1"/>
        <v>58.198401545738477</v>
      </c>
      <c r="K25" s="14">
        <v>2951390</v>
      </c>
      <c r="L25" s="14">
        <v>428</v>
      </c>
      <c r="M25" s="14">
        <f t="shared" si="2"/>
        <v>2950962</v>
      </c>
      <c r="N25" s="18">
        <f t="shared" si="3"/>
        <v>99.985498358400619</v>
      </c>
      <c r="O25" s="14">
        <v>3660201</v>
      </c>
      <c r="P25" s="14">
        <v>28595</v>
      </c>
      <c r="Q25" s="24">
        <f t="shared" si="4"/>
        <v>3631606</v>
      </c>
      <c r="R25" s="18">
        <f t="shared" si="5"/>
        <v>99.218758751227057</v>
      </c>
      <c r="S25" s="18">
        <f t="shared" si="6"/>
        <v>117.26193934887044</v>
      </c>
      <c r="T25" s="18">
        <f t="shared" si="19"/>
        <v>116.32896865273045</v>
      </c>
      <c r="U25" s="18">
        <f t="shared" si="8"/>
        <v>9.2610380677847441</v>
      </c>
      <c r="V25" s="18">
        <f t="shared" si="9"/>
        <v>49.335742367571939</v>
      </c>
      <c r="W25" s="18">
        <f t="shared" si="10"/>
        <v>58.665158913513764</v>
      </c>
      <c r="X25" s="18">
        <f t="shared" si="20"/>
        <v>9.1873545078755576</v>
      </c>
      <c r="Y25" s="18">
        <f t="shared" si="21"/>
        <v>48.943212599116428</v>
      </c>
      <c r="Z25" s="18">
        <f t="shared" si="22"/>
        <v>58.198401545738484</v>
      </c>
      <c r="AA25" s="1"/>
      <c r="AB25" s="1"/>
      <c r="AC25" s="1"/>
      <c r="AD25" s="1"/>
      <c r="AE25" s="19">
        <f>SUM(S15:S53)-S20-S27-S34-S41-S48</f>
        <v>2700.5686281936214</v>
      </c>
      <c r="AF25" s="19">
        <f>SUM(U15:U53)-U20-U27-U34-U41-U48</f>
        <v>1031.0915171913402</v>
      </c>
      <c r="AG25" s="19">
        <f>SUM(V15:V53)-V20-V27-V34-V41-V48</f>
        <v>954.46592391330955</v>
      </c>
      <c r="AH25" s="19">
        <f>SUM(W15:W53)-W20-W27-W34-W41-W48</f>
        <v>715.01118708897161</v>
      </c>
    </row>
    <row r="26" spans="1:34" x14ac:dyDescent="0.3">
      <c r="A26" s="12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8"/>
      <c r="O26" s="11"/>
      <c r="P26" s="11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6" t="s">
        <v>7</v>
      </c>
      <c r="B27" s="7">
        <v>29146564</v>
      </c>
      <c r="C27" s="8">
        <v>1914440</v>
      </c>
      <c r="D27" s="9">
        <v>65.680000000000007</v>
      </c>
      <c r="E27" s="8">
        <v>77999</v>
      </c>
      <c r="F27" s="9">
        <v>2.68</v>
      </c>
      <c r="G27" s="8">
        <v>661281</v>
      </c>
      <c r="H27" s="9">
        <v>22.69</v>
      </c>
      <c r="I27" s="8">
        <f t="shared" si="0"/>
        <v>1175160</v>
      </c>
      <c r="J27" s="9">
        <f t="shared" si="1"/>
        <v>40.318989229742485</v>
      </c>
      <c r="K27" s="8">
        <v>20089751</v>
      </c>
      <c r="L27" s="8">
        <v>2187</v>
      </c>
      <c r="M27" s="8">
        <f t="shared" si="2"/>
        <v>20087564</v>
      </c>
      <c r="N27" s="17">
        <f t="shared" si="3"/>
        <v>99.98911385213286</v>
      </c>
      <c r="O27" s="8">
        <v>27139752</v>
      </c>
      <c r="P27" s="8">
        <v>75964</v>
      </c>
      <c r="Q27" s="16">
        <f t="shared" si="4"/>
        <v>27063788</v>
      </c>
      <c r="R27" s="17">
        <f t="shared" si="5"/>
        <v>99.720100611088853</v>
      </c>
      <c r="S27" s="17">
        <f t="shared" si="6"/>
        <v>65.87474814800953</v>
      </c>
      <c r="T27" s="17">
        <f t="shared" ref="T27:T32" si="23">N27*R27*S27/10000</f>
        <v>65.683213980213907</v>
      </c>
      <c r="U27" s="17">
        <f t="shared" si="8"/>
        <v>2.683899459265684</v>
      </c>
      <c r="V27" s="17">
        <f t="shared" si="9"/>
        <v>22.754288110394626</v>
      </c>
      <c r="W27" s="17">
        <f t="shared" si="10"/>
        <v>40.436560578349223</v>
      </c>
      <c r="X27" s="17">
        <f t="shared" ref="X27:X32" si="24">N27*R27*U27/10000</f>
        <v>2.6760958856076482</v>
      </c>
      <c r="Y27" s="17">
        <f t="shared" ref="Y27:Y32" si="25">N27*R27*V27/10000</f>
        <v>22.688128864863792</v>
      </c>
      <c r="Z27" s="17">
        <f t="shared" ref="Z27:Z32" si="26">N27*R27*W27/10000</f>
        <v>40.318989229742478</v>
      </c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2">
        <v>30</v>
      </c>
      <c r="B28" s="13">
        <v>4544775</v>
      </c>
      <c r="C28" s="14">
        <v>442401</v>
      </c>
      <c r="D28" s="15">
        <v>97.34</v>
      </c>
      <c r="E28" s="14">
        <v>23268</v>
      </c>
      <c r="F28" s="15">
        <v>5.12</v>
      </c>
      <c r="G28" s="14">
        <v>176668</v>
      </c>
      <c r="H28" s="15">
        <v>38.869999999999997</v>
      </c>
      <c r="I28" s="14">
        <f t="shared" si="0"/>
        <v>242465</v>
      </c>
      <c r="J28" s="15">
        <f t="shared" si="1"/>
        <v>53.350275866242008</v>
      </c>
      <c r="K28" s="14">
        <v>3563923</v>
      </c>
      <c r="L28" s="14">
        <v>460</v>
      </c>
      <c r="M28" s="14">
        <f t="shared" si="2"/>
        <v>3563463</v>
      </c>
      <c r="N28" s="18">
        <f t="shared" si="3"/>
        <v>99.987092874902189</v>
      </c>
      <c r="O28" s="14">
        <v>4510983</v>
      </c>
      <c r="P28" s="14">
        <v>22172</v>
      </c>
      <c r="Q28" s="24">
        <f t="shared" si="4"/>
        <v>4488811</v>
      </c>
      <c r="R28" s="18">
        <f t="shared" si="5"/>
        <v>99.508488504611975</v>
      </c>
      <c r="S28" s="18">
        <f t="shared" si="6"/>
        <v>97.836214762065538</v>
      </c>
      <c r="T28" s="18">
        <f t="shared" si="23"/>
        <v>97.34277274452532</v>
      </c>
      <c r="U28" s="18">
        <f t="shared" si="8"/>
        <v>5.1456778919662041</v>
      </c>
      <c r="V28" s="18">
        <f t="shared" si="9"/>
        <v>39.069822151361763</v>
      </c>
      <c r="W28" s="18">
        <f t="shared" si="10"/>
        <v>53.620714718737574</v>
      </c>
      <c r="X28" s="18">
        <f t="shared" si="24"/>
        <v>5.1197253989471427</v>
      </c>
      <c r="Y28" s="18">
        <f t="shared" si="25"/>
        <v>38.872771479336166</v>
      </c>
      <c r="Z28" s="18">
        <f t="shared" si="26"/>
        <v>53.350275866242008</v>
      </c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2">
        <v>31</v>
      </c>
      <c r="B29" s="13">
        <v>6117088</v>
      </c>
      <c r="C29" s="14">
        <v>489194</v>
      </c>
      <c r="D29" s="15">
        <v>79.97</v>
      </c>
      <c r="E29" s="14">
        <v>20391</v>
      </c>
      <c r="F29" s="15">
        <v>3.33</v>
      </c>
      <c r="G29" s="14">
        <v>181771</v>
      </c>
      <c r="H29" s="15">
        <v>29.72</v>
      </c>
      <c r="I29" s="14">
        <f t="shared" si="0"/>
        <v>287032</v>
      </c>
      <c r="J29" s="15">
        <f t="shared" si="1"/>
        <v>46.922980346203943</v>
      </c>
      <c r="K29" s="14">
        <v>3474811</v>
      </c>
      <c r="L29" s="14">
        <v>437</v>
      </c>
      <c r="M29" s="14">
        <f t="shared" si="2"/>
        <v>3474374</v>
      </c>
      <c r="N29" s="18">
        <f t="shared" si="3"/>
        <v>99.98742377642985</v>
      </c>
      <c r="O29" s="14">
        <v>4544775</v>
      </c>
      <c r="P29" s="14">
        <v>15787</v>
      </c>
      <c r="Q29" s="24">
        <f t="shared" si="4"/>
        <v>4528988</v>
      </c>
      <c r="R29" s="18">
        <f t="shared" si="5"/>
        <v>99.65263406879329</v>
      </c>
      <c r="S29" s="18">
        <f t="shared" si="6"/>
        <v>80.260568588067798</v>
      </c>
      <c r="T29" s="18">
        <f t="shared" si="23"/>
        <v>79.971712030299372</v>
      </c>
      <c r="U29" s="18">
        <f t="shared" si="8"/>
        <v>3.345489221207314</v>
      </c>
      <c r="V29" s="18">
        <f t="shared" si="9"/>
        <v>29.822613958514768</v>
      </c>
      <c r="W29" s="18">
        <f t="shared" si="10"/>
        <v>47.092465408345724</v>
      </c>
      <c r="X29" s="18">
        <f t="shared" si="24"/>
        <v>3.3334488567109051</v>
      </c>
      <c r="Y29" s="18">
        <f t="shared" si="25"/>
        <v>29.715282827384531</v>
      </c>
      <c r="Z29" s="18">
        <f t="shared" si="26"/>
        <v>46.922980346203936</v>
      </c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2">
        <v>32</v>
      </c>
      <c r="B30" s="13">
        <v>6075805</v>
      </c>
      <c r="C30" s="14">
        <v>395114</v>
      </c>
      <c r="D30" s="15">
        <v>65.03</v>
      </c>
      <c r="E30" s="14">
        <v>14444</v>
      </c>
      <c r="F30" s="15">
        <v>2.38</v>
      </c>
      <c r="G30" s="14">
        <v>132364</v>
      </c>
      <c r="H30" s="15">
        <v>21.79</v>
      </c>
      <c r="I30" s="14">
        <f t="shared" si="0"/>
        <v>248306</v>
      </c>
      <c r="J30" s="15">
        <f t="shared" si="1"/>
        <v>40.868000207379929</v>
      </c>
      <c r="K30" s="14">
        <v>4523954</v>
      </c>
      <c r="L30" s="14">
        <v>482</v>
      </c>
      <c r="M30" s="14">
        <f t="shared" si="2"/>
        <v>4523472</v>
      </c>
      <c r="N30" s="18">
        <f t="shared" si="3"/>
        <v>99.989345603425676</v>
      </c>
      <c r="O30" s="14">
        <v>6117088</v>
      </c>
      <c r="P30" s="14">
        <v>15360</v>
      </c>
      <c r="Q30" s="24">
        <f t="shared" si="4"/>
        <v>6101728</v>
      </c>
      <c r="R30" s="18">
        <f t="shared" si="5"/>
        <v>99.74890013025805</v>
      </c>
      <c r="S30" s="18">
        <f t="shared" si="6"/>
        <v>65.201374259154548</v>
      </c>
      <c r="T30" s="18">
        <f t="shared" si="23"/>
        <v>65.030724323772716</v>
      </c>
      <c r="U30" s="18">
        <f t="shared" si="8"/>
        <v>2.3835365231280803</v>
      </c>
      <c r="V30" s="18">
        <f t="shared" si="9"/>
        <v>21.842594042323817</v>
      </c>
      <c r="W30" s="18">
        <f t="shared" si="10"/>
        <v>40.975243693702652</v>
      </c>
      <c r="X30" s="18">
        <f t="shared" si="24"/>
        <v>2.377298152261305</v>
      </c>
      <c r="Y30" s="18">
        <f t="shared" si="25"/>
        <v>21.785425964131502</v>
      </c>
      <c r="Z30" s="18">
        <f t="shared" si="26"/>
        <v>40.868000207379922</v>
      </c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2">
        <v>33</v>
      </c>
      <c r="B31" s="13">
        <v>5891101</v>
      </c>
      <c r="C31" s="14">
        <v>311288</v>
      </c>
      <c r="D31" s="15">
        <v>52.84</v>
      </c>
      <c r="E31" s="14">
        <v>10818</v>
      </c>
      <c r="F31" s="15">
        <v>1.84</v>
      </c>
      <c r="G31" s="14">
        <v>95197</v>
      </c>
      <c r="H31" s="15">
        <v>16.16</v>
      </c>
      <c r="I31" s="14">
        <f t="shared" si="0"/>
        <v>205273</v>
      </c>
      <c r="J31" s="15">
        <f t="shared" si="1"/>
        <v>34.844590170835637</v>
      </c>
      <c r="K31" s="14">
        <v>4371875</v>
      </c>
      <c r="L31" s="14">
        <v>489</v>
      </c>
      <c r="M31" s="14">
        <f t="shared" si="2"/>
        <v>4371386</v>
      </c>
      <c r="N31" s="18">
        <f t="shared" si="3"/>
        <v>99.988814867762684</v>
      </c>
      <c r="O31" s="14">
        <v>6075805</v>
      </c>
      <c r="P31" s="14">
        <v>12485</v>
      </c>
      <c r="Q31" s="24">
        <f t="shared" si="4"/>
        <v>6063320</v>
      </c>
      <c r="R31" s="18">
        <f t="shared" si="5"/>
        <v>99.794512825872459</v>
      </c>
      <c r="S31" s="18">
        <f t="shared" si="6"/>
        <v>52.955104250487615</v>
      </c>
      <c r="T31" s="18">
        <f t="shared" si="23"/>
        <v>52.840377375977766</v>
      </c>
      <c r="U31" s="18">
        <f t="shared" si="8"/>
        <v>1.8403160988594967</v>
      </c>
      <c r="V31" s="18">
        <f t="shared" si="9"/>
        <v>16.19454350740687</v>
      </c>
      <c r="W31" s="18">
        <f t="shared" si="10"/>
        <v>34.920244644221249</v>
      </c>
      <c r="X31" s="18">
        <f t="shared" si="24"/>
        <v>1.8363290665021701</v>
      </c>
      <c r="Y31" s="18">
        <f t="shared" si="25"/>
        <v>16.159458138639959</v>
      </c>
      <c r="Z31" s="18">
        <f t="shared" si="26"/>
        <v>34.844590170835637</v>
      </c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2">
        <v>34</v>
      </c>
      <c r="B32" s="13">
        <v>6517795</v>
      </c>
      <c r="C32" s="14">
        <v>276443</v>
      </c>
      <c r="D32" s="15">
        <v>42.41</v>
      </c>
      <c r="E32" s="14">
        <v>9078</v>
      </c>
      <c r="F32" s="15">
        <v>1.39</v>
      </c>
      <c r="G32" s="14">
        <v>75281</v>
      </c>
      <c r="H32" s="15">
        <v>11.55</v>
      </c>
      <c r="I32" s="14">
        <f t="shared" si="0"/>
        <v>192084</v>
      </c>
      <c r="J32" s="15">
        <f t="shared" si="1"/>
        <v>29.470702898756404</v>
      </c>
      <c r="K32" s="14">
        <v>4155188</v>
      </c>
      <c r="L32" s="14">
        <v>319</v>
      </c>
      <c r="M32" s="14">
        <f t="shared" si="2"/>
        <v>4154869</v>
      </c>
      <c r="N32" s="18">
        <f t="shared" si="3"/>
        <v>99.992322850374038</v>
      </c>
      <c r="O32" s="14">
        <v>5891101</v>
      </c>
      <c r="P32" s="14">
        <v>10160</v>
      </c>
      <c r="Q32" s="24">
        <f t="shared" si="4"/>
        <v>5880941</v>
      </c>
      <c r="R32" s="18">
        <f t="shared" si="5"/>
        <v>99.827536482569215</v>
      </c>
      <c r="S32" s="18">
        <f t="shared" si="6"/>
        <v>42.490113332019355</v>
      </c>
      <c r="T32" s="18">
        <f t="shared" si="23"/>
        <v>42.413576984240834</v>
      </c>
      <c r="U32" s="18">
        <f t="shared" si="8"/>
        <v>1.3953156666223117</v>
      </c>
      <c r="V32" s="18">
        <f t="shared" si="9"/>
        <v>11.570914154989453</v>
      </c>
      <c r="W32" s="18">
        <f t="shared" si="10"/>
        <v>29.523883510407593</v>
      </c>
      <c r="X32" s="18">
        <f t="shared" si="24"/>
        <v>1.3928023204166438</v>
      </c>
      <c r="Y32" s="18">
        <f t="shared" si="25"/>
        <v>11.550071765067788</v>
      </c>
      <c r="Z32" s="18">
        <f t="shared" si="26"/>
        <v>29.470702898756404</v>
      </c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2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8"/>
      <c r="O33" s="11"/>
      <c r="P33" s="11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6" t="s">
        <v>8</v>
      </c>
      <c r="B34" s="7">
        <v>28269765</v>
      </c>
      <c r="C34" s="8">
        <v>655050</v>
      </c>
      <c r="D34" s="9">
        <v>23.17</v>
      </c>
      <c r="E34" s="8">
        <v>20979</v>
      </c>
      <c r="F34" s="9">
        <v>0.74</v>
      </c>
      <c r="G34" s="8">
        <v>127031</v>
      </c>
      <c r="H34" s="9">
        <v>4.49</v>
      </c>
      <c r="I34" s="8">
        <f t="shared" si="0"/>
        <v>507040</v>
      </c>
      <c r="J34" s="9">
        <f t="shared" si="1"/>
        <v>17.935769894090029</v>
      </c>
      <c r="K34" s="8">
        <v>19537066</v>
      </c>
      <c r="L34" s="8">
        <v>979</v>
      </c>
      <c r="M34" s="8">
        <f t="shared" si="2"/>
        <v>19536087</v>
      </c>
      <c r="N34" s="17">
        <f t="shared" si="3"/>
        <v>99.994989012167949</v>
      </c>
      <c r="O34" s="8">
        <v>29574079</v>
      </c>
      <c r="P34" s="8">
        <v>41406</v>
      </c>
      <c r="Q34" s="16">
        <f t="shared" si="4"/>
        <v>29532673</v>
      </c>
      <c r="R34" s="17">
        <f t="shared" si="5"/>
        <v>99.859992258761466</v>
      </c>
      <c r="S34" s="17">
        <f t="shared" si="6"/>
        <v>23.205048881499422</v>
      </c>
      <c r="T34" s="17">
        <f t="shared" ref="T34:T39" si="27">N34*R34*S34/10000</f>
        <v>23.171398842544328</v>
      </c>
      <c r="U34" s="17">
        <f t="shared" si="8"/>
        <v>0.7431779566215958</v>
      </c>
      <c r="V34" s="17">
        <f t="shared" si="9"/>
        <v>4.5000542927497946</v>
      </c>
      <c r="W34" s="17">
        <f t="shared" si="10"/>
        <v>17.961816632128031</v>
      </c>
      <c r="X34" s="17">
        <f t="shared" ref="X34:X39" si="28">N34*R34*U34/10000</f>
        <v>0.74210026153383313</v>
      </c>
      <c r="Y34" s="17">
        <f t="shared" ref="Y34:Y39" si="29">N34*R34*V34/10000</f>
        <v>4.4935286869204614</v>
      </c>
      <c r="Z34" s="17">
        <f t="shared" ref="Z34:Z39" si="30">N34*R34*W34/10000</f>
        <v>17.935769894090029</v>
      </c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2">
        <v>35</v>
      </c>
      <c r="B35" s="13">
        <v>6222007</v>
      </c>
      <c r="C35" s="14">
        <v>209226</v>
      </c>
      <c r="D35" s="15">
        <v>33.630000000000003</v>
      </c>
      <c r="E35" s="14">
        <v>6628</v>
      </c>
      <c r="F35" s="15">
        <v>1.07</v>
      </c>
      <c r="G35" s="14">
        <v>49971</v>
      </c>
      <c r="H35" s="15">
        <v>8.0299999999999994</v>
      </c>
      <c r="I35" s="14">
        <f t="shared" si="0"/>
        <v>152627</v>
      </c>
      <c r="J35" s="15">
        <f t="shared" si="1"/>
        <v>24.530187767387595</v>
      </c>
      <c r="K35" s="14">
        <v>4489618</v>
      </c>
      <c r="L35" s="14">
        <v>359</v>
      </c>
      <c r="M35" s="14">
        <f t="shared" si="2"/>
        <v>4489259</v>
      </c>
      <c r="N35" s="18">
        <f t="shared" si="3"/>
        <v>99.992003774040455</v>
      </c>
      <c r="O35" s="14">
        <v>6517795</v>
      </c>
      <c r="P35" s="14">
        <v>10085</v>
      </c>
      <c r="Q35" s="24">
        <f t="shared" si="4"/>
        <v>6507710</v>
      </c>
      <c r="R35" s="18">
        <f t="shared" si="5"/>
        <v>99.845269757640438</v>
      </c>
      <c r="S35" s="18">
        <f t="shared" si="6"/>
        <v>33.681574938914231</v>
      </c>
      <c r="T35" s="18">
        <f t="shared" si="27"/>
        <v>33.626770268821623</v>
      </c>
      <c r="U35" s="18">
        <f t="shared" si="8"/>
        <v>1.0669872706791868</v>
      </c>
      <c r="V35" s="18">
        <f t="shared" si="9"/>
        <v>8.0444207759670547</v>
      </c>
      <c r="W35" s="18">
        <f t="shared" si="10"/>
        <v>24.570166892267988</v>
      </c>
      <c r="X35" s="18">
        <f t="shared" si="28"/>
        <v>1.0652511319900477</v>
      </c>
      <c r="Y35" s="18">
        <f t="shared" si="29"/>
        <v>8.0313313694439756</v>
      </c>
      <c r="Z35" s="18">
        <f t="shared" si="30"/>
        <v>24.530187767387599</v>
      </c>
      <c r="AA35" s="1"/>
      <c r="AB35" s="1"/>
      <c r="AC35" s="1"/>
      <c r="AD35" s="1"/>
      <c r="AE35" s="1"/>
      <c r="AF35" s="1"/>
      <c r="AG35" s="1"/>
      <c r="AH35" s="1"/>
    </row>
    <row r="36" spans="1:34" x14ac:dyDescent="0.3">
      <c r="A36" s="12">
        <v>36</v>
      </c>
      <c r="B36" s="13">
        <v>5946141</v>
      </c>
      <c r="C36" s="14">
        <v>158407</v>
      </c>
      <c r="D36" s="15">
        <v>26.64</v>
      </c>
      <c r="E36" s="14">
        <v>4951</v>
      </c>
      <c r="F36" s="15">
        <v>0.83</v>
      </c>
      <c r="G36" s="14">
        <v>32583</v>
      </c>
      <c r="H36" s="15">
        <v>5.48</v>
      </c>
      <c r="I36" s="14">
        <f t="shared" si="0"/>
        <v>120873</v>
      </c>
      <c r="J36" s="15">
        <f t="shared" si="1"/>
        <v>20.327974059141887</v>
      </c>
      <c r="K36" s="14">
        <v>4170665</v>
      </c>
      <c r="L36" s="14">
        <v>241</v>
      </c>
      <c r="M36" s="14">
        <f t="shared" si="2"/>
        <v>4170424</v>
      </c>
      <c r="N36" s="18">
        <f t="shared" si="3"/>
        <v>99.994221545005416</v>
      </c>
      <c r="O36" s="14">
        <v>6222007</v>
      </c>
      <c r="P36" s="14">
        <v>8757</v>
      </c>
      <c r="Q36" s="24">
        <f t="shared" si="4"/>
        <v>6213250</v>
      </c>
      <c r="R36" s="18">
        <f t="shared" si="5"/>
        <v>99.859257631822018</v>
      </c>
      <c r="S36" s="18">
        <f t="shared" si="6"/>
        <v>26.679392044762441</v>
      </c>
      <c r="T36" s="18">
        <f t="shared" si="27"/>
        <v>26.640303349685116</v>
      </c>
      <c r="U36" s="18">
        <f t="shared" si="8"/>
        <v>0.83386258191632212</v>
      </c>
      <c r="V36" s="18">
        <f t="shared" si="9"/>
        <v>5.4877286420075801</v>
      </c>
      <c r="W36" s="18">
        <f t="shared" si="10"/>
        <v>20.357800820838541</v>
      </c>
      <c r="X36" s="18">
        <f t="shared" si="28"/>
        <v>0.83264086741299947</v>
      </c>
      <c r="Y36" s="18">
        <f t="shared" si="29"/>
        <v>5.4796884231302299</v>
      </c>
      <c r="Z36" s="18">
        <f t="shared" si="30"/>
        <v>20.327974059141891</v>
      </c>
      <c r="AA36" s="1"/>
      <c r="AB36" s="1"/>
      <c r="AC36" s="1"/>
      <c r="AD36" s="1"/>
      <c r="AE36" s="1"/>
      <c r="AF36" s="1"/>
      <c r="AG36" s="1"/>
      <c r="AH36" s="1"/>
    </row>
    <row r="37" spans="1:34" x14ac:dyDescent="0.3">
      <c r="A37" s="12">
        <v>37</v>
      </c>
      <c r="B37" s="13">
        <v>5873629</v>
      </c>
      <c r="C37" s="14">
        <v>126023</v>
      </c>
      <c r="D37" s="15">
        <v>21.46</v>
      </c>
      <c r="E37" s="14">
        <v>3985</v>
      </c>
      <c r="F37" s="15">
        <v>0.68</v>
      </c>
      <c r="G37" s="14">
        <v>22322</v>
      </c>
      <c r="H37" s="15">
        <v>3.8</v>
      </c>
      <c r="I37" s="14">
        <f t="shared" si="0"/>
        <v>99716</v>
      </c>
      <c r="J37" s="15">
        <f t="shared" si="1"/>
        <v>16.976897928010093</v>
      </c>
      <c r="K37" s="14">
        <v>3875639</v>
      </c>
      <c r="L37" s="14">
        <v>161</v>
      </c>
      <c r="M37" s="14">
        <f t="shared" si="2"/>
        <v>3875478</v>
      </c>
      <c r="N37" s="18">
        <f t="shared" si="3"/>
        <v>99.995845846323661</v>
      </c>
      <c r="O37" s="14">
        <v>5946141</v>
      </c>
      <c r="P37" s="14">
        <v>8140</v>
      </c>
      <c r="Q37" s="24">
        <f t="shared" si="4"/>
        <v>5938001</v>
      </c>
      <c r="R37" s="18">
        <f t="shared" si="5"/>
        <v>99.863104490794953</v>
      </c>
      <c r="S37" s="18">
        <f t="shared" si="6"/>
        <v>21.486035108218356</v>
      </c>
      <c r="T37" s="18">
        <f t="shared" si="27"/>
        <v>21.455730350010189</v>
      </c>
      <c r="U37" s="18">
        <f t="shared" si="8"/>
        <v>0.67941447121755671</v>
      </c>
      <c r="V37" s="18">
        <f t="shared" si="9"/>
        <v>3.8057439966168891</v>
      </c>
      <c r="W37" s="18">
        <f t="shared" si="10"/>
        <v>17.000876640383915</v>
      </c>
      <c r="X37" s="18">
        <f t="shared" si="28"/>
        <v>0.67845619803361767</v>
      </c>
      <c r="Y37" s="18">
        <f t="shared" si="29"/>
        <v>3.8003762239664787</v>
      </c>
      <c r="Z37" s="18">
        <f t="shared" si="30"/>
        <v>16.976897928010096</v>
      </c>
      <c r="AA37" s="1"/>
      <c r="AB37" s="1"/>
      <c r="AC37" s="1"/>
      <c r="AD37" s="1"/>
      <c r="AE37" s="1"/>
      <c r="AF37" s="1"/>
      <c r="AG37" s="1"/>
      <c r="AH37" s="1"/>
    </row>
    <row r="38" spans="1:34" x14ac:dyDescent="0.3">
      <c r="A38" s="12">
        <v>38</v>
      </c>
      <c r="B38" s="13">
        <v>5014507</v>
      </c>
      <c r="C38" s="14">
        <v>86119</v>
      </c>
      <c r="D38" s="15">
        <v>17.170000000000002</v>
      </c>
      <c r="E38" s="14">
        <v>2810</v>
      </c>
      <c r="F38" s="15">
        <v>0.56000000000000005</v>
      </c>
      <c r="G38" s="14">
        <v>13004</v>
      </c>
      <c r="H38" s="15">
        <v>2.59</v>
      </c>
      <c r="I38" s="14">
        <f t="shared" si="0"/>
        <v>70305</v>
      </c>
      <c r="J38" s="15">
        <f t="shared" si="1"/>
        <v>14.020321439375795</v>
      </c>
      <c r="K38" s="14">
        <v>3773933</v>
      </c>
      <c r="L38" s="14">
        <v>106</v>
      </c>
      <c r="M38" s="14">
        <f t="shared" si="2"/>
        <v>3773827</v>
      </c>
      <c r="N38" s="18">
        <f t="shared" si="3"/>
        <v>99.997191259092304</v>
      </c>
      <c r="O38" s="14">
        <v>5873629</v>
      </c>
      <c r="P38" s="14">
        <v>7875</v>
      </c>
      <c r="Q38" s="24">
        <f t="shared" si="4"/>
        <v>5865754</v>
      </c>
      <c r="R38" s="18">
        <f t="shared" si="5"/>
        <v>99.865926159108781</v>
      </c>
      <c r="S38" s="18">
        <f t="shared" si="6"/>
        <v>17.197511188965116</v>
      </c>
      <c r="T38" s="18">
        <f t="shared" si="27"/>
        <v>17.173971439266111</v>
      </c>
      <c r="U38" s="18">
        <f t="shared" si="8"/>
        <v>0.56114221531824537</v>
      </c>
      <c r="V38" s="18">
        <f t="shared" si="9"/>
        <v>2.5968303800706281</v>
      </c>
      <c r="W38" s="18">
        <f t="shared" si="10"/>
        <v>14.039538593576243</v>
      </c>
      <c r="X38" s="18">
        <f t="shared" si="28"/>
        <v>0.56037413049777374</v>
      </c>
      <c r="Y38" s="18">
        <f t="shared" si="29"/>
        <v>2.5932758693925448</v>
      </c>
      <c r="Z38" s="18">
        <f t="shared" si="30"/>
        <v>14.020321439375792</v>
      </c>
      <c r="AA38" s="1"/>
      <c r="AB38" s="1"/>
      <c r="AC38" s="1"/>
      <c r="AD38" s="1"/>
      <c r="AE38" s="1"/>
      <c r="AF38" s="1"/>
      <c r="AG38" s="1"/>
      <c r="AH38" s="1"/>
    </row>
    <row r="39" spans="1:34" x14ac:dyDescent="0.3">
      <c r="A39" s="12">
        <v>39</v>
      </c>
      <c r="B39" s="13">
        <v>5213481</v>
      </c>
      <c r="C39" s="14">
        <v>75275</v>
      </c>
      <c r="D39" s="15">
        <v>14.44</v>
      </c>
      <c r="E39" s="14">
        <v>2605</v>
      </c>
      <c r="F39" s="15">
        <v>0.5</v>
      </c>
      <c r="G39" s="14">
        <v>9151</v>
      </c>
      <c r="H39" s="15">
        <v>1.76</v>
      </c>
      <c r="I39" s="14">
        <f t="shared" si="0"/>
        <v>63519</v>
      </c>
      <c r="J39" s="15">
        <f t="shared" si="1"/>
        <v>12.183606308337941</v>
      </c>
      <c r="K39" s="14">
        <v>3227211</v>
      </c>
      <c r="L39" s="14">
        <v>112</v>
      </c>
      <c r="M39" s="14">
        <f t="shared" si="2"/>
        <v>3227099</v>
      </c>
      <c r="N39" s="18">
        <f t="shared" si="3"/>
        <v>99.996529511085569</v>
      </c>
      <c r="O39" s="14">
        <v>5014507</v>
      </c>
      <c r="P39" s="14">
        <v>6549</v>
      </c>
      <c r="Q39" s="24">
        <f t="shared" si="4"/>
        <v>5007958</v>
      </c>
      <c r="R39" s="18">
        <f t="shared" si="5"/>
        <v>99.869398925956233</v>
      </c>
      <c r="S39" s="18">
        <f t="shared" si="6"/>
        <v>14.457912944895083</v>
      </c>
      <c r="T39" s="18">
        <f t="shared" si="27"/>
        <v>14.438529650343023</v>
      </c>
      <c r="U39" s="18">
        <f t="shared" si="8"/>
        <v>0.50033694083628955</v>
      </c>
      <c r="V39" s="18">
        <f t="shared" si="9"/>
        <v>1.7576135683657907</v>
      </c>
      <c r="W39" s="18">
        <f t="shared" si="10"/>
        <v>12.199962435693001</v>
      </c>
      <c r="X39" s="18">
        <f t="shared" si="28"/>
        <v>0.49966615395740394</v>
      </c>
      <c r="Y39" s="18">
        <f t="shared" si="29"/>
        <v>1.7552571880476786</v>
      </c>
      <c r="Z39" s="18">
        <f t="shared" si="30"/>
        <v>12.183606308337939</v>
      </c>
      <c r="AA39" s="1"/>
      <c r="AB39" s="1"/>
      <c r="AC39" s="1"/>
      <c r="AD39" s="1"/>
      <c r="AE39" s="1"/>
      <c r="AF39" s="1"/>
      <c r="AG39" s="1"/>
      <c r="AH39" s="1"/>
    </row>
    <row r="40" spans="1:34" x14ac:dyDescent="0.3">
      <c r="A40" s="12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8"/>
      <c r="O40" s="11"/>
      <c r="P40" s="11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"/>
      <c r="AB40" s="1"/>
      <c r="AC40" s="1"/>
      <c r="AD40" s="1"/>
      <c r="AE40" s="1"/>
      <c r="AF40" s="1"/>
      <c r="AG40" s="1"/>
      <c r="AH40" s="1"/>
    </row>
    <row r="41" spans="1:34" x14ac:dyDescent="0.3">
      <c r="A41" s="6" t="s">
        <v>9</v>
      </c>
      <c r="B41" s="7">
        <v>20285882</v>
      </c>
      <c r="C41" s="8">
        <v>142889</v>
      </c>
      <c r="D41" s="9">
        <v>7.04</v>
      </c>
      <c r="E41" s="8">
        <v>5209</v>
      </c>
      <c r="F41" s="9">
        <v>0.26</v>
      </c>
      <c r="G41" s="8">
        <v>13104</v>
      </c>
      <c r="H41" s="9">
        <v>0.65</v>
      </c>
      <c r="I41" s="8">
        <f t="shared" si="0"/>
        <v>124576</v>
      </c>
      <c r="J41" s="9">
        <f t="shared" si="1"/>
        <v>6.1410196510065473</v>
      </c>
      <c r="K41" s="8">
        <v>13649794</v>
      </c>
      <c r="L41" s="8">
        <v>449</v>
      </c>
      <c r="M41" s="8">
        <f t="shared" si="2"/>
        <v>13649345</v>
      </c>
      <c r="N41" s="17">
        <f t="shared" si="3"/>
        <v>99.996710573067986</v>
      </c>
      <c r="O41" s="8">
        <v>21887915</v>
      </c>
      <c r="P41" s="8">
        <v>33318</v>
      </c>
      <c r="Q41" s="16">
        <f t="shared" si="4"/>
        <v>21854597</v>
      </c>
      <c r="R41" s="17">
        <f t="shared" si="5"/>
        <v>99.847779014127198</v>
      </c>
      <c r="S41" s="17">
        <f t="shared" si="6"/>
        <v>7.0547362047345716</v>
      </c>
      <c r="T41" s="17">
        <f t="shared" ref="T41:T46" si="31">N41*R41*S41/10000</f>
        <v>7.0437657085849166</v>
      </c>
      <c r="U41" s="17">
        <f t="shared" si="8"/>
        <v>0.2571794952058058</v>
      </c>
      <c r="V41" s="17">
        <f t="shared" si="9"/>
        <v>0.64697256770529454</v>
      </c>
      <c r="W41" s="17">
        <f t="shared" si="10"/>
        <v>6.1505841418234724</v>
      </c>
      <c r="X41" s="17">
        <f t="shared" ref="X41:X46" si="32">N41*R41*U41/10000</f>
        <v>0.25677956718864869</v>
      </c>
      <c r="Y41" s="17">
        <f t="shared" ref="Y41:Y46" si="33">N41*R41*V41/10000</f>
        <v>0.64596649038972032</v>
      </c>
      <c r="Z41" s="17">
        <f t="shared" ref="Z41:Z46" si="34">N41*R41*W41/10000</f>
        <v>6.1410196510065482</v>
      </c>
      <c r="AA41" s="1"/>
      <c r="AB41" s="1"/>
      <c r="AC41" s="1"/>
      <c r="AD41" s="1"/>
      <c r="AE41" s="1"/>
      <c r="AF41" s="1"/>
      <c r="AG41" s="1"/>
      <c r="AH41" s="1"/>
    </row>
    <row r="42" spans="1:34" x14ac:dyDescent="0.3">
      <c r="A42" s="12">
        <v>40</v>
      </c>
      <c r="B42" s="13">
        <v>4469717</v>
      </c>
      <c r="C42" s="14">
        <v>46183</v>
      </c>
      <c r="D42" s="15">
        <v>10.33</v>
      </c>
      <c r="E42" s="14">
        <v>1557</v>
      </c>
      <c r="F42" s="15">
        <v>0.35</v>
      </c>
      <c r="G42" s="14">
        <v>4652</v>
      </c>
      <c r="H42" s="15">
        <v>1.04</v>
      </c>
      <c r="I42" s="14">
        <f t="shared" si="0"/>
        <v>39974</v>
      </c>
      <c r="J42" s="15">
        <f t="shared" si="1"/>
        <v>8.9432955151299289</v>
      </c>
      <c r="K42" s="14">
        <v>3339881</v>
      </c>
      <c r="L42" s="14">
        <v>96</v>
      </c>
      <c r="M42" s="14">
        <f t="shared" si="2"/>
        <v>3339785</v>
      </c>
      <c r="N42" s="18">
        <f t="shared" si="3"/>
        <v>99.99712564609338</v>
      </c>
      <c r="O42" s="14">
        <v>5213481</v>
      </c>
      <c r="P42" s="14">
        <v>7327</v>
      </c>
      <c r="Q42" s="24">
        <f t="shared" si="4"/>
        <v>5206154</v>
      </c>
      <c r="R42" s="18">
        <f t="shared" si="5"/>
        <v>99.859460502493434</v>
      </c>
      <c r="S42" s="18">
        <f t="shared" si="6"/>
        <v>10.347260480133933</v>
      </c>
      <c r="T42" s="18">
        <f t="shared" si="31"/>
        <v>10.332421493351815</v>
      </c>
      <c r="U42" s="18">
        <f t="shared" si="8"/>
        <v>0.3488444788681665</v>
      </c>
      <c r="V42" s="18">
        <f t="shared" si="9"/>
        <v>1.0422765033363588</v>
      </c>
      <c r="W42" s="18">
        <f t="shared" si="10"/>
        <v>8.9561394979294082</v>
      </c>
      <c r="X42" s="18">
        <f t="shared" si="32"/>
        <v>0.34834420165750979</v>
      </c>
      <c r="Y42" s="18">
        <f t="shared" si="33"/>
        <v>1.0407817765643774</v>
      </c>
      <c r="Z42" s="18">
        <f t="shared" si="34"/>
        <v>8.9432955151299272</v>
      </c>
      <c r="AA42" s="1"/>
      <c r="AB42" s="1"/>
      <c r="AC42" s="1"/>
      <c r="AD42" s="1"/>
      <c r="AE42" s="1"/>
      <c r="AF42" s="1"/>
      <c r="AG42" s="1"/>
      <c r="AH42" s="1"/>
    </row>
    <row r="43" spans="1:34" x14ac:dyDescent="0.3">
      <c r="A43" s="12">
        <v>41</v>
      </c>
      <c r="B43" s="13">
        <v>4263412</v>
      </c>
      <c r="C43" s="14">
        <v>35020</v>
      </c>
      <c r="D43" s="15">
        <v>8.2100000000000009</v>
      </c>
      <c r="E43" s="14">
        <v>1186</v>
      </c>
      <c r="F43" s="15">
        <v>0.28000000000000003</v>
      </c>
      <c r="G43" s="14">
        <v>3159</v>
      </c>
      <c r="H43" s="15">
        <v>0.74</v>
      </c>
      <c r="I43" s="14">
        <f t="shared" si="0"/>
        <v>30675</v>
      </c>
      <c r="J43" s="15">
        <f t="shared" si="1"/>
        <v>7.1949415163254224</v>
      </c>
      <c r="K43" s="14">
        <v>2825975</v>
      </c>
      <c r="L43" s="14">
        <v>54</v>
      </c>
      <c r="M43" s="14">
        <f t="shared" si="2"/>
        <v>2825921</v>
      </c>
      <c r="N43" s="18">
        <f t="shared" si="3"/>
        <v>99.998089155070375</v>
      </c>
      <c r="O43" s="14">
        <v>4469717</v>
      </c>
      <c r="P43" s="14">
        <v>6327</v>
      </c>
      <c r="Q43" s="24">
        <f t="shared" si="4"/>
        <v>4463390</v>
      </c>
      <c r="R43" s="18">
        <f t="shared" si="5"/>
        <v>99.858447414008538</v>
      </c>
      <c r="S43" s="18">
        <f t="shared" si="6"/>
        <v>8.2258792076414213</v>
      </c>
      <c r="T43" s="18">
        <f t="shared" si="31"/>
        <v>8.2140783016044416</v>
      </c>
      <c r="U43" s="18">
        <f t="shared" si="8"/>
        <v>0.27858060366255644</v>
      </c>
      <c r="V43" s="18">
        <f t="shared" si="9"/>
        <v>0.74202034314503862</v>
      </c>
      <c r="W43" s="18">
        <f t="shared" si="10"/>
        <v>7.2052782608338264</v>
      </c>
      <c r="X43" s="18">
        <f t="shared" si="32"/>
        <v>0.27818094990585007</v>
      </c>
      <c r="Y43" s="18">
        <f t="shared" si="33"/>
        <v>0.74095583537317056</v>
      </c>
      <c r="Z43" s="18">
        <f t="shared" si="34"/>
        <v>7.1949415163254216</v>
      </c>
      <c r="AA43" s="1"/>
      <c r="AB43" s="1"/>
      <c r="AC43" s="1"/>
      <c r="AD43" s="1"/>
      <c r="AE43" s="1"/>
      <c r="AF43" s="1"/>
      <c r="AG43" s="1"/>
      <c r="AH43" s="1"/>
    </row>
    <row r="44" spans="1:34" x14ac:dyDescent="0.3">
      <c r="A44" s="12">
        <v>42</v>
      </c>
      <c r="B44" s="13">
        <v>4107435</v>
      </c>
      <c r="C44" s="14">
        <v>25938</v>
      </c>
      <c r="D44" s="15">
        <v>6.31</v>
      </c>
      <c r="E44" s="14">
        <v>992</v>
      </c>
      <c r="F44" s="15">
        <v>0.24</v>
      </c>
      <c r="G44" s="14">
        <v>2248</v>
      </c>
      <c r="H44" s="15">
        <v>0.55000000000000004</v>
      </c>
      <c r="I44" s="14">
        <f t="shared" si="0"/>
        <v>22698</v>
      </c>
      <c r="J44" s="15">
        <f t="shared" si="1"/>
        <v>5.5260764929938029</v>
      </c>
      <c r="K44" s="14">
        <v>2664834</v>
      </c>
      <c r="L44" s="14">
        <v>161</v>
      </c>
      <c r="M44" s="14">
        <f t="shared" si="2"/>
        <v>2664673</v>
      </c>
      <c r="N44" s="18">
        <f t="shared" si="3"/>
        <v>99.993958347874582</v>
      </c>
      <c r="O44" s="14">
        <v>4263412</v>
      </c>
      <c r="P44" s="14">
        <v>7187</v>
      </c>
      <c r="Q44" s="24">
        <f t="shared" si="4"/>
        <v>4256225</v>
      </c>
      <c r="R44" s="18">
        <f t="shared" si="5"/>
        <v>99.83142609721979</v>
      </c>
      <c r="S44" s="18">
        <f t="shared" si="6"/>
        <v>6.3259353724463345</v>
      </c>
      <c r="T44" s="18">
        <f t="shared" si="31"/>
        <v>6.3148899495670658</v>
      </c>
      <c r="U44" s="18">
        <f t="shared" si="8"/>
        <v>0.24193568854448161</v>
      </c>
      <c r="V44" s="18">
        <f t="shared" si="9"/>
        <v>0.54825748774999461</v>
      </c>
      <c r="W44" s="18">
        <f t="shared" si="10"/>
        <v>5.5357421961518583</v>
      </c>
      <c r="X44" s="18">
        <f t="shared" si="32"/>
        <v>0.24151325583971506</v>
      </c>
      <c r="Y44" s="18">
        <f t="shared" si="33"/>
        <v>0.54730020073354779</v>
      </c>
      <c r="Z44" s="18">
        <f t="shared" si="34"/>
        <v>5.5260764929938029</v>
      </c>
      <c r="AA44" s="1"/>
      <c r="AB44" s="1"/>
      <c r="AC44" s="1"/>
      <c r="AD44" s="1"/>
      <c r="AE44" s="1"/>
      <c r="AF44" s="1"/>
      <c r="AG44" s="1"/>
      <c r="AH44" s="1"/>
    </row>
    <row r="45" spans="1:34" x14ac:dyDescent="0.3">
      <c r="A45" s="12">
        <v>43</v>
      </c>
      <c r="B45" s="13">
        <v>3833870</v>
      </c>
      <c r="C45" s="14">
        <v>19893</v>
      </c>
      <c r="D45" s="15">
        <v>5.19</v>
      </c>
      <c r="E45" s="14">
        <v>859</v>
      </c>
      <c r="F45" s="15">
        <v>0.22</v>
      </c>
      <c r="G45" s="14">
        <v>1740</v>
      </c>
      <c r="H45" s="15">
        <v>0.45</v>
      </c>
      <c r="I45" s="14">
        <f t="shared" si="0"/>
        <v>17294</v>
      </c>
      <c r="J45" s="15">
        <f t="shared" si="1"/>
        <v>4.51084674232564</v>
      </c>
      <c r="K45" s="14">
        <v>2532671</v>
      </c>
      <c r="L45" s="14">
        <v>106</v>
      </c>
      <c r="M45" s="14">
        <f t="shared" si="2"/>
        <v>2532565</v>
      </c>
      <c r="N45" s="18">
        <f t="shared" si="3"/>
        <v>99.995814695236774</v>
      </c>
      <c r="O45" s="14">
        <v>4107435</v>
      </c>
      <c r="P45" s="14">
        <v>6817</v>
      </c>
      <c r="Q45" s="24">
        <f t="shared" si="4"/>
        <v>4100618</v>
      </c>
      <c r="R45" s="18">
        <f t="shared" si="5"/>
        <v>99.834032674893209</v>
      </c>
      <c r="S45" s="18">
        <f t="shared" si="6"/>
        <v>5.1975953197016924</v>
      </c>
      <c r="T45" s="18">
        <f t="shared" si="31"/>
        <v>5.188751835612579</v>
      </c>
      <c r="U45" s="18">
        <f t="shared" si="8"/>
        <v>0.2244374593889184</v>
      </c>
      <c r="V45" s="18">
        <f t="shared" si="9"/>
        <v>0.45462302600316423</v>
      </c>
      <c r="W45" s="18">
        <f t="shared" si="10"/>
        <v>4.5185348343096097</v>
      </c>
      <c r="X45" s="18">
        <f t="shared" si="32"/>
        <v>0.22405558873931564</v>
      </c>
      <c r="Y45" s="18">
        <f t="shared" si="33"/>
        <v>0.45384950454762418</v>
      </c>
      <c r="Z45" s="18">
        <f t="shared" si="34"/>
        <v>4.5108467423256391</v>
      </c>
      <c r="AA45" s="1"/>
      <c r="AB45" s="1"/>
      <c r="AC45" s="1"/>
      <c r="AD45" s="1"/>
      <c r="AE45" s="1"/>
      <c r="AF45" s="1"/>
      <c r="AG45" s="1"/>
      <c r="AH45" s="1"/>
    </row>
    <row r="46" spans="1:34" x14ac:dyDescent="0.3">
      <c r="A46" s="12">
        <v>44</v>
      </c>
      <c r="B46" s="13">
        <v>3611448</v>
      </c>
      <c r="C46" s="14">
        <v>15855</v>
      </c>
      <c r="D46" s="15">
        <v>4.3899999999999997</v>
      </c>
      <c r="E46" s="14">
        <v>615</v>
      </c>
      <c r="F46" s="15">
        <v>0.17</v>
      </c>
      <c r="G46" s="14">
        <v>1305</v>
      </c>
      <c r="H46" s="15">
        <v>0.36</v>
      </c>
      <c r="I46" s="14">
        <f t="shared" si="0"/>
        <v>13935</v>
      </c>
      <c r="J46" s="15">
        <f t="shared" si="1"/>
        <v>3.8585631026668525</v>
      </c>
      <c r="K46" s="14">
        <v>2286433</v>
      </c>
      <c r="L46" s="14">
        <v>32</v>
      </c>
      <c r="M46" s="14">
        <f t="shared" si="2"/>
        <v>2286401</v>
      </c>
      <c r="N46" s="18">
        <f t="shared" si="3"/>
        <v>99.998600440074128</v>
      </c>
      <c r="O46" s="14">
        <v>3833870</v>
      </c>
      <c r="P46" s="14">
        <v>5660</v>
      </c>
      <c r="Q46" s="24">
        <f t="shared" si="4"/>
        <v>3828210</v>
      </c>
      <c r="R46" s="18">
        <f t="shared" si="5"/>
        <v>99.852368494497725</v>
      </c>
      <c r="S46" s="18">
        <f t="shared" si="6"/>
        <v>4.3967582570132082</v>
      </c>
      <c r="T46" s="18">
        <f t="shared" si="31"/>
        <v>4.3902058121839218</v>
      </c>
      <c r="U46" s="18">
        <f t="shared" si="8"/>
        <v>0.17054596834204497</v>
      </c>
      <c r="V46" s="18">
        <f t="shared" si="9"/>
        <v>0.36189022550629057</v>
      </c>
      <c r="W46" s="18">
        <f t="shared" si="10"/>
        <v>3.8643220631648725</v>
      </c>
      <c r="X46" s="18">
        <f t="shared" si="32"/>
        <v>0.17029180539218616</v>
      </c>
      <c r="Y46" s="18">
        <f t="shared" si="33"/>
        <v>0.36135090412488291</v>
      </c>
      <c r="Z46" s="18">
        <f t="shared" si="34"/>
        <v>3.8585631026668525</v>
      </c>
      <c r="AA46" s="1"/>
      <c r="AB46" s="1"/>
      <c r="AC46" s="1"/>
      <c r="AD46" s="1"/>
      <c r="AE46" s="1"/>
      <c r="AF46" s="1"/>
      <c r="AG46" s="1"/>
      <c r="AH46" s="1"/>
    </row>
    <row r="47" spans="1:34" x14ac:dyDescent="0.3">
      <c r="A47" s="12"/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8"/>
      <c r="O47" s="11"/>
      <c r="P47" s="11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"/>
      <c r="AB47" s="1"/>
      <c r="AC47" s="1"/>
      <c r="AD47" s="1"/>
      <c r="AE47" s="1"/>
      <c r="AF47" s="1"/>
      <c r="AG47" s="1"/>
      <c r="AH47" s="1"/>
    </row>
    <row r="48" spans="1:34" x14ac:dyDescent="0.3">
      <c r="A48" s="6" t="s">
        <v>10</v>
      </c>
      <c r="B48" s="7">
        <v>10014963</v>
      </c>
      <c r="C48" s="8">
        <v>32179</v>
      </c>
      <c r="D48" s="9">
        <v>2.0099999999999998</v>
      </c>
      <c r="E48" s="8">
        <v>1585</v>
      </c>
      <c r="F48" s="9">
        <v>0.1</v>
      </c>
      <c r="G48" s="8">
        <v>2530</v>
      </c>
      <c r="H48" s="9">
        <v>0.16</v>
      </c>
      <c r="I48" s="8">
        <f t="shared" si="0"/>
        <v>28064</v>
      </c>
      <c r="J48" s="9">
        <f t="shared" si="1"/>
        <v>2.8022070575797438</v>
      </c>
      <c r="K48" s="8">
        <v>8082222</v>
      </c>
      <c r="L48" s="8">
        <v>40</v>
      </c>
      <c r="M48" s="8">
        <f t="shared" si="2"/>
        <v>8082182</v>
      </c>
      <c r="N48" s="17">
        <f t="shared" si="3"/>
        <v>99.999505086596244</v>
      </c>
      <c r="O48" s="8">
        <v>16584446</v>
      </c>
      <c r="P48" s="8">
        <v>26138</v>
      </c>
      <c r="Q48" s="16">
        <f t="shared" si="4"/>
        <v>16558308</v>
      </c>
      <c r="R48" s="17">
        <f t="shared" si="5"/>
        <v>99.842394494214631</v>
      </c>
      <c r="S48" s="17">
        <f t="shared" si="6"/>
        <v>3.2181801813210038</v>
      </c>
      <c r="T48" s="17">
        <f t="shared" ref="T48:T53" si="35">N48*R48*S48/10000</f>
        <v>3.213092250066226</v>
      </c>
      <c r="U48" s="17">
        <f t="shared" si="8"/>
        <v>0.1585138005343171</v>
      </c>
      <c r="V48" s="17">
        <f t="shared" si="9"/>
        <v>0.25302202861313711</v>
      </c>
      <c r="W48" s="17">
        <f t="shared" si="10"/>
        <v>2.8066443521735494</v>
      </c>
      <c r="X48" s="17">
        <f t="shared" ref="X48:X53" si="36">N48*R48*U48/10000</f>
        <v>0.15826319078762446</v>
      </c>
      <c r="Y48" s="17">
        <f t="shared" ref="Y48:Y53" si="37">N48*R48*V48/10000</f>
        <v>0.25262200169885801</v>
      </c>
      <c r="Z48" s="17">
        <f t="shared" ref="Z48:Z53" si="38">N48*R48*W48/10000</f>
        <v>2.8022070575797438</v>
      </c>
      <c r="AA48" s="1"/>
      <c r="AB48" s="1"/>
      <c r="AC48" s="1"/>
      <c r="AD48" s="1"/>
      <c r="AE48" s="1"/>
      <c r="AF48" s="1"/>
      <c r="AG48" s="1"/>
      <c r="AH48" s="1"/>
    </row>
    <row r="49" spans="1:34" x14ac:dyDescent="0.3">
      <c r="A49" s="12">
        <v>45</v>
      </c>
      <c r="B49" s="13">
        <v>3402883</v>
      </c>
      <c r="C49" s="14">
        <v>10454</v>
      </c>
      <c r="D49" s="15">
        <v>3.07</v>
      </c>
      <c r="E49" s="14">
        <v>443</v>
      </c>
      <c r="F49" s="15">
        <v>0.13</v>
      </c>
      <c r="G49" s="14">
        <v>777</v>
      </c>
      <c r="H49" s="15">
        <v>0.23</v>
      </c>
      <c r="I49" s="14">
        <f t="shared" si="0"/>
        <v>9234</v>
      </c>
      <c r="J49" s="15">
        <f t="shared" si="1"/>
        <v>2.7135813955401935</v>
      </c>
      <c r="K49" s="14">
        <v>2025754</v>
      </c>
      <c r="L49" s="14">
        <v>7</v>
      </c>
      <c r="M49" s="14">
        <f t="shared" si="2"/>
        <v>2025747</v>
      </c>
      <c r="N49" s="18">
        <f t="shared" si="3"/>
        <v>99.999654449651828</v>
      </c>
      <c r="O49" s="14">
        <v>3611448</v>
      </c>
      <c r="P49" s="14">
        <v>5500</v>
      </c>
      <c r="Q49" s="24">
        <f t="shared" si="4"/>
        <v>3605948</v>
      </c>
      <c r="R49" s="18">
        <f t="shared" si="5"/>
        <v>99.847706515502921</v>
      </c>
      <c r="S49" s="18">
        <f t="shared" si="6"/>
        <v>3.0767972989930037</v>
      </c>
      <c r="T49" s="18">
        <f t="shared" si="35"/>
        <v>3.0721009214833424</v>
      </c>
      <c r="U49" s="18">
        <f t="shared" si="8"/>
        <v>0.13038274377787457</v>
      </c>
      <c r="V49" s="18">
        <f t="shared" si="9"/>
        <v>0.228684857596859</v>
      </c>
      <c r="W49" s="18">
        <f t="shared" si="10"/>
        <v>2.7177296976182701</v>
      </c>
      <c r="X49" s="18">
        <f t="shared" si="36"/>
        <v>0.1301837295023073</v>
      </c>
      <c r="Y49" s="18">
        <f t="shared" si="37"/>
        <v>0.22833579644084148</v>
      </c>
      <c r="Z49" s="18">
        <f t="shared" si="38"/>
        <v>2.7135813955401931</v>
      </c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2">
        <v>46</v>
      </c>
      <c r="B50" s="13">
        <v>3168048</v>
      </c>
      <c r="C50" s="14">
        <v>7395</v>
      </c>
      <c r="D50" s="15">
        <v>2.33</v>
      </c>
      <c r="E50" s="14">
        <v>358</v>
      </c>
      <c r="F50" s="15">
        <v>0.11</v>
      </c>
      <c r="G50" s="14">
        <v>576</v>
      </c>
      <c r="H50" s="15">
        <v>0.18</v>
      </c>
      <c r="I50" s="14">
        <f t="shared" si="0"/>
        <v>6461</v>
      </c>
      <c r="J50" s="15">
        <f t="shared" si="1"/>
        <v>2.0394261703105507</v>
      </c>
      <c r="K50" s="14">
        <v>1769374</v>
      </c>
      <c r="L50" s="14">
        <v>10</v>
      </c>
      <c r="M50" s="14">
        <f t="shared" si="2"/>
        <v>1769364</v>
      </c>
      <c r="N50" s="18">
        <f t="shared" si="3"/>
        <v>99.999434828363022</v>
      </c>
      <c r="O50" s="14">
        <v>3402883</v>
      </c>
      <c r="P50" s="14">
        <v>5193</v>
      </c>
      <c r="Q50" s="24">
        <f t="shared" si="4"/>
        <v>3397690</v>
      </c>
      <c r="R50" s="18">
        <f t="shared" si="5"/>
        <v>99.847394106703049</v>
      </c>
      <c r="S50" s="18">
        <f t="shared" si="6"/>
        <v>2.3378257881754392</v>
      </c>
      <c r="T50" s="18">
        <f t="shared" si="35"/>
        <v>2.334244935682793</v>
      </c>
      <c r="U50" s="18">
        <f t="shared" si="8"/>
        <v>0.11317669130044722</v>
      </c>
      <c r="V50" s="18">
        <f t="shared" si="9"/>
        <v>0.18209434131021676</v>
      </c>
      <c r="W50" s="18">
        <f t="shared" si="10"/>
        <v>2.0425547555647752</v>
      </c>
      <c r="X50" s="18">
        <f t="shared" si="36"/>
        <v>0.11300333833325758</v>
      </c>
      <c r="Y50" s="18">
        <f t="shared" si="37"/>
        <v>0.18181542703898426</v>
      </c>
      <c r="Z50" s="18">
        <f t="shared" si="38"/>
        <v>2.0394261703105507</v>
      </c>
      <c r="AA50" s="1"/>
      <c r="AB50" s="1"/>
      <c r="AC50" s="1"/>
      <c r="AD50" s="1"/>
      <c r="AE50" s="1"/>
      <c r="AF50" s="1"/>
      <c r="AG50" s="1"/>
      <c r="AH50" s="1"/>
    </row>
    <row r="51" spans="1:34" x14ac:dyDescent="0.3">
      <c r="A51" s="12">
        <v>47</v>
      </c>
      <c r="B51" s="13">
        <v>3242967</v>
      </c>
      <c r="C51" s="14">
        <v>5971</v>
      </c>
      <c r="D51" s="15">
        <v>1.84</v>
      </c>
      <c r="E51" s="14">
        <v>298</v>
      </c>
      <c r="F51" s="15">
        <v>0.09</v>
      </c>
      <c r="G51" s="14">
        <v>508</v>
      </c>
      <c r="H51" s="15">
        <v>0.16</v>
      </c>
      <c r="I51" s="14">
        <f t="shared" si="0"/>
        <v>5165</v>
      </c>
      <c r="J51" s="15">
        <f t="shared" si="1"/>
        <v>1.5926773229576496</v>
      </c>
      <c r="K51" s="14">
        <v>1532230</v>
      </c>
      <c r="L51" s="14">
        <v>11</v>
      </c>
      <c r="M51" s="14">
        <f t="shared" si="2"/>
        <v>1532219</v>
      </c>
      <c r="N51" s="18">
        <f t="shared" si="3"/>
        <v>99.9992820921141</v>
      </c>
      <c r="O51" s="14">
        <v>3168048</v>
      </c>
      <c r="P51" s="14">
        <v>4957</v>
      </c>
      <c r="Q51" s="24">
        <f t="shared" si="4"/>
        <v>3163091</v>
      </c>
      <c r="R51" s="18">
        <f t="shared" si="5"/>
        <v>99.843531411140248</v>
      </c>
      <c r="S51" s="18">
        <f t="shared" si="6"/>
        <v>1.844113836054446</v>
      </c>
      <c r="T51" s="18">
        <f t="shared" si="35"/>
        <v>1.8412151588344869</v>
      </c>
      <c r="U51" s="18">
        <f t="shared" si="8"/>
        <v>9.2035827021307137E-2</v>
      </c>
      <c r="V51" s="18">
        <f t="shared" si="9"/>
        <v>0.15689328901618799</v>
      </c>
      <c r="W51" s="18">
        <f t="shared" si="10"/>
        <v>1.5951847200169507</v>
      </c>
      <c r="X51" s="18">
        <f t="shared" si="36"/>
        <v>9.1891160162900207E-2</v>
      </c>
      <c r="Y51" s="18">
        <f t="shared" si="37"/>
        <v>0.15664667571393726</v>
      </c>
      <c r="Z51" s="18">
        <f t="shared" si="38"/>
        <v>1.5926773229576494</v>
      </c>
      <c r="AA51" s="1"/>
      <c r="AB51" s="1"/>
      <c r="AC51" s="1"/>
      <c r="AD51" s="1"/>
      <c r="AE51" s="1"/>
      <c r="AF51" s="1"/>
      <c r="AG51" s="1"/>
      <c r="AH51" s="1"/>
    </row>
    <row r="52" spans="1:34" x14ac:dyDescent="0.3">
      <c r="A52" s="12">
        <v>48</v>
      </c>
      <c r="B52" s="13">
        <v>3159100</v>
      </c>
      <c r="C52" s="14">
        <v>4540</v>
      </c>
      <c r="D52" s="15">
        <v>1.44</v>
      </c>
      <c r="E52" s="14">
        <v>287</v>
      </c>
      <c r="F52" s="15">
        <v>0.09</v>
      </c>
      <c r="G52" s="14">
        <v>380</v>
      </c>
      <c r="H52" s="15">
        <v>8.3333333333333332E-3</v>
      </c>
      <c r="I52" s="14">
        <f t="shared" si="0"/>
        <v>3873</v>
      </c>
      <c r="J52" s="15">
        <f t="shared" si="1"/>
        <v>1.2259820835047959</v>
      </c>
      <c r="K52" s="14">
        <v>1448384</v>
      </c>
      <c r="L52" s="14">
        <v>8</v>
      </c>
      <c r="M52" s="14">
        <f t="shared" si="2"/>
        <v>1448376</v>
      </c>
      <c r="N52" s="18">
        <f t="shared" si="3"/>
        <v>99.999447660288993</v>
      </c>
      <c r="O52" s="14">
        <v>3242967</v>
      </c>
      <c r="P52" s="14">
        <v>5390</v>
      </c>
      <c r="Q52" s="24">
        <f t="shared" si="4"/>
        <v>3237577</v>
      </c>
      <c r="R52" s="18">
        <f t="shared" si="5"/>
        <v>99.833794176752335</v>
      </c>
      <c r="S52" s="18">
        <f t="shared" si="6"/>
        <v>1.4395186682379477</v>
      </c>
      <c r="T52" s="18">
        <f t="shared" si="35"/>
        <v>1.4371181665664272</v>
      </c>
      <c r="U52" s="18">
        <f t="shared" si="8"/>
        <v>9.1000409203588331E-2</v>
      </c>
      <c r="V52" s="18">
        <f t="shared" si="9"/>
        <v>0.12048834668070929</v>
      </c>
      <c r="W52" s="18">
        <f t="shared" si="10"/>
        <v>1.22802991235365</v>
      </c>
      <c r="X52" s="18">
        <f t="shared" si="36"/>
        <v>9.0848659428318213E-2</v>
      </c>
      <c r="Y52" s="18">
        <f t="shared" si="37"/>
        <v>0.1202874236333133</v>
      </c>
      <c r="Z52" s="18">
        <f t="shared" si="38"/>
        <v>1.2259820835047956</v>
      </c>
      <c r="AA52" s="1"/>
      <c r="AB52" s="1"/>
      <c r="AC52" s="1"/>
      <c r="AD52" s="1"/>
      <c r="AE52" s="1"/>
      <c r="AF52" s="1"/>
      <c r="AG52" s="1"/>
      <c r="AH52" s="1"/>
    </row>
    <row r="53" spans="1:34" x14ac:dyDescent="0.3">
      <c r="A53" s="23">
        <v>49</v>
      </c>
      <c r="B53" s="20">
        <v>3041965</v>
      </c>
      <c r="C53" s="20">
        <v>3819</v>
      </c>
      <c r="D53" s="21">
        <v>1.26</v>
      </c>
      <c r="E53" s="20">
        <v>199</v>
      </c>
      <c r="F53" s="21">
        <v>7.0000000000000007E-2</v>
      </c>
      <c r="G53" s="20">
        <v>289</v>
      </c>
      <c r="H53" s="21">
        <v>0.1</v>
      </c>
      <c r="I53" s="20">
        <f t="shared" si="0"/>
        <v>3331</v>
      </c>
      <c r="J53" s="21">
        <f t="shared" si="1"/>
        <v>1.0950158861130881</v>
      </c>
      <c r="K53" s="20">
        <v>1306480</v>
      </c>
      <c r="L53" s="20">
        <v>4</v>
      </c>
      <c r="M53" s="20">
        <f t="shared" si="2"/>
        <v>1306476</v>
      </c>
      <c r="N53" s="22">
        <f t="shared" si="3"/>
        <v>99.999693833812998</v>
      </c>
      <c r="O53" s="20">
        <v>3159100</v>
      </c>
      <c r="P53" s="20">
        <v>5098</v>
      </c>
      <c r="Q53" s="25">
        <f t="shared" si="4"/>
        <v>3154002</v>
      </c>
      <c r="R53" s="22">
        <f t="shared" si="5"/>
        <v>99.838624924820365</v>
      </c>
      <c r="S53" s="22">
        <f t="shared" si="6"/>
        <v>1.2574715971503789</v>
      </c>
      <c r="T53" s="22">
        <f t="shared" si="35"/>
        <v>1.2554385076751375</v>
      </c>
      <c r="U53" s="22">
        <f t="shared" si="8"/>
        <v>6.5524181155518557E-2</v>
      </c>
      <c r="V53" s="22">
        <f t="shared" si="9"/>
        <v>9.5158232934396292E-2</v>
      </c>
      <c r="W53" s="22">
        <f t="shared" si="10"/>
        <v>1.0967891830604639</v>
      </c>
      <c r="X53" s="22">
        <f t="shared" si="36"/>
        <v>6.5418241169770186E-2</v>
      </c>
      <c r="Y53" s="22">
        <f t="shared" si="37"/>
        <v>9.500438039227932E-2</v>
      </c>
      <c r="Z53" s="26">
        <f t="shared" si="38"/>
        <v>1.0950158861130881</v>
      </c>
      <c r="AA53" s="27"/>
      <c r="AB53" s="1"/>
      <c r="AC53" s="1"/>
      <c r="AD53" s="1"/>
      <c r="AE53" s="1"/>
      <c r="AF53" s="1"/>
      <c r="AG53" s="1"/>
      <c r="AH53" s="1"/>
    </row>
  </sheetData>
  <mergeCells count="47">
    <mergeCell ref="AE13:AE16"/>
    <mergeCell ref="AF13:AF16"/>
    <mergeCell ref="AG13:AG16"/>
    <mergeCell ref="AH13:AH16"/>
    <mergeCell ref="AE20:AE23"/>
    <mergeCell ref="AF20:AF23"/>
    <mergeCell ref="AG20:AG23"/>
    <mergeCell ref="AH20:AH23"/>
    <mergeCell ref="AA6:AA9"/>
    <mergeCell ref="AB6:AB9"/>
    <mergeCell ref="AC6:AC9"/>
    <mergeCell ref="AD6:AD9"/>
    <mergeCell ref="P1:P2"/>
    <mergeCell ref="A1:A2"/>
    <mergeCell ref="C1:C2"/>
    <mergeCell ref="D1:D2"/>
    <mergeCell ref="E1:F1"/>
    <mergeCell ref="G1:H1"/>
    <mergeCell ref="B1:B2"/>
    <mergeCell ref="I1:J1"/>
    <mergeCell ref="K1:K2"/>
    <mergeCell ref="L1:L2"/>
    <mergeCell ref="M1:M2"/>
    <mergeCell ref="N1:N2"/>
    <mergeCell ref="O1:O2"/>
    <mergeCell ref="AB1:AB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E6:AE9"/>
    <mergeCell ref="AF6:AF9"/>
    <mergeCell ref="AG6:AG9"/>
    <mergeCell ref="AH6:AH9"/>
    <mergeCell ref="AC1:AC2"/>
    <mergeCell ref="AD1:AD2"/>
    <mergeCell ref="AE1:AE2"/>
    <mergeCell ref="AF1:AF2"/>
    <mergeCell ref="AG1:AG2"/>
    <mergeCell ref="AH1:AH2"/>
  </mergeCells>
  <phoneticPr fontId="1" type="noConversion"/>
  <pageMargins left="0.7" right="0.7" top="0.75" bottom="0.75" header="0.3" footer="0.3"/>
  <ignoredErrors>
    <ignoredError sqref="I4:J53" evalError="1"/>
    <ignoredError sqref="AA11:AD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2020National</vt:lpstr>
      <vt:lpstr>2020Cities</vt:lpstr>
      <vt:lpstr>2020Towns</vt:lpstr>
      <vt:lpstr>2020Villages</vt:lpstr>
      <vt:lpstr>2015National</vt:lpstr>
      <vt:lpstr>2015Cities</vt:lpstr>
      <vt:lpstr>2015Towns</vt:lpstr>
      <vt:lpstr>2015Villages</vt:lpstr>
      <vt:lpstr>2010National</vt:lpstr>
      <vt:lpstr>2010Cities</vt:lpstr>
      <vt:lpstr>2010Towns</vt:lpstr>
      <vt:lpstr>2010Villages</vt:lpstr>
      <vt:lpstr>2005National</vt:lpstr>
      <vt:lpstr>2005Cities</vt:lpstr>
      <vt:lpstr>2005Towns</vt:lpstr>
      <vt:lpstr>2005Villages</vt:lpstr>
      <vt:lpstr>2000National</vt:lpstr>
      <vt:lpstr>2000Cities</vt:lpstr>
      <vt:lpstr>2000Towns</vt:lpstr>
      <vt:lpstr>2000Villages</vt:lpstr>
      <vt:lpstr>1995National</vt:lpstr>
      <vt:lpstr>1995Cities</vt:lpstr>
      <vt:lpstr>1995Towns</vt:lpstr>
      <vt:lpstr>1995Villages</vt:lpstr>
      <vt:lpstr>1990National</vt:lpstr>
      <vt:lpstr>1990Cities</vt:lpstr>
      <vt:lpstr>1990Towns</vt:lpstr>
      <vt:lpstr>1990Villages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木槿</dc:creator>
  <cp:lastModifiedBy>木槿</cp:lastModifiedBy>
  <dcterms:created xsi:type="dcterms:W3CDTF">2015-06-05T18:17:20Z</dcterms:created>
  <dcterms:modified xsi:type="dcterms:W3CDTF">2024-01-06T03:56:20Z</dcterms:modified>
</cp:coreProperties>
</file>