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vDokumenty\01_work\01_Manuscripty\2024-RNA-vir-G4s\revize-SciRep\SMs\"/>
    </mc:Choice>
  </mc:AlternateContent>
  <xr:revisionPtr revIDLastSave="0" documentId="13_ncr:1_{5587521B-A5AB-4159-A6AE-964442CC7B25}" xr6:coauthVersionLast="47" xr6:coauthVersionMax="47" xr10:uidLastSave="{00000000-0000-0000-0000-000000000000}"/>
  <bookViews>
    <workbookView xWindow="2670" yWindow="1238" windowWidth="19043" windowHeight="13425" xr2:uid="{1A9F7E6C-6354-4847-AC3C-00D160FE217F}"/>
  </bookViews>
  <sheets>
    <sheet name="SM_1" sheetId="4" r:id="rId1"/>
    <sheet name="SM_1_All_mammals" sheetId="10" r:id="rId2"/>
    <sheet name="SM_1_Homo_sapiens" sheetId="5" r:id="rId3"/>
    <sheet name="SM_1_Primates" sheetId="6" r:id="rId4"/>
    <sheet name="SM_1_Mus_musculus" sheetId="7" r:id="rId5"/>
    <sheet name="SM_1_Other_mammals" sheetId="8" r:id="rId6"/>
    <sheet name="SM_1_Aves" sheetId="9" r:id="rId7"/>
    <sheet name="Quadron_analysis" sheetId="11" r:id="rId8"/>
  </sheets>
  <definedNames>
    <definedName name="_xlnm._FilterDatabase" localSheetId="7" hidden="1">Quadron_analysis!$A$1:$H$468</definedName>
    <definedName name="_xlnm._FilterDatabase" localSheetId="0" hidden="1">SM_1!$A$2:$AV$146</definedName>
    <definedName name="_xlnm._FilterDatabase" localSheetId="1" hidden="1">SM_1_All_mammals!$A$1:$AV$122</definedName>
    <definedName name="_xlnm._FilterDatabase" localSheetId="6" hidden="1">SM_1_Aves!$A$1:$AV$17</definedName>
    <definedName name="_xlnm._FilterDatabase" localSheetId="2" hidden="1">SM_1_Homo_sapiens!$A$1:$AV$22</definedName>
    <definedName name="_xlnm._FilterDatabase" localSheetId="4" hidden="1">SM_1_Mus_musculus!$A$1:$AV$20</definedName>
    <definedName name="_xlnm._FilterDatabase" localSheetId="5" hidden="1">SM_1_Other_mammals!$A$1:$AV$41</definedName>
    <definedName name="_xlnm._FilterDatabase" localSheetId="3" hidden="1">SM_1_Primates!$A$1:$AV$42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134" i="10" l="1"/>
  <c r="AT134" i="10"/>
  <c r="AS134" i="10"/>
  <c r="AR134" i="10"/>
  <c r="AQ134" i="10"/>
  <c r="AP134" i="10"/>
  <c r="AO134" i="10"/>
  <c r="AN134" i="10"/>
  <c r="AM134" i="10"/>
  <c r="AL134" i="10"/>
  <c r="AK134" i="10"/>
  <c r="AJ134" i="10"/>
  <c r="AI134" i="10"/>
  <c r="AH134" i="10"/>
  <c r="AG134" i="10"/>
  <c r="AF134" i="10"/>
  <c r="AE134" i="10"/>
  <c r="AD134" i="10"/>
  <c r="AC134" i="10"/>
  <c r="AB134" i="10"/>
  <c r="AA134" i="10"/>
  <c r="Z134" i="10"/>
  <c r="Y134" i="10"/>
  <c r="W134" i="10"/>
  <c r="U134" i="10"/>
  <c r="S134" i="10"/>
  <c r="Q134" i="10"/>
  <c r="O134" i="10"/>
  <c r="M134" i="10"/>
  <c r="K134" i="10"/>
  <c r="I134" i="10"/>
  <c r="H134" i="10"/>
  <c r="F134" i="10"/>
  <c r="E134" i="10"/>
  <c r="AU133" i="10"/>
  <c r="AT133" i="10"/>
  <c r="AS133" i="10"/>
  <c r="AR133" i="10"/>
  <c r="AQ133" i="10"/>
  <c r="AP133" i="10"/>
  <c r="AO133" i="10"/>
  <c r="AN133" i="10"/>
  <c r="AM133" i="10"/>
  <c r="AL133" i="10"/>
  <c r="AK133" i="10"/>
  <c r="AJ133" i="10"/>
  <c r="AI133" i="10"/>
  <c r="AH133" i="10"/>
  <c r="AG133" i="10"/>
  <c r="AF133" i="10"/>
  <c r="AE133" i="10"/>
  <c r="AD133" i="10"/>
  <c r="AC133" i="10"/>
  <c r="AB133" i="10"/>
  <c r="AA133" i="10"/>
  <c r="Z133" i="10"/>
  <c r="Y133" i="10"/>
  <c r="W133" i="10"/>
  <c r="U133" i="10"/>
  <c r="S133" i="10"/>
  <c r="Q133" i="10"/>
  <c r="O133" i="10"/>
  <c r="M133" i="10"/>
  <c r="K133" i="10"/>
  <c r="I133" i="10"/>
  <c r="H133" i="10"/>
  <c r="F133" i="10"/>
  <c r="E133" i="10"/>
  <c r="AU132" i="10"/>
  <c r="AT132" i="10"/>
  <c r="AS132" i="10"/>
  <c r="AR132" i="10"/>
  <c r="AQ132" i="10"/>
  <c r="AP132" i="10"/>
  <c r="AO132" i="10"/>
  <c r="AN132" i="10"/>
  <c r="AM132" i="10"/>
  <c r="AL132" i="10"/>
  <c r="AK132" i="10"/>
  <c r="AJ132" i="10"/>
  <c r="AI132" i="10"/>
  <c r="AH132" i="10"/>
  <c r="AG132" i="10"/>
  <c r="AF132" i="10"/>
  <c r="AE132" i="10"/>
  <c r="AD132" i="10"/>
  <c r="AC132" i="10"/>
  <c r="AB132" i="10"/>
  <c r="AA132" i="10"/>
  <c r="Z132" i="10"/>
  <c r="Y132" i="10"/>
  <c r="W132" i="10"/>
  <c r="U132" i="10"/>
  <c r="S132" i="10"/>
  <c r="Q132" i="10"/>
  <c r="O132" i="10"/>
  <c r="M132" i="10"/>
  <c r="K132" i="10"/>
  <c r="I132" i="10"/>
  <c r="H132" i="10"/>
  <c r="F132" i="10"/>
  <c r="E132" i="10"/>
  <c r="AU131" i="10"/>
  <c r="AT131" i="10"/>
  <c r="AS131" i="10"/>
  <c r="AR131" i="10"/>
  <c r="AQ131" i="10"/>
  <c r="AP131" i="10"/>
  <c r="AO131" i="10"/>
  <c r="AN131" i="10"/>
  <c r="AM131" i="10"/>
  <c r="AL131" i="10"/>
  <c r="AK131" i="10"/>
  <c r="AJ131" i="10"/>
  <c r="AI131" i="10"/>
  <c r="AH131" i="10"/>
  <c r="AG131" i="10"/>
  <c r="AF131" i="10"/>
  <c r="AE131" i="10"/>
  <c r="AD131" i="10"/>
  <c r="AC131" i="10"/>
  <c r="AB131" i="10"/>
  <c r="AA131" i="10"/>
  <c r="Z131" i="10"/>
  <c r="Y131" i="10"/>
  <c r="W131" i="10"/>
  <c r="U131" i="10"/>
  <c r="S131" i="10"/>
  <c r="Q131" i="10"/>
  <c r="O131" i="10"/>
  <c r="M131" i="10"/>
  <c r="K131" i="10"/>
  <c r="I131" i="10"/>
  <c r="H131" i="10"/>
  <c r="F131" i="10"/>
  <c r="E131" i="10"/>
  <c r="AU130" i="10"/>
  <c r="AT130" i="10"/>
  <c r="AS130" i="10"/>
  <c r="AR130" i="10"/>
  <c r="AQ130" i="10"/>
  <c r="AP130" i="10"/>
  <c r="AO130" i="10"/>
  <c r="AN130" i="10"/>
  <c r="AM130" i="10"/>
  <c r="AL130" i="10"/>
  <c r="AK130" i="10"/>
  <c r="AJ130" i="10"/>
  <c r="AI130" i="10"/>
  <c r="AH130" i="10"/>
  <c r="AG130" i="10"/>
  <c r="AF130" i="10"/>
  <c r="AE130" i="10"/>
  <c r="AD130" i="10"/>
  <c r="AC130" i="10"/>
  <c r="AB130" i="10"/>
  <c r="AA130" i="10"/>
  <c r="Z130" i="10"/>
  <c r="Y130" i="10"/>
  <c r="W130" i="10"/>
  <c r="U130" i="10"/>
  <c r="S130" i="10"/>
  <c r="Q130" i="10"/>
  <c r="O130" i="10"/>
  <c r="M130" i="10"/>
  <c r="K130" i="10"/>
  <c r="I130" i="10"/>
  <c r="H130" i="10"/>
  <c r="F130" i="10"/>
  <c r="E130" i="10"/>
  <c r="AU129" i="10"/>
  <c r="AT129" i="10"/>
  <c r="AS129" i="10"/>
  <c r="AR129" i="10"/>
  <c r="AQ129" i="10"/>
  <c r="AP129" i="10"/>
  <c r="AO129" i="10"/>
  <c r="AN129" i="10"/>
  <c r="AM129" i="10"/>
  <c r="AL129" i="10"/>
  <c r="AK129" i="10"/>
  <c r="AJ129" i="10"/>
  <c r="AI129" i="10"/>
  <c r="AH129" i="10"/>
  <c r="AG129" i="10"/>
  <c r="AF129" i="10"/>
  <c r="AE129" i="10"/>
  <c r="AD129" i="10"/>
  <c r="AC129" i="10"/>
  <c r="AB129" i="10"/>
  <c r="AA129" i="10"/>
  <c r="Z129" i="10"/>
  <c r="Y129" i="10"/>
  <c r="W129" i="10"/>
  <c r="U129" i="10"/>
  <c r="S129" i="10"/>
  <c r="Q129" i="10"/>
  <c r="O129" i="10"/>
  <c r="M129" i="10"/>
  <c r="K129" i="10"/>
  <c r="I129" i="10"/>
  <c r="H129" i="10"/>
  <c r="F129" i="10"/>
  <c r="E129" i="10"/>
  <c r="AU128" i="10"/>
  <c r="AT128" i="10"/>
  <c r="AS128" i="10"/>
  <c r="AR128" i="10"/>
  <c r="AQ128" i="10"/>
  <c r="AP128" i="10"/>
  <c r="AO128" i="10"/>
  <c r="AN128" i="10"/>
  <c r="AM128" i="10"/>
  <c r="AL128" i="10"/>
  <c r="AK128" i="10"/>
  <c r="AJ128" i="10"/>
  <c r="AI128" i="10"/>
  <c r="AH128" i="10"/>
  <c r="AG128" i="10"/>
  <c r="AF128" i="10"/>
  <c r="AE128" i="10"/>
  <c r="AD128" i="10"/>
  <c r="AC128" i="10"/>
  <c r="AB128" i="10"/>
  <c r="AA128" i="10"/>
  <c r="Z128" i="10"/>
  <c r="Y128" i="10"/>
  <c r="W128" i="10"/>
  <c r="U128" i="10"/>
  <c r="S128" i="10"/>
  <c r="Q128" i="10"/>
  <c r="O128" i="10"/>
  <c r="M128" i="10"/>
  <c r="K128" i="10"/>
  <c r="I128" i="10"/>
  <c r="H128" i="10"/>
  <c r="F128" i="10"/>
  <c r="E128" i="10"/>
  <c r="AU127" i="10"/>
  <c r="AT127" i="10"/>
  <c r="AS127" i="10"/>
  <c r="AR127" i="10"/>
  <c r="AQ127" i="10"/>
  <c r="AP127" i="10"/>
  <c r="AO127" i="10"/>
  <c r="AN127" i="10"/>
  <c r="AM127" i="10"/>
  <c r="AL127" i="10"/>
  <c r="AK127" i="10"/>
  <c r="AJ127" i="10"/>
  <c r="AI127" i="10"/>
  <c r="AH127" i="10"/>
  <c r="AG127" i="10"/>
  <c r="AF127" i="10"/>
  <c r="AE127" i="10"/>
  <c r="AD127" i="10"/>
  <c r="AC127" i="10"/>
  <c r="AB127" i="10"/>
  <c r="AA127" i="10"/>
  <c r="Z127" i="10"/>
  <c r="Y127" i="10"/>
  <c r="W127" i="10"/>
  <c r="U127" i="10"/>
  <c r="S127" i="10"/>
  <c r="Q127" i="10"/>
  <c r="O127" i="10"/>
  <c r="M127" i="10"/>
  <c r="K127" i="10"/>
  <c r="I127" i="10"/>
  <c r="H127" i="10"/>
  <c r="F127" i="10"/>
  <c r="E127" i="10"/>
  <c r="AU126" i="10"/>
  <c r="AT126" i="10"/>
  <c r="AS126" i="10"/>
  <c r="AR126" i="10"/>
  <c r="AQ126" i="10"/>
  <c r="AP126" i="10"/>
  <c r="AO126" i="10"/>
  <c r="AN126" i="10"/>
  <c r="AM126" i="10"/>
  <c r="AL126" i="10"/>
  <c r="AK126" i="10"/>
  <c r="AJ126" i="10"/>
  <c r="AI126" i="10"/>
  <c r="AH126" i="10"/>
  <c r="AG126" i="10"/>
  <c r="AF126" i="10"/>
  <c r="AE126" i="10"/>
  <c r="AD126" i="10"/>
  <c r="AC126" i="10"/>
  <c r="AB126" i="10"/>
  <c r="AA126" i="10"/>
  <c r="Z126" i="10"/>
  <c r="Y126" i="10"/>
  <c r="W126" i="10"/>
  <c r="U126" i="10"/>
  <c r="S126" i="10"/>
  <c r="Q126" i="10"/>
  <c r="O126" i="10"/>
  <c r="M126" i="10"/>
  <c r="K126" i="10"/>
  <c r="I126" i="10"/>
  <c r="H126" i="10"/>
  <c r="F126" i="10"/>
  <c r="E126" i="10"/>
  <c r="AU125" i="10"/>
  <c r="AT125" i="10"/>
  <c r="AS125" i="10"/>
  <c r="AR125" i="10"/>
  <c r="AQ125" i="10"/>
  <c r="AP125" i="10"/>
  <c r="AO125" i="10"/>
  <c r="AN125" i="10"/>
  <c r="AM125" i="10"/>
  <c r="AL125" i="10"/>
  <c r="AK125" i="10"/>
  <c r="AJ125" i="10"/>
  <c r="AI125" i="10"/>
  <c r="AH125" i="10"/>
  <c r="AG125" i="10"/>
  <c r="AF125" i="10"/>
  <c r="AE125" i="10"/>
  <c r="AD125" i="10"/>
  <c r="AC125" i="10"/>
  <c r="AB125" i="10"/>
  <c r="AA125" i="10"/>
  <c r="Z125" i="10"/>
  <c r="Y125" i="10"/>
  <c r="W125" i="10"/>
  <c r="U125" i="10"/>
  <c r="S125" i="10"/>
  <c r="Q125" i="10"/>
  <c r="O125" i="10"/>
  <c r="M125" i="10"/>
  <c r="K125" i="10"/>
  <c r="I125" i="10"/>
  <c r="H125" i="10"/>
  <c r="F125" i="10"/>
  <c r="E125" i="10"/>
  <c r="AV122" i="10"/>
  <c r="X122" i="10"/>
  <c r="V122" i="10"/>
  <c r="T122" i="10"/>
  <c r="R122" i="10"/>
  <c r="P122" i="10"/>
  <c r="N122" i="10"/>
  <c r="L122" i="10"/>
  <c r="J122" i="10"/>
  <c r="AV121" i="10"/>
  <c r="X121" i="10"/>
  <c r="V121" i="10"/>
  <c r="T121" i="10"/>
  <c r="R121" i="10"/>
  <c r="P121" i="10"/>
  <c r="N121" i="10"/>
  <c r="L121" i="10"/>
  <c r="J121" i="10"/>
  <c r="AV120" i="10"/>
  <c r="X120" i="10"/>
  <c r="V120" i="10"/>
  <c r="T120" i="10"/>
  <c r="R120" i="10"/>
  <c r="P120" i="10"/>
  <c r="N120" i="10"/>
  <c r="L120" i="10"/>
  <c r="J120" i="10"/>
  <c r="AV119" i="10"/>
  <c r="X119" i="10"/>
  <c r="V119" i="10"/>
  <c r="T119" i="10"/>
  <c r="R119" i="10"/>
  <c r="P119" i="10"/>
  <c r="N119" i="10"/>
  <c r="L119" i="10"/>
  <c r="J119" i="10"/>
  <c r="AV118" i="10"/>
  <c r="X118" i="10"/>
  <c r="V118" i="10"/>
  <c r="T118" i="10"/>
  <c r="R118" i="10"/>
  <c r="P118" i="10"/>
  <c r="N118" i="10"/>
  <c r="L118" i="10"/>
  <c r="J118" i="10"/>
  <c r="AV117" i="10"/>
  <c r="X117" i="10"/>
  <c r="V117" i="10"/>
  <c r="T117" i="10"/>
  <c r="R117" i="10"/>
  <c r="P117" i="10"/>
  <c r="N117" i="10"/>
  <c r="L117" i="10"/>
  <c r="J117" i="10"/>
  <c r="AV116" i="10"/>
  <c r="X116" i="10"/>
  <c r="V116" i="10"/>
  <c r="T116" i="10"/>
  <c r="R116" i="10"/>
  <c r="P116" i="10"/>
  <c r="N116" i="10"/>
  <c r="L116" i="10"/>
  <c r="J116" i="10"/>
  <c r="AV115" i="10"/>
  <c r="X115" i="10"/>
  <c r="V115" i="10"/>
  <c r="T115" i="10"/>
  <c r="R115" i="10"/>
  <c r="P115" i="10"/>
  <c r="N115" i="10"/>
  <c r="L115" i="10"/>
  <c r="J115" i="10"/>
  <c r="AV114" i="10"/>
  <c r="X114" i="10"/>
  <c r="V114" i="10"/>
  <c r="T114" i="10"/>
  <c r="R114" i="10"/>
  <c r="P114" i="10"/>
  <c r="N114" i="10"/>
  <c r="L114" i="10"/>
  <c r="J114" i="10"/>
  <c r="AV113" i="10"/>
  <c r="X113" i="10"/>
  <c r="V113" i="10"/>
  <c r="T113" i="10"/>
  <c r="R113" i="10"/>
  <c r="P113" i="10"/>
  <c r="N113" i="10"/>
  <c r="L113" i="10"/>
  <c r="J113" i="10"/>
  <c r="AV112" i="10"/>
  <c r="X112" i="10"/>
  <c r="V112" i="10"/>
  <c r="T112" i="10"/>
  <c r="R112" i="10"/>
  <c r="P112" i="10"/>
  <c r="N112" i="10"/>
  <c r="L112" i="10"/>
  <c r="J112" i="10"/>
  <c r="AV111" i="10"/>
  <c r="X111" i="10"/>
  <c r="V111" i="10"/>
  <c r="T111" i="10"/>
  <c r="R111" i="10"/>
  <c r="P111" i="10"/>
  <c r="N111" i="10"/>
  <c r="L111" i="10"/>
  <c r="J111" i="10"/>
  <c r="AV110" i="10"/>
  <c r="X110" i="10"/>
  <c r="V110" i="10"/>
  <c r="T110" i="10"/>
  <c r="R110" i="10"/>
  <c r="P110" i="10"/>
  <c r="N110" i="10"/>
  <c r="L110" i="10"/>
  <c r="J110" i="10"/>
  <c r="AV109" i="10"/>
  <c r="X109" i="10"/>
  <c r="V109" i="10"/>
  <c r="T109" i="10"/>
  <c r="R109" i="10"/>
  <c r="P109" i="10"/>
  <c r="N109" i="10"/>
  <c r="L109" i="10"/>
  <c r="J109" i="10"/>
  <c r="AV108" i="10"/>
  <c r="X108" i="10"/>
  <c r="V108" i="10"/>
  <c r="T108" i="10"/>
  <c r="R108" i="10"/>
  <c r="P108" i="10"/>
  <c r="N108" i="10"/>
  <c r="L108" i="10"/>
  <c r="J108" i="10"/>
  <c r="AV107" i="10"/>
  <c r="X107" i="10"/>
  <c r="V107" i="10"/>
  <c r="T107" i="10"/>
  <c r="R107" i="10"/>
  <c r="P107" i="10"/>
  <c r="N107" i="10"/>
  <c r="L107" i="10"/>
  <c r="J107" i="10"/>
  <c r="AV106" i="10"/>
  <c r="X106" i="10"/>
  <c r="V106" i="10"/>
  <c r="T106" i="10"/>
  <c r="R106" i="10"/>
  <c r="P106" i="10"/>
  <c r="N106" i="10"/>
  <c r="L106" i="10"/>
  <c r="J106" i="10"/>
  <c r="AV105" i="10"/>
  <c r="X105" i="10"/>
  <c r="V105" i="10"/>
  <c r="T105" i="10"/>
  <c r="R105" i="10"/>
  <c r="P105" i="10"/>
  <c r="N105" i="10"/>
  <c r="L105" i="10"/>
  <c r="J105" i="10"/>
  <c r="AV104" i="10"/>
  <c r="X104" i="10"/>
  <c r="V104" i="10"/>
  <c r="T104" i="10"/>
  <c r="R104" i="10"/>
  <c r="P104" i="10"/>
  <c r="N104" i="10"/>
  <c r="L104" i="10"/>
  <c r="J104" i="10"/>
  <c r="AV103" i="10"/>
  <c r="X103" i="10"/>
  <c r="V103" i="10"/>
  <c r="T103" i="10"/>
  <c r="R103" i="10"/>
  <c r="P103" i="10"/>
  <c r="N103" i="10"/>
  <c r="L103" i="10"/>
  <c r="J103" i="10"/>
  <c r="AV102" i="10"/>
  <c r="X102" i="10"/>
  <c r="V102" i="10"/>
  <c r="T102" i="10"/>
  <c r="R102" i="10"/>
  <c r="P102" i="10"/>
  <c r="N102" i="10"/>
  <c r="L102" i="10"/>
  <c r="J102" i="10"/>
  <c r="AV101" i="10"/>
  <c r="X101" i="10"/>
  <c r="V101" i="10"/>
  <c r="T101" i="10"/>
  <c r="R101" i="10"/>
  <c r="P101" i="10"/>
  <c r="N101" i="10"/>
  <c r="L101" i="10"/>
  <c r="J101" i="10"/>
  <c r="AV100" i="10"/>
  <c r="X100" i="10"/>
  <c r="V100" i="10"/>
  <c r="T100" i="10"/>
  <c r="R100" i="10"/>
  <c r="P100" i="10"/>
  <c r="N100" i="10"/>
  <c r="L100" i="10"/>
  <c r="J100" i="10"/>
  <c r="AV99" i="10"/>
  <c r="X99" i="10"/>
  <c r="V99" i="10"/>
  <c r="T99" i="10"/>
  <c r="R99" i="10"/>
  <c r="P99" i="10"/>
  <c r="N99" i="10"/>
  <c r="L99" i="10"/>
  <c r="J99" i="10"/>
  <c r="AV98" i="10"/>
  <c r="X98" i="10"/>
  <c r="V98" i="10"/>
  <c r="T98" i="10"/>
  <c r="R98" i="10"/>
  <c r="P98" i="10"/>
  <c r="N98" i="10"/>
  <c r="L98" i="10"/>
  <c r="J98" i="10"/>
  <c r="AV97" i="10"/>
  <c r="X97" i="10"/>
  <c r="V97" i="10"/>
  <c r="T97" i="10"/>
  <c r="R97" i="10"/>
  <c r="P97" i="10"/>
  <c r="N97" i="10"/>
  <c r="L97" i="10"/>
  <c r="J97" i="10"/>
  <c r="AV96" i="10"/>
  <c r="X96" i="10"/>
  <c r="V96" i="10"/>
  <c r="T96" i="10"/>
  <c r="R96" i="10"/>
  <c r="P96" i="10"/>
  <c r="N96" i="10"/>
  <c r="L96" i="10"/>
  <c r="J96" i="10"/>
  <c r="AV95" i="10"/>
  <c r="X95" i="10"/>
  <c r="V95" i="10"/>
  <c r="T95" i="10"/>
  <c r="R95" i="10"/>
  <c r="P95" i="10"/>
  <c r="N95" i="10"/>
  <c r="L95" i="10"/>
  <c r="J95" i="10"/>
  <c r="AV94" i="10"/>
  <c r="X94" i="10"/>
  <c r="V94" i="10"/>
  <c r="T94" i="10"/>
  <c r="R94" i="10"/>
  <c r="P94" i="10"/>
  <c r="N94" i="10"/>
  <c r="L94" i="10"/>
  <c r="J94" i="10"/>
  <c r="AV93" i="10"/>
  <c r="X93" i="10"/>
  <c r="V93" i="10"/>
  <c r="T93" i="10"/>
  <c r="R93" i="10"/>
  <c r="P93" i="10"/>
  <c r="N93" i="10"/>
  <c r="L93" i="10"/>
  <c r="J93" i="10"/>
  <c r="AV92" i="10"/>
  <c r="X92" i="10"/>
  <c r="V92" i="10"/>
  <c r="T92" i="10"/>
  <c r="R92" i="10"/>
  <c r="P92" i="10"/>
  <c r="N92" i="10"/>
  <c r="L92" i="10"/>
  <c r="J92" i="10"/>
  <c r="AV91" i="10"/>
  <c r="X91" i="10"/>
  <c r="V91" i="10"/>
  <c r="T91" i="10"/>
  <c r="R91" i="10"/>
  <c r="P91" i="10"/>
  <c r="N91" i="10"/>
  <c r="L91" i="10"/>
  <c r="J91" i="10"/>
  <c r="AV90" i="10"/>
  <c r="X90" i="10"/>
  <c r="V90" i="10"/>
  <c r="T90" i="10"/>
  <c r="R90" i="10"/>
  <c r="P90" i="10"/>
  <c r="N90" i="10"/>
  <c r="L90" i="10"/>
  <c r="J90" i="10"/>
  <c r="AV89" i="10"/>
  <c r="X89" i="10"/>
  <c r="V89" i="10"/>
  <c r="T89" i="10"/>
  <c r="R89" i="10"/>
  <c r="P89" i="10"/>
  <c r="N89" i="10"/>
  <c r="L89" i="10"/>
  <c r="J89" i="10"/>
  <c r="AV88" i="10"/>
  <c r="X88" i="10"/>
  <c r="V88" i="10"/>
  <c r="T88" i="10"/>
  <c r="R88" i="10"/>
  <c r="P88" i="10"/>
  <c r="N88" i="10"/>
  <c r="L88" i="10"/>
  <c r="J88" i="10"/>
  <c r="AV87" i="10"/>
  <c r="X87" i="10"/>
  <c r="V87" i="10"/>
  <c r="T87" i="10"/>
  <c r="R87" i="10"/>
  <c r="P87" i="10"/>
  <c r="N87" i="10"/>
  <c r="L87" i="10"/>
  <c r="J87" i="10"/>
  <c r="AV86" i="10"/>
  <c r="X86" i="10"/>
  <c r="V86" i="10"/>
  <c r="T86" i="10"/>
  <c r="R86" i="10"/>
  <c r="P86" i="10"/>
  <c r="N86" i="10"/>
  <c r="L86" i="10"/>
  <c r="J86" i="10"/>
  <c r="AV85" i="10"/>
  <c r="X85" i="10"/>
  <c r="V85" i="10"/>
  <c r="T85" i="10"/>
  <c r="R85" i="10"/>
  <c r="P85" i="10"/>
  <c r="N85" i="10"/>
  <c r="L85" i="10"/>
  <c r="J85" i="10"/>
  <c r="AV84" i="10"/>
  <c r="X84" i="10"/>
  <c r="V84" i="10"/>
  <c r="T84" i="10"/>
  <c r="R84" i="10"/>
  <c r="P84" i="10"/>
  <c r="N84" i="10"/>
  <c r="L84" i="10"/>
  <c r="J84" i="10"/>
  <c r="AV83" i="10"/>
  <c r="X83" i="10"/>
  <c r="V83" i="10"/>
  <c r="T83" i="10"/>
  <c r="R83" i="10"/>
  <c r="P83" i="10"/>
  <c r="N83" i="10"/>
  <c r="L83" i="10"/>
  <c r="J83" i="10"/>
  <c r="AV82" i="10"/>
  <c r="X82" i="10"/>
  <c r="V82" i="10"/>
  <c r="T82" i="10"/>
  <c r="R82" i="10"/>
  <c r="P82" i="10"/>
  <c r="N82" i="10"/>
  <c r="L82" i="10"/>
  <c r="J82" i="10"/>
  <c r="AV81" i="10"/>
  <c r="X81" i="10"/>
  <c r="V81" i="10"/>
  <c r="T81" i="10"/>
  <c r="R81" i="10"/>
  <c r="P81" i="10"/>
  <c r="N81" i="10"/>
  <c r="L81" i="10"/>
  <c r="J81" i="10"/>
  <c r="AV80" i="10"/>
  <c r="X80" i="10"/>
  <c r="V80" i="10"/>
  <c r="T80" i="10"/>
  <c r="R80" i="10"/>
  <c r="P80" i="10"/>
  <c r="N80" i="10"/>
  <c r="L80" i="10"/>
  <c r="J80" i="10"/>
  <c r="AV79" i="10"/>
  <c r="X79" i="10"/>
  <c r="V79" i="10"/>
  <c r="T79" i="10"/>
  <c r="R79" i="10"/>
  <c r="P79" i="10"/>
  <c r="N79" i="10"/>
  <c r="L79" i="10"/>
  <c r="J79" i="10"/>
  <c r="AV78" i="10"/>
  <c r="X78" i="10"/>
  <c r="V78" i="10"/>
  <c r="T78" i="10"/>
  <c r="R78" i="10"/>
  <c r="P78" i="10"/>
  <c r="N78" i="10"/>
  <c r="L78" i="10"/>
  <c r="J78" i="10"/>
  <c r="AV77" i="10"/>
  <c r="X77" i="10"/>
  <c r="V77" i="10"/>
  <c r="T77" i="10"/>
  <c r="R77" i="10"/>
  <c r="P77" i="10"/>
  <c r="N77" i="10"/>
  <c r="L77" i="10"/>
  <c r="J77" i="10"/>
  <c r="AV76" i="10"/>
  <c r="X76" i="10"/>
  <c r="V76" i="10"/>
  <c r="T76" i="10"/>
  <c r="R76" i="10"/>
  <c r="P76" i="10"/>
  <c r="N76" i="10"/>
  <c r="L76" i="10"/>
  <c r="J76" i="10"/>
  <c r="AV75" i="10"/>
  <c r="X75" i="10"/>
  <c r="V75" i="10"/>
  <c r="T75" i="10"/>
  <c r="R75" i="10"/>
  <c r="P75" i="10"/>
  <c r="N75" i="10"/>
  <c r="L75" i="10"/>
  <c r="J75" i="10"/>
  <c r="AV74" i="10"/>
  <c r="X74" i="10"/>
  <c r="V74" i="10"/>
  <c r="T74" i="10"/>
  <c r="R74" i="10"/>
  <c r="P74" i="10"/>
  <c r="N74" i="10"/>
  <c r="L74" i="10"/>
  <c r="J74" i="10"/>
  <c r="AV73" i="10"/>
  <c r="X73" i="10"/>
  <c r="V73" i="10"/>
  <c r="T73" i="10"/>
  <c r="R73" i="10"/>
  <c r="P73" i="10"/>
  <c r="N73" i="10"/>
  <c r="L73" i="10"/>
  <c r="J73" i="10"/>
  <c r="AV72" i="10"/>
  <c r="X72" i="10"/>
  <c r="V72" i="10"/>
  <c r="T72" i="10"/>
  <c r="R72" i="10"/>
  <c r="P72" i="10"/>
  <c r="N72" i="10"/>
  <c r="L72" i="10"/>
  <c r="J72" i="10"/>
  <c r="AV71" i="10"/>
  <c r="X71" i="10"/>
  <c r="V71" i="10"/>
  <c r="T71" i="10"/>
  <c r="R71" i="10"/>
  <c r="P71" i="10"/>
  <c r="N71" i="10"/>
  <c r="L71" i="10"/>
  <c r="J71" i="10"/>
  <c r="AV70" i="10"/>
  <c r="X70" i="10"/>
  <c r="V70" i="10"/>
  <c r="T70" i="10"/>
  <c r="R70" i="10"/>
  <c r="P70" i="10"/>
  <c r="N70" i="10"/>
  <c r="L70" i="10"/>
  <c r="J70" i="10"/>
  <c r="AV69" i="10"/>
  <c r="X69" i="10"/>
  <c r="V69" i="10"/>
  <c r="T69" i="10"/>
  <c r="R69" i="10"/>
  <c r="P69" i="10"/>
  <c r="N69" i="10"/>
  <c r="L69" i="10"/>
  <c r="J69" i="10"/>
  <c r="AV68" i="10"/>
  <c r="X68" i="10"/>
  <c r="V68" i="10"/>
  <c r="T68" i="10"/>
  <c r="R68" i="10"/>
  <c r="P68" i="10"/>
  <c r="N68" i="10"/>
  <c r="L68" i="10"/>
  <c r="J68" i="10"/>
  <c r="AV67" i="10"/>
  <c r="X67" i="10"/>
  <c r="V67" i="10"/>
  <c r="T67" i="10"/>
  <c r="R67" i="10"/>
  <c r="P67" i="10"/>
  <c r="N67" i="10"/>
  <c r="L67" i="10"/>
  <c r="J67" i="10"/>
  <c r="AV66" i="10"/>
  <c r="X66" i="10"/>
  <c r="V66" i="10"/>
  <c r="T66" i="10"/>
  <c r="R66" i="10"/>
  <c r="P66" i="10"/>
  <c r="N66" i="10"/>
  <c r="L66" i="10"/>
  <c r="J66" i="10"/>
  <c r="AV65" i="10"/>
  <c r="X65" i="10"/>
  <c r="V65" i="10"/>
  <c r="T65" i="10"/>
  <c r="R65" i="10"/>
  <c r="P65" i="10"/>
  <c r="N65" i="10"/>
  <c r="L65" i="10"/>
  <c r="J65" i="10"/>
  <c r="AV64" i="10"/>
  <c r="X64" i="10"/>
  <c r="V64" i="10"/>
  <c r="T64" i="10"/>
  <c r="R64" i="10"/>
  <c r="P64" i="10"/>
  <c r="N64" i="10"/>
  <c r="L64" i="10"/>
  <c r="J64" i="10"/>
  <c r="AV63" i="10"/>
  <c r="X63" i="10"/>
  <c r="V63" i="10"/>
  <c r="T63" i="10"/>
  <c r="R63" i="10"/>
  <c r="P63" i="10"/>
  <c r="N63" i="10"/>
  <c r="L63" i="10"/>
  <c r="J63" i="10"/>
  <c r="AV62" i="10"/>
  <c r="X62" i="10"/>
  <c r="V62" i="10"/>
  <c r="T62" i="10"/>
  <c r="R62" i="10"/>
  <c r="P62" i="10"/>
  <c r="N62" i="10"/>
  <c r="L62" i="10"/>
  <c r="J62" i="10"/>
  <c r="AV61" i="10"/>
  <c r="X61" i="10"/>
  <c r="V61" i="10"/>
  <c r="T61" i="10"/>
  <c r="R61" i="10"/>
  <c r="P61" i="10"/>
  <c r="N61" i="10"/>
  <c r="L61" i="10"/>
  <c r="J61" i="10"/>
  <c r="AV60" i="10"/>
  <c r="X60" i="10"/>
  <c r="V60" i="10"/>
  <c r="T60" i="10"/>
  <c r="R60" i="10"/>
  <c r="P60" i="10"/>
  <c r="N60" i="10"/>
  <c r="L60" i="10"/>
  <c r="J60" i="10"/>
  <c r="AV59" i="10"/>
  <c r="X59" i="10"/>
  <c r="V59" i="10"/>
  <c r="T59" i="10"/>
  <c r="R59" i="10"/>
  <c r="P59" i="10"/>
  <c r="N59" i="10"/>
  <c r="L59" i="10"/>
  <c r="J59" i="10"/>
  <c r="AV58" i="10"/>
  <c r="X58" i="10"/>
  <c r="V58" i="10"/>
  <c r="T58" i="10"/>
  <c r="R58" i="10"/>
  <c r="P58" i="10"/>
  <c r="N58" i="10"/>
  <c r="L58" i="10"/>
  <c r="J58" i="10"/>
  <c r="AV57" i="10"/>
  <c r="X57" i="10"/>
  <c r="V57" i="10"/>
  <c r="T57" i="10"/>
  <c r="R57" i="10"/>
  <c r="P57" i="10"/>
  <c r="N57" i="10"/>
  <c r="L57" i="10"/>
  <c r="J57" i="10"/>
  <c r="AV56" i="10"/>
  <c r="X56" i="10"/>
  <c r="V56" i="10"/>
  <c r="T56" i="10"/>
  <c r="R56" i="10"/>
  <c r="P56" i="10"/>
  <c r="N56" i="10"/>
  <c r="L56" i="10"/>
  <c r="J56" i="10"/>
  <c r="AV55" i="10"/>
  <c r="X55" i="10"/>
  <c r="V55" i="10"/>
  <c r="T55" i="10"/>
  <c r="R55" i="10"/>
  <c r="P55" i="10"/>
  <c r="N55" i="10"/>
  <c r="L55" i="10"/>
  <c r="J55" i="10"/>
  <c r="AV54" i="10"/>
  <c r="X54" i="10"/>
  <c r="V54" i="10"/>
  <c r="T54" i="10"/>
  <c r="R54" i="10"/>
  <c r="P54" i="10"/>
  <c r="N54" i="10"/>
  <c r="L54" i="10"/>
  <c r="J54" i="10"/>
  <c r="AV53" i="10"/>
  <c r="X53" i="10"/>
  <c r="V53" i="10"/>
  <c r="T53" i="10"/>
  <c r="R53" i="10"/>
  <c r="P53" i="10"/>
  <c r="N53" i="10"/>
  <c r="L53" i="10"/>
  <c r="J53" i="10"/>
  <c r="AV52" i="10"/>
  <c r="X52" i="10"/>
  <c r="V52" i="10"/>
  <c r="T52" i="10"/>
  <c r="R52" i="10"/>
  <c r="P52" i="10"/>
  <c r="N52" i="10"/>
  <c r="L52" i="10"/>
  <c r="J52" i="10"/>
  <c r="AV51" i="10"/>
  <c r="X51" i="10"/>
  <c r="V51" i="10"/>
  <c r="T51" i="10"/>
  <c r="R51" i="10"/>
  <c r="P51" i="10"/>
  <c r="N51" i="10"/>
  <c r="L51" i="10"/>
  <c r="J51" i="10"/>
  <c r="AV50" i="10"/>
  <c r="X50" i="10"/>
  <c r="V50" i="10"/>
  <c r="T50" i="10"/>
  <c r="R50" i="10"/>
  <c r="P50" i="10"/>
  <c r="N50" i="10"/>
  <c r="L50" i="10"/>
  <c r="J50" i="10"/>
  <c r="AV49" i="10"/>
  <c r="X49" i="10"/>
  <c r="V49" i="10"/>
  <c r="T49" i="10"/>
  <c r="R49" i="10"/>
  <c r="P49" i="10"/>
  <c r="N49" i="10"/>
  <c r="L49" i="10"/>
  <c r="J49" i="10"/>
  <c r="AV48" i="10"/>
  <c r="X48" i="10"/>
  <c r="V48" i="10"/>
  <c r="T48" i="10"/>
  <c r="R48" i="10"/>
  <c r="P48" i="10"/>
  <c r="N48" i="10"/>
  <c r="L48" i="10"/>
  <c r="J48" i="10"/>
  <c r="AV47" i="10"/>
  <c r="X47" i="10"/>
  <c r="V47" i="10"/>
  <c r="T47" i="10"/>
  <c r="R47" i="10"/>
  <c r="P47" i="10"/>
  <c r="N47" i="10"/>
  <c r="L47" i="10"/>
  <c r="J47" i="10"/>
  <c r="AV46" i="10"/>
  <c r="X46" i="10"/>
  <c r="V46" i="10"/>
  <c r="T46" i="10"/>
  <c r="R46" i="10"/>
  <c r="P46" i="10"/>
  <c r="N46" i="10"/>
  <c r="L46" i="10"/>
  <c r="J46" i="10"/>
  <c r="AV45" i="10"/>
  <c r="X45" i="10"/>
  <c r="V45" i="10"/>
  <c r="T45" i="10"/>
  <c r="R45" i="10"/>
  <c r="P45" i="10"/>
  <c r="N45" i="10"/>
  <c r="L45" i="10"/>
  <c r="J45" i="10"/>
  <c r="AV44" i="10"/>
  <c r="X44" i="10"/>
  <c r="V44" i="10"/>
  <c r="T44" i="10"/>
  <c r="R44" i="10"/>
  <c r="P44" i="10"/>
  <c r="N44" i="10"/>
  <c r="L44" i="10"/>
  <c r="J44" i="10"/>
  <c r="AV43" i="10"/>
  <c r="X43" i="10"/>
  <c r="V43" i="10"/>
  <c r="T43" i="10"/>
  <c r="R43" i="10"/>
  <c r="P43" i="10"/>
  <c r="N43" i="10"/>
  <c r="L43" i="10"/>
  <c r="J43" i="10"/>
  <c r="AV42" i="10"/>
  <c r="X42" i="10"/>
  <c r="V42" i="10"/>
  <c r="T42" i="10"/>
  <c r="R42" i="10"/>
  <c r="P42" i="10"/>
  <c r="N42" i="10"/>
  <c r="L42" i="10"/>
  <c r="J42" i="10"/>
  <c r="AV41" i="10"/>
  <c r="X41" i="10"/>
  <c r="V41" i="10"/>
  <c r="T41" i="10"/>
  <c r="R41" i="10"/>
  <c r="P41" i="10"/>
  <c r="N41" i="10"/>
  <c r="L41" i="10"/>
  <c r="J41" i="10"/>
  <c r="AV40" i="10"/>
  <c r="X40" i="10"/>
  <c r="V40" i="10"/>
  <c r="T40" i="10"/>
  <c r="R40" i="10"/>
  <c r="P40" i="10"/>
  <c r="N40" i="10"/>
  <c r="L40" i="10"/>
  <c r="J40" i="10"/>
  <c r="AV39" i="10"/>
  <c r="X39" i="10"/>
  <c r="V39" i="10"/>
  <c r="T39" i="10"/>
  <c r="R39" i="10"/>
  <c r="P39" i="10"/>
  <c r="N39" i="10"/>
  <c r="L39" i="10"/>
  <c r="J39" i="10"/>
  <c r="AV38" i="10"/>
  <c r="X38" i="10"/>
  <c r="V38" i="10"/>
  <c r="T38" i="10"/>
  <c r="R38" i="10"/>
  <c r="P38" i="10"/>
  <c r="N38" i="10"/>
  <c r="L38" i="10"/>
  <c r="J38" i="10"/>
  <c r="AV37" i="10"/>
  <c r="X37" i="10"/>
  <c r="V37" i="10"/>
  <c r="T37" i="10"/>
  <c r="R37" i="10"/>
  <c r="P37" i="10"/>
  <c r="N37" i="10"/>
  <c r="L37" i="10"/>
  <c r="J37" i="10"/>
  <c r="AV36" i="10"/>
  <c r="X36" i="10"/>
  <c r="V36" i="10"/>
  <c r="T36" i="10"/>
  <c r="R36" i="10"/>
  <c r="P36" i="10"/>
  <c r="N36" i="10"/>
  <c r="L36" i="10"/>
  <c r="J36" i="10"/>
  <c r="AV35" i="10"/>
  <c r="X35" i="10"/>
  <c r="V35" i="10"/>
  <c r="T35" i="10"/>
  <c r="R35" i="10"/>
  <c r="P35" i="10"/>
  <c r="N35" i="10"/>
  <c r="L35" i="10"/>
  <c r="J35" i="10"/>
  <c r="AV34" i="10"/>
  <c r="X34" i="10"/>
  <c r="V34" i="10"/>
  <c r="T34" i="10"/>
  <c r="R34" i="10"/>
  <c r="P34" i="10"/>
  <c r="N34" i="10"/>
  <c r="L34" i="10"/>
  <c r="J34" i="10"/>
  <c r="AV33" i="10"/>
  <c r="X33" i="10"/>
  <c r="V33" i="10"/>
  <c r="T33" i="10"/>
  <c r="R33" i="10"/>
  <c r="P33" i="10"/>
  <c r="N33" i="10"/>
  <c r="L33" i="10"/>
  <c r="J33" i="10"/>
  <c r="AV32" i="10"/>
  <c r="X32" i="10"/>
  <c r="V32" i="10"/>
  <c r="T32" i="10"/>
  <c r="R32" i="10"/>
  <c r="P32" i="10"/>
  <c r="N32" i="10"/>
  <c r="L32" i="10"/>
  <c r="J32" i="10"/>
  <c r="AV31" i="10"/>
  <c r="X31" i="10"/>
  <c r="V31" i="10"/>
  <c r="T31" i="10"/>
  <c r="R31" i="10"/>
  <c r="P31" i="10"/>
  <c r="N31" i="10"/>
  <c r="L31" i="10"/>
  <c r="J31" i="10"/>
  <c r="AV30" i="10"/>
  <c r="X30" i="10"/>
  <c r="V30" i="10"/>
  <c r="T30" i="10"/>
  <c r="R30" i="10"/>
  <c r="P30" i="10"/>
  <c r="N30" i="10"/>
  <c r="L30" i="10"/>
  <c r="J30" i="10"/>
  <c r="AV29" i="10"/>
  <c r="X29" i="10"/>
  <c r="V29" i="10"/>
  <c r="T29" i="10"/>
  <c r="R29" i="10"/>
  <c r="P29" i="10"/>
  <c r="N29" i="10"/>
  <c r="L29" i="10"/>
  <c r="J29" i="10"/>
  <c r="AV28" i="10"/>
  <c r="X28" i="10"/>
  <c r="V28" i="10"/>
  <c r="T28" i="10"/>
  <c r="R28" i="10"/>
  <c r="P28" i="10"/>
  <c r="N28" i="10"/>
  <c r="L28" i="10"/>
  <c r="J28" i="10"/>
  <c r="AV27" i="10"/>
  <c r="X27" i="10"/>
  <c r="V27" i="10"/>
  <c r="T27" i="10"/>
  <c r="R27" i="10"/>
  <c r="P27" i="10"/>
  <c r="N27" i="10"/>
  <c r="L27" i="10"/>
  <c r="J27" i="10"/>
  <c r="AV26" i="10"/>
  <c r="X26" i="10"/>
  <c r="V26" i="10"/>
  <c r="T26" i="10"/>
  <c r="R26" i="10"/>
  <c r="P26" i="10"/>
  <c r="N26" i="10"/>
  <c r="L26" i="10"/>
  <c r="J26" i="10"/>
  <c r="AV25" i="10"/>
  <c r="X25" i="10"/>
  <c r="V25" i="10"/>
  <c r="T25" i="10"/>
  <c r="R25" i="10"/>
  <c r="P25" i="10"/>
  <c r="N25" i="10"/>
  <c r="L25" i="10"/>
  <c r="J25" i="10"/>
  <c r="AV24" i="10"/>
  <c r="X24" i="10"/>
  <c r="V24" i="10"/>
  <c r="T24" i="10"/>
  <c r="R24" i="10"/>
  <c r="P24" i="10"/>
  <c r="N24" i="10"/>
  <c r="L24" i="10"/>
  <c r="J24" i="10"/>
  <c r="AV23" i="10"/>
  <c r="X23" i="10"/>
  <c r="V23" i="10"/>
  <c r="T23" i="10"/>
  <c r="R23" i="10"/>
  <c r="P23" i="10"/>
  <c r="N23" i="10"/>
  <c r="L23" i="10"/>
  <c r="J23" i="10"/>
  <c r="AV22" i="10"/>
  <c r="X22" i="10"/>
  <c r="V22" i="10"/>
  <c r="T22" i="10"/>
  <c r="R22" i="10"/>
  <c r="P22" i="10"/>
  <c r="N22" i="10"/>
  <c r="L22" i="10"/>
  <c r="J22" i="10"/>
  <c r="AV21" i="10"/>
  <c r="X21" i="10"/>
  <c r="V21" i="10"/>
  <c r="T21" i="10"/>
  <c r="R21" i="10"/>
  <c r="P21" i="10"/>
  <c r="N21" i="10"/>
  <c r="L21" i="10"/>
  <c r="J21" i="10"/>
  <c r="AV20" i="10"/>
  <c r="X20" i="10"/>
  <c r="V20" i="10"/>
  <c r="T20" i="10"/>
  <c r="R20" i="10"/>
  <c r="P20" i="10"/>
  <c r="N20" i="10"/>
  <c r="L20" i="10"/>
  <c r="J20" i="10"/>
  <c r="AV19" i="10"/>
  <c r="X19" i="10"/>
  <c r="V19" i="10"/>
  <c r="T19" i="10"/>
  <c r="R19" i="10"/>
  <c r="P19" i="10"/>
  <c r="N19" i="10"/>
  <c r="L19" i="10"/>
  <c r="J19" i="10"/>
  <c r="AV18" i="10"/>
  <c r="X18" i="10"/>
  <c r="V18" i="10"/>
  <c r="T18" i="10"/>
  <c r="R18" i="10"/>
  <c r="P18" i="10"/>
  <c r="N18" i="10"/>
  <c r="L18" i="10"/>
  <c r="J18" i="10"/>
  <c r="AV17" i="10"/>
  <c r="X17" i="10"/>
  <c r="V17" i="10"/>
  <c r="T17" i="10"/>
  <c r="R17" i="10"/>
  <c r="P17" i="10"/>
  <c r="N17" i="10"/>
  <c r="L17" i="10"/>
  <c r="J17" i="10"/>
  <c r="AV16" i="10"/>
  <c r="X16" i="10"/>
  <c r="V16" i="10"/>
  <c r="T16" i="10"/>
  <c r="R16" i="10"/>
  <c r="P16" i="10"/>
  <c r="N16" i="10"/>
  <c r="L16" i="10"/>
  <c r="J16" i="10"/>
  <c r="AV15" i="10"/>
  <c r="X15" i="10"/>
  <c r="V15" i="10"/>
  <c r="T15" i="10"/>
  <c r="R15" i="10"/>
  <c r="P15" i="10"/>
  <c r="N15" i="10"/>
  <c r="L15" i="10"/>
  <c r="J15" i="10"/>
  <c r="AV14" i="10"/>
  <c r="X14" i="10"/>
  <c r="V14" i="10"/>
  <c r="T14" i="10"/>
  <c r="R14" i="10"/>
  <c r="P14" i="10"/>
  <c r="N14" i="10"/>
  <c r="L14" i="10"/>
  <c r="J14" i="10"/>
  <c r="AV13" i="10"/>
  <c r="X13" i="10"/>
  <c r="V13" i="10"/>
  <c r="T13" i="10"/>
  <c r="R13" i="10"/>
  <c r="P13" i="10"/>
  <c r="N13" i="10"/>
  <c r="L13" i="10"/>
  <c r="J13" i="10"/>
  <c r="AV12" i="10"/>
  <c r="X12" i="10"/>
  <c r="V12" i="10"/>
  <c r="T12" i="10"/>
  <c r="R12" i="10"/>
  <c r="P12" i="10"/>
  <c r="N12" i="10"/>
  <c r="L12" i="10"/>
  <c r="J12" i="10"/>
  <c r="AV11" i="10"/>
  <c r="X11" i="10"/>
  <c r="V11" i="10"/>
  <c r="T11" i="10"/>
  <c r="R11" i="10"/>
  <c r="P11" i="10"/>
  <c r="N11" i="10"/>
  <c r="L11" i="10"/>
  <c r="J11" i="10"/>
  <c r="AV10" i="10"/>
  <c r="X10" i="10"/>
  <c r="V10" i="10"/>
  <c r="T10" i="10"/>
  <c r="R10" i="10"/>
  <c r="P10" i="10"/>
  <c r="N10" i="10"/>
  <c r="L10" i="10"/>
  <c r="J10" i="10"/>
  <c r="AV9" i="10"/>
  <c r="X9" i="10"/>
  <c r="V9" i="10"/>
  <c r="T9" i="10"/>
  <c r="R9" i="10"/>
  <c r="P9" i="10"/>
  <c r="N9" i="10"/>
  <c r="L9" i="10"/>
  <c r="J9" i="10"/>
  <c r="AV8" i="10"/>
  <c r="X8" i="10"/>
  <c r="V8" i="10"/>
  <c r="T8" i="10"/>
  <c r="R8" i="10"/>
  <c r="P8" i="10"/>
  <c r="N8" i="10"/>
  <c r="L8" i="10"/>
  <c r="J8" i="10"/>
  <c r="AV7" i="10"/>
  <c r="X7" i="10"/>
  <c r="V7" i="10"/>
  <c r="T7" i="10"/>
  <c r="R7" i="10"/>
  <c r="P7" i="10"/>
  <c r="N7" i="10"/>
  <c r="L7" i="10"/>
  <c r="J7" i="10"/>
  <c r="AV6" i="10"/>
  <c r="X6" i="10"/>
  <c r="V6" i="10"/>
  <c r="T6" i="10"/>
  <c r="R6" i="10"/>
  <c r="P6" i="10"/>
  <c r="N6" i="10"/>
  <c r="L6" i="10"/>
  <c r="J6" i="10"/>
  <c r="AV5" i="10"/>
  <c r="X5" i="10"/>
  <c r="V5" i="10"/>
  <c r="T5" i="10"/>
  <c r="R5" i="10"/>
  <c r="P5" i="10"/>
  <c r="N5" i="10"/>
  <c r="L5" i="10"/>
  <c r="J5" i="10"/>
  <c r="AV4" i="10"/>
  <c r="X4" i="10"/>
  <c r="V4" i="10"/>
  <c r="T4" i="10"/>
  <c r="R4" i="10"/>
  <c r="P4" i="10"/>
  <c r="N4" i="10"/>
  <c r="L4" i="10"/>
  <c r="J4" i="10"/>
  <c r="AV3" i="10"/>
  <c r="X3" i="10"/>
  <c r="V3" i="10"/>
  <c r="T3" i="10"/>
  <c r="R3" i="10"/>
  <c r="P3" i="10"/>
  <c r="N3" i="10"/>
  <c r="L3" i="10"/>
  <c r="J3" i="10"/>
  <c r="AV2" i="10"/>
  <c r="X2" i="10"/>
  <c r="V2" i="10"/>
  <c r="T2" i="10"/>
  <c r="R2" i="10"/>
  <c r="P2" i="10"/>
  <c r="N2" i="10"/>
  <c r="L2" i="10"/>
  <c r="J2" i="10"/>
  <c r="N133" i="10" l="1"/>
  <c r="AV129" i="10"/>
  <c r="L134" i="10"/>
  <c r="P129" i="10"/>
  <c r="N127" i="10"/>
  <c r="R133" i="10"/>
  <c r="L129" i="10"/>
  <c r="X129" i="10"/>
  <c r="N126" i="10"/>
  <c r="T131" i="10"/>
  <c r="AV128" i="10"/>
  <c r="L128" i="10"/>
  <c r="J125" i="10"/>
  <c r="T133" i="10"/>
  <c r="X128" i="10"/>
  <c r="T132" i="10"/>
  <c r="J129" i="10"/>
  <c r="L133" i="10"/>
  <c r="R128" i="10"/>
  <c r="N132" i="10"/>
  <c r="V125" i="10"/>
  <c r="R134" i="10"/>
  <c r="V129" i="10"/>
  <c r="X133" i="10"/>
  <c r="N131" i="10"/>
  <c r="AV133" i="10"/>
  <c r="T125" i="10"/>
  <c r="T126" i="10"/>
  <c r="T127" i="10"/>
  <c r="X134" i="10"/>
  <c r="AV134" i="10"/>
  <c r="P125" i="10"/>
  <c r="V131" i="10"/>
  <c r="J130" i="10"/>
  <c r="P130" i="10"/>
  <c r="V130" i="10"/>
  <c r="R129" i="10"/>
  <c r="J126" i="10"/>
  <c r="P126" i="10"/>
  <c r="V126" i="10"/>
  <c r="N128" i="10"/>
  <c r="T128" i="10"/>
  <c r="L130" i="10"/>
  <c r="R130" i="10"/>
  <c r="X130" i="10"/>
  <c r="AV130" i="10"/>
  <c r="J132" i="10"/>
  <c r="P132" i="10"/>
  <c r="V132" i="10"/>
  <c r="N134" i="10"/>
  <c r="T134" i="10"/>
  <c r="J131" i="10"/>
  <c r="L125" i="10"/>
  <c r="R125" i="10"/>
  <c r="X125" i="10"/>
  <c r="AV125" i="10"/>
  <c r="J127" i="10"/>
  <c r="P127" i="10"/>
  <c r="V127" i="10"/>
  <c r="N129" i="10"/>
  <c r="T129" i="10"/>
  <c r="L131" i="10"/>
  <c r="R131" i="10"/>
  <c r="X131" i="10"/>
  <c r="AV131" i="10"/>
  <c r="J133" i="10"/>
  <c r="P133" i="10"/>
  <c r="V133" i="10"/>
  <c r="L126" i="10"/>
  <c r="R126" i="10"/>
  <c r="X126" i="10"/>
  <c r="AV126" i="10"/>
  <c r="J128" i="10"/>
  <c r="P128" i="10"/>
  <c r="V128" i="10"/>
  <c r="N130" i="10"/>
  <c r="T130" i="10"/>
  <c r="L132" i="10"/>
  <c r="R132" i="10"/>
  <c r="X132" i="10"/>
  <c r="AV132" i="10"/>
  <c r="J134" i="10"/>
  <c r="P134" i="10"/>
  <c r="V134" i="10"/>
  <c r="P131" i="10"/>
  <c r="N125" i="10"/>
  <c r="L127" i="10"/>
  <c r="R127" i="10"/>
  <c r="X127" i="10"/>
  <c r="AV127" i="10"/>
  <c r="O149" i="4"/>
  <c r="AU29" i="9"/>
  <c r="AT29" i="9"/>
  <c r="AS29" i="9"/>
  <c r="AR29" i="9"/>
  <c r="AQ29" i="9"/>
  <c r="AP29" i="9"/>
  <c r="AO29" i="9"/>
  <c r="AN29" i="9"/>
  <c r="AM29" i="9"/>
  <c r="AL29" i="9"/>
  <c r="AK29" i="9"/>
  <c r="AJ29" i="9"/>
  <c r="AI29" i="9"/>
  <c r="AH29" i="9"/>
  <c r="AG29" i="9"/>
  <c r="AF29" i="9"/>
  <c r="AE29" i="9"/>
  <c r="AD29" i="9"/>
  <c r="AC29" i="9"/>
  <c r="AB29" i="9"/>
  <c r="AA29" i="9"/>
  <c r="Z29" i="9"/>
  <c r="Y29" i="9"/>
  <c r="W29" i="9"/>
  <c r="U29" i="9"/>
  <c r="S29" i="9"/>
  <c r="Q29" i="9"/>
  <c r="O29" i="9"/>
  <c r="M29" i="9"/>
  <c r="K29" i="9"/>
  <c r="I29" i="9"/>
  <c r="H29" i="9"/>
  <c r="F29" i="9"/>
  <c r="E29" i="9"/>
  <c r="AU28" i="9"/>
  <c r="AT28" i="9"/>
  <c r="AS28" i="9"/>
  <c r="AR28" i="9"/>
  <c r="AQ28" i="9"/>
  <c r="AP28" i="9"/>
  <c r="AO28" i="9"/>
  <c r="AN28" i="9"/>
  <c r="AM28" i="9"/>
  <c r="AL28" i="9"/>
  <c r="AK28" i="9"/>
  <c r="AJ28" i="9"/>
  <c r="AI28" i="9"/>
  <c r="AH28" i="9"/>
  <c r="AG28" i="9"/>
  <c r="AF28" i="9"/>
  <c r="AE28" i="9"/>
  <c r="AD28" i="9"/>
  <c r="AC28" i="9"/>
  <c r="AB28" i="9"/>
  <c r="AA28" i="9"/>
  <c r="Z28" i="9"/>
  <c r="Y28" i="9"/>
  <c r="W28" i="9"/>
  <c r="U28" i="9"/>
  <c r="S28" i="9"/>
  <c r="Q28" i="9"/>
  <c r="O28" i="9"/>
  <c r="M28" i="9"/>
  <c r="K28" i="9"/>
  <c r="I28" i="9"/>
  <c r="H28" i="9"/>
  <c r="F28" i="9"/>
  <c r="E28" i="9"/>
  <c r="AU27" i="9"/>
  <c r="AT27" i="9"/>
  <c r="AS27" i="9"/>
  <c r="AR27" i="9"/>
  <c r="AQ27" i="9"/>
  <c r="AP27" i="9"/>
  <c r="AO27" i="9"/>
  <c r="AN27" i="9"/>
  <c r="AM27" i="9"/>
  <c r="AL27" i="9"/>
  <c r="AK27" i="9"/>
  <c r="AJ27" i="9"/>
  <c r="AI27" i="9"/>
  <c r="AH27" i="9"/>
  <c r="AG27" i="9"/>
  <c r="AF27" i="9"/>
  <c r="AE27" i="9"/>
  <c r="AD27" i="9"/>
  <c r="AC27" i="9"/>
  <c r="AB27" i="9"/>
  <c r="AA27" i="9"/>
  <c r="Z27" i="9"/>
  <c r="Y27" i="9"/>
  <c r="W27" i="9"/>
  <c r="U27" i="9"/>
  <c r="S27" i="9"/>
  <c r="Q27" i="9"/>
  <c r="O27" i="9"/>
  <c r="M27" i="9"/>
  <c r="K27" i="9"/>
  <c r="I27" i="9"/>
  <c r="H27" i="9"/>
  <c r="F27" i="9"/>
  <c r="E27" i="9"/>
  <c r="AU26" i="9"/>
  <c r="AT26" i="9"/>
  <c r="AS26" i="9"/>
  <c r="AR26" i="9"/>
  <c r="AQ26" i="9"/>
  <c r="AP26" i="9"/>
  <c r="AO26" i="9"/>
  <c r="AN26" i="9"/>
  <c r="AM26" i="9"/>
  <c r="AL26" i="9"/>
  <c r="AK26" i="9"/>
  <c r="AJ26" i="9"/>
  <c r="AI26" i="9"/>
  <c r="AH26" i="9"/>
  <c r="AG26" i="9"/>
  <c r="AF26" i="9"/>
  <c r="AE26" i="9"/>
  <c r="AD26" i="9"/>
  <c r="AC26" i="9"/>
  <c r="AB26" i="9"/>
  <c r="AA26" i="9"/>
  <c r="Z26" i="9"/>
  <c r="Y26" i="9"/>
  <c r="W26" i="9"/>
  <c r="U26" i="9"/>
  <c r="S26" i="9"/>
  <c r="Q26" i="9"/>
  <c r="O26" i="9"/>
  <c r="M26" i="9"/>
  <c r="K26" i="9"/>
  <c r="I26" i="9"/>
  <c r="H26" i="9"/>
  <c r="F26" i="9"/>
  <c r="E26" i="9"/>
  <c r="AU25" i="9"/>
  <c r="AT25" i="9"/>
  <c r="AS25" i="9"/>
  <c r="AR25" i="9"/>
  <c r="AQ25" i="9"/>
  <c r="AP25" i="9"/>
  <c r="AO25" i="9"/>
  <c r="AN25" i="9"/>
  <c r="AM25" i="9"/>
  <c r="AL25" i="9"/>
  <c r="AK25" i="9"/>
  <c r="AJ25" i="9"/>
  <c r="AI25" i="9"/>
  <c r="AH25" i="9"/>
  <c r="AG25" i="9"/>
  <c r="AF25" i="9"/>
  <c r="AE25" i="9"/>
  <c r="AD25" i="9"/>
  <c r="AC25" i="9"/>
  <c r="AB25" i="9"/>
  <c r="AA25" i="9"/>
  <c r="Z25" i="9"/>
  <c r="Y25" i="9"/>
  <c r="W25" i="9"/>
  <c r="U25" i="9"/>
  <c r="S25" i="9"/>
  <c r="Q25" i="9"/>
  <c r="O25" i="9"/>
  <c r="M25" i="9"/>
  <c r="K25" i="9"/>
  <c r="I25" i="9"/>
  <c r="H25" i="9"/>
  <c r="F25" i="9"/>
  <c r="E25" i="9"/>
  <c r="AU24" i="9"/>
  <c r="AT24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W24" i="9"/>
  <c r="U24" i="9"/>
  <c r="S24" i="9"/>
  <c r="Q24" i="9"/>
  <c r="O24" i="9"/>
  <c r="M24" i="9"/>
  <c r="K24" i="9"/>
  <c r="I24" i="9"/>
  <c r="H24" i="9"/>
  <c r="F24" i="9"/>
  <c r="E24" i="9"/>
  <c r="AU23" i="9"/>
  <c r="AT23" i="9"/>
  <c r="AS23" i="9"/>
  <c r="AR23" i="9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Z23" i="9"/>
  <c r="Y23" i="9"/>
  <c r="W23" i="9"/>
  <c r="U23" i="9"/>
  <c r="S23" i="9"/>
  <c r="Q23" i="9"/>
  <c r="O23" i="9"/>
  <c r="M23" i="9"/>
  <c r="K23" i="9"/>
  <c r="I23" i="9"/>
  <c r="H23" i="9"/>
  <c r="F23" i="9"/>
  <c r="E23" i="9"/>
  <c r="AU22" i="9"/>
  <c r="AT22" i="9"/>
  <c r="AS22" i="9"/>
  <c r="AR22" i="9"/>
  <c r="AQ22" i="9"/>
  <c r="AP22" i="9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AA22" i="9"/>
  <c r="Z22" i="9"/>
  <c r="Y22" i="9"/>
  <c r="W22" i="9"/>
  <c r="U22" i="9"/>
  <c r="S22" i="9"/>
  <c r="Q22" i="9"/>
  <c r="O22" i="9"/>
  <c r="M22" i="9"/>
  <c r="K22" i="9"/>
  <c r="I22" i="9"/>
  <c r="H22" i="9"/>
  <c r="F22" i="9"/>
  <c r="E22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W21" i="9"/>
  <c r="U21" i="9"/>
  <c r="S21" i="9"/>
  <c r="Q21" i="9"/>
  <c r="O21" i="9"/>
  <c r="M21" i="9"/>
  <c r="K21" i="9"/>
  <c r="I21" i="9"/>
  <c r="H21" i="9"/>
  <c r="F21" i="9"/>
  <c r="E21" i="9"/>
  <c r="AU20" i="9"/>
  <c r="AT20" i="9"/>
  <c r="AS20" i="9"/>
  <c r="AR20" i="9"/>
  <c r="AQ20" i="9"/>
  <c r="AP20" i="9"/>
  <c r="AO20" i="9"/>
  <c r="AN20" i="9"/>
  <c r="AM20" i="9"/>
  <c r="AL20" i="9"/>
  <c r="AK20" i="9"/>
  <c r="AJ20" i="9"/>
  <c r="AI20" i="9"/>
  <c r="AH20" i="9"/>
  <c r="AG20" i="9"/>
  <c r="AF20" i="9"/>
  <c r="AE20" i="9"/>
  <c r="AD20" i="9"/>
  <c r="AC20" i="9"/>
  <c r="AB20" i="9"/>
  <c r="AA20" i="9"/>
  <c r="Z20" i="9"/>
  <c r="Y20" i="9"/>
  <c r="W20" i="9"/>
  <c r="U20" i="9"/>
  <c r="S20" i="9"/>
  <c r="Q20" i="9"/>
  <c r="O20" i="9"/>
  <c r="M20" i="9"/>
  <c r="K20" i="9"/>
  <c r="I20" i="9"/>
  <c r="H20" i="9"/>
  <c r="F20" i="9"/>
  <c r="E20" i="9"/>
  <c r="AV17" i="9"/>
  <c r="X17" i="9"/>
  <c r="V17" i="9"/>
  <c r="T17" i="9"/>
  <c r="R17" i="9"/>
  <c r="P17" i="9"/>
  <c r="N17" i="9"/>
  <c r="L17" i="9"/>
  <c r="J17" i="9"/>
  <c r="AV16" i="9"/>
  <c r="X16" i="9"/>
  <c r="V16" i="9"/>
  <c r="T16" i="9"/>
  <c r="R16" i="9"/>
  <c r="P16" i="9"/>
  <c r="N16" i="9"/>
  <c r="L16" i="9"/>
  <c r="J16" i="9"/>
  <c r="AV15" i="9"/>
  <c r="X15" i="9"/>
  <c r="V15" i="9"/>
  <c r="T15" i="9"/>
  <c r="R15" i="9"/>
  <c r="P15" i="9"/>
  <c r="N15" i="9"/>
  <c r="L15" i="9"/>
  <c r="J15" i="9"/>
  <c r="AV14" i="9"/>
  <c r="X14" i="9"/>
  <c r="V14" i="9"/>
  <c r="T14" i="9"/>
  <c r="R14" i="9"/>
  <c r="P14" i="9"/>
  <c r="N14" i="9"/>
  <c r="L14" i="9"/>
  <c r="J14" i="9"/>
  <c r="AV13" i="9"/>
  <c r="X13" i="9"/>
  <c r="V13" i="9"/>
  <c r="T13" i="9"/>
  <c r="R13" i="9"/>
  <c r="P13" i="9"/>
  <c r="N13" i="9"/>
  <c r="L13" i="9"/>
  <c r="J13" i="9"/>
  <c r="AV12" i="9"/>
  <c r="X12" i="9"/>
  <c r="V12" i="9"/>
  <c r="T12" i="9"/>
  <c r="R12" i="9"/>
  <c r="P12" i="9"/>
  <c r="N12" i="9"/>
  <c r="L12" i="9"/>
  <c r="J12" i="9"/>
  <c r="AV11" i="9"/>
  <c r="X11" i="9"/>
  <c r="V11" i="9"/>
  <c r="T11" i="9"/>
  <c r="R11" i="9"/>
  <c r="P11" i="9"/>
  <c r="N11" i="9"/>
  <c r="L11" i="9"/>
  <c r="J11" i="9"/>
  <c r="AV10" i="9"/>
  <c r="X10" i="9"/>
  <c r="V10" i="9"/>
  <c r="T10" i="9"/>
  <c r="R10" i="9"/>
  <c r="P10" i="9"/>
  <c r="N10" i="9"/>
  <c r="L10" i="9"/>
  <c r="J10" i="9"/>
  <c r="AV9" i="9"/>
  <c r="X9" i="9"/>
  <c r="V9" i="9"/>
  <c r="T9" i="9"/>
  <c r="R9" i="9"/>
  <c r="P9" i="9"/>
  <c r="N9" i="9"/>
  <c r="L9" i="9"/>
  <c r="J9" i="9"/>
  <c r="AV8" i="9"/>
  <c r="X8" i="9"/>
  <c r="V8" i="9"/>
  <c r="T8" i="9"/>
  <c r="R8" i="9"/>
  <c r="P8" i="9"/>
  <c r="N8" i="9"/>
  <c r="L8" i="9"/>
  <c r="J8" i="9"/>
  <c r="AV7" i="9"/>
  <c r="X7" i="9"/>
  <c r="V7" i="9"/>
  <c r="T7" i="9"/>
  <c r="R7" i="9"/>
  <c r="P7" i="9"/>
  <c r="N7" i="9"/>
  <c r="L7" i="9"/>
  <c r="J7" i="9"/>
  <c r="AV6" i="9"/>
  <c r="X6" i="9"/>
  <c r="V6" i="9"/>
  <c r="T6" i="9"/>
  <c r="R6" i="9"/>
  <c r="P6" i="9"/>
  <c r="N6" i="9"/>
  <c r="L6" i="9"/>
  <c r="J6" i="9"/>
  <c r="AV5" i="9"/>
  <c r="X5" i="9"/>
  <c r="V5" i="9"/>
  <c r="T5" i="9"/>
  <c r="R5" i="9"/>
  <c r="P5" i="9"/>
  <c r="N5" i="9"/>
  <c r="L5" i="9"/>
  <c r="J5" i="9"/>
  <c r="AV4" i="9"/>
  <c r="X4" i="9"/>
  <c r="V4" i="9"/>
  <c r="T4" i="9"/>
  <c r="R4" i="9"/>
  <c r="P4" i="9"/>
  <c r="N4" i="9"/>
  <c r="L4" i="9"/>
  <c r="J4" i="9"/>
  <c r="AV3" i="9"/>
  <c r="X3" i="9"/>
  <c r="V3" i="9"/>
  <c r="T3" i="9"/>
  <c r="R3" i="9"/>
  <c r="P3" i="9"/>
  <c r="N3" i="9"/>
  <c r="L3" i="9"/>
  <c r="J3" i="9"/>
  <c r="AV2" i="9"/>
  <c r="X2" i="9"/>
  <c r="V2" i="9"/>
  <c r="T2" i="9"/>
  <c r="T22" i="9" s="1"/>
  <c r="R2" i="9"/>
  <c r="P2" i="9"/>
  <c r="N2" i="9"/>
  <c r="L2" i="9"/>
  <c r="J2" i="9"/>
  <c r="X29" i="9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W53" i="8"/>
  <c r="U53" i="8"/>
  <c r="S53" i="8"/>
  <c r="Q53" i="8"/>
  <c r="O53" i="8"/>
  <c r="M53" i="8"/>
  <c r="K53" i="8"/>
  <c r="I53" i="8"/>
  <c r="H53" i="8"/>
  <c r="F53" i="8"/>
  <c r="E53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W52" i="8"/>
  <c r="U52" i="8"/>
  <c r="S52" i="8"/>
  <c r="Q52" i="8"/>
  <c r="O52" i="8"/>
  <c r="M52" i="8"/>
  <c r="K52" i="8"/>
  <c r="I52" i="8"/>
  <c r="H52" i="8"/>
  <c r="F52" i="8"/>
  <c r="E52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W51" i="8"/>
  <c r="U51" i="8"/>
  <c r="S51" i="8"/>
  <c r="Q51" i="8"/>
  <c r="O51" i="8"/>
  <c r="M51" i="8"/>
  <c r="K51" i="8"/>
  <c r="I51" i="8"/>
  <c r="H51" i="8"/>
  <c r="F51" i="8"/>
  <c r="E51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W50" i="8"/>
  <c r="U50" i="8"/>
  <c r="S50" i="8"/>
  <c r="Q50" i="8"/>
  <c r="O50" i="8"/>
  <c r="M50" i="8"/>
  <c r="K50" i="8"/>
  <c r="I50" i="8"/>
  <c r="H50" i="8"/>
  <c r="F50" i="8"/>
  <c r="E50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W49" i="8"/>
  <c r="U49" i="8"/>
  <c r="S49" i="8"/>
  <c r="Q49" i="8"/>
  <c r="O49" i="8"/>
  <c r="M49" i="8"/>
  <c r="K49" i="8"/>
  <c r="I49" i="8"/>
  <c r="H49" i="8"/>
  <c r="F49" i="8"/>
  <c r="E49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W48" i="8"/>
  <c r="U48" i="8"/>
  <c r="S48" i="8"/>
  <c r="Q48" i="8"/>
  <c r="O48" i="8"/>
  <c r="M48" i="8"/>
  <c r="K48" i="8"/>
  <c r="I48" i="8"/>
  <c r="H48" i="8"/>
  <c r="F48" i="8"/>
  <c r="E48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W47" i="8"/>
  <c r="U47" i="8"/>
  <c r="S47" i="8"/>
  <c r="Q47" i="8"/>
  <c r="O47" i="8"/>
  <c r="M47" i="8"/>
  <c r="K47" i="8"/>
  <c r="I47" i="8"/>
  <c r="H47" i="8"/>
  <c r="F47" i="8"/>
  <c r="E47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W46" i="8"/>
  <c r="U46" i="8"/>
  <c r="S46" i="8"/>
  <c r="Q46" i="8"/>
  <c r="O46" i="8"/>
  <c r="M46" i="8"/>
  <c r="K46" i="8"/>
  <c r="I46" i="8"/>
  <c r="H46" i="8"/>
  <c r="F46" i="8"/>
  <c r="E46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W45" i="8"/>
  <c r="U45" i="8"/>
  <c r="S45" i="8"/>
  <c r="Q45" i="8"/>
  <c r="O45" i="8"/>
  <c r="M45" i="8"/>
  <c r="K45" i="8"/>
  <c r="I45" i="8"/>
  <c r="H45" i="8"/>
  <c r="F45" i="8"/>
  <c r="E45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W44" i="8"/>
  <c r="U44" i="8"/>
  <c r="S44" i="8"/>
  <c r="Q44" i="8"/>
  <c r="O44" i="8"/>
  <c r="M44" i="8"/>
  <c r="K44" i="8"/>
  <c r="I44" i="8"/>
  <c r="H44" i="8"/>
  <c r="F44" i="8"/>
  <c r="E44" i="8"/>
  <c r="AV41" i="8"/>
  <c r="X41" i="8"/>
  <c r="V41" i="8"/>
  <c r="T41" i="8"/>
  <c r="R41" i="8"/>
  <c r="P41" i="8"/>
  <c r="N41" i="8"/>
  <c r="L41" i="8"/>
  <c r="J41" i="8"/>
  <c r="AV40" i="8"/>
  <c r="X40" i="8"/>
  <c r="V40" i="8"/>
  <c r="T40" i="8"/>
  <c r="R40" i="8"/>
  <c r="P40" i="8"/>
  <c r="N40" i="8"/>
  <c r="L40" i="8"/>
  <c r="J40" i="8"/>
  <c r="AV39" i="8"/>
  <c r="X39" i="8"/>
  <c r="V39" i="8"/>
  <c r="T39" i="8"/>
  <c r="R39" i="8"/>
  <c r="P39" i="8"/>
  <c r="N39" i="8"/>
  <c r="L39" i="8"/>
  <c r="J39" i="8"/>
  <c r="AV38" i="8"/>
  <c r="X38" i="8"/>
  <c r="V38" i="8"/>
  <c r="T38" i="8"/>
  <c r="R38" i="8"/>
  <c r="P38" i="8"/>
  <c r="N38" i="8"/>
  <c r="L38" i="8"/>
  <c r="J38" i="8"/>
  <c r="AV37" i="8"/>
  <c r="X37" i="8"/>
  <c r="V37" i="8"/>
  <c r="T37" i="8"/>
  <c r="R37" i="8"/>
  <c r="P37" i="8"/>
  <c r="N37" i="8"/>
  <c r="L37" i="8"/>
  <c r="J37" i="8"/>
  <c r="AV36" i="8"/>
  <c r="X36" i="8"/>
  <c r="V36" i="8"/>
  <c r="T36" i="8"/>
  <c r="R36" i="8"/>
  <c r="P36" i="8"/>
  <c r="N36" i="8"/>
  <c r="L36" i="8"/>
  <c r="J36" i="8"/>
  <c r="AV35" i="8"/>
  <c r="X35" i="8"/>
  <c r="V35" i="8"/>
  <c r="T35" i="8"/>
  <c r="R35" i="8"/>
  <c r="P35" i="8"/>
  <c r="N35" i="8"/>
  <c r="L35" i="8"/>
  <c r="J35" i="8"/>
  <c r="AV34" i="8"/>
  <c r="X34" i="8"/>
  <c r="V34" i="8"/>
  <c r="T34" i="8"/>
  <c r="R34" i="8"/>
  <c r="P34" i="8"/>
  <c r="N34" i="8"/>
  <c r="L34" i="8"/>
  <c r="J34" i="8"/>
  <c r="AV33" i="8"/>
  <c r="X33" i="8"/>
  <c r="V33" i="8"/>
  <c r="T33" i="8"/>
  <c r="R33" i="8"/>
  <c r="P33" i="8"/>
  <c r="N33" i="8"/>
  <c r="L33" i="8"/>
  <c r="J33" i="8"/>
  <c r="AV32" i="8"/>
  <c r="X32" i="8"/>
  <c r="V32" i="8"/>
  <c r="T32" i="8"/>
  <c r="R32" i="8"/>
  <c r="P32" i="8"/>
  <c r="N32" i="8"/>
  <c r="L32" i="8"/>
  <c r="J32" i="8"/>
  <c r="AV31" i="8"/>
  <c r="X31" i="8"/>
  <c r="V31" i="8"/>
  <c r="T31" i="8"/>
  <c r="R31" i="8"/>
  <c r="P31" i="8"/>
  <c r="N31" i="8"/>
  <c r="L31" i="8"/>
  <c r="J31" i="8"/>
  <c r="AV30" i="8"/>
  <c r="X30" i="8"/>
  <c r="V30" i="8"/>
  <c r="T30" i="8"/>
  <c r="R30" i="8"/>
  <c r="P30" i="8"/>
  <c r="N30" i="8"/>
  <c r="L30" i="8"/>
  <c r="J30" i="8"/>
  <c r="AV29" i="8"/>
  <c r="X29" i="8"/>
  <c r="V29" i="8"/>
  <c r="T29" i="8"/>
  <c r="R29" i="8"/>
  <c r="P29" i="8"/>
  <c r="N29" i="8"/>
  <c r="L29" i="8"/>
  <c r="J29" i="8"/>
  <c r="AV28" i="8"/>
  <c r="X28" i="8"/>
  <c r="V28" i="8"/>
  <c r="T28" i="8"/>
  <c r="R28" i="8"/>
  <c r="P28" i="8"/>
  <c r="N28" i="8"/>
  <c r="L28" i="8"/>
  <c r="J28" i="8"/>
  <c r="AV27" i="8"/>
  <c r="X27" i="8"/>
  <c r="V27" i="8"/>
  <c r="T27" i="8"/>
  <c r="R27" i="8"/>
  <c r="P27" i="8"/>
  <c r="N27" i="8"/>
  <c r="L27" i="8"/>
  <c r="J27" i="8"/>
  <c r="AV26" i="8"/>
  <c r="X26" i="8"/>
  <c r="V26" i="8"/>
  <c r="T26" i="8"/>
  <c r="R26" i="8"/>
  <c r="P26" i="8"/>
  <c r="N26" i="8"/>
  <c r="L26" i="8"/>
  <c r="J26" i="8"/>
  <c r="AV25" i="8"/>
  <c r="X25" i="8"/>
  <c r="V25" i="8"/>
  <c r="T25" i="8"/>
  <c r="R25" i="8"/>
  <c r="P25" i="8"/>
  <c r="N25" i="8"/>
  <c r="L25" i="8"/>
  <c r="J25" i="8"/>
  <c r="AV24" i="8"/>
  <c r="X24" i="8"/>
  <c r="V24" i="8"/>
  <c r="T24" i="8"/>
  <c r="R24" i="8"/>
  <c r="P24" i="8"/>
  <c r="N24" i="8"/>
  <c r="L24" i="8"/>
  <c r="J24" i="8"/>
  <c r="AV23" i="8"/>
  <c r="X23" i="8"/>
  <c r="V23" i="8"/>
  <c r="T23" i="8"/>
  <c r="R23" i="8"/>
  <c r="P23" i="8"/>
  <c r="N23" i="8"/>
  <c r="L23" i="8"/>
  <c r="J23" i="8"/>
  <c r="AV22" i="8"/>
  <c r="X22" i="8"/>
  <c r="V22" i="8"/>
  <c r="T22" i="8"/>
  <c r="R22" i="8"/>
  <c r="P22" i="8"/>
  <c r="N22" i="8"/>
  <c r="L22" i="8"/>
  <c r="J22" i="8"/>
  <c r="AV21" i="8"/>
  <c r="X21" i="8"/>
  <c r="V21" i="8"/>
  <c r="T21" i="8"/>
  <c r="R21" i="8"/>
  <c r="P21" i="8"/>
  <c r="N21" i="8"/>
  <c r="L21" i="8"/>
  <c r="J21" i="8"/>
  <c r="AV20" i="8"/>
  <c r="X20" i="8"/>
  <c r="V20" i="8"/>
  <c r="T20" i="8"/>
  <c r="R20" i="8"/>
  <c r="P20" i="8"/>
  <c r="N20" i="8"/>
  <c r="L20" i="8"/>
  <c r="J20" i="8"/>
  <c r="AV19" i="8"/>
  <c r="X19" i="8"/>
  <c r="V19" i="8"/>
  <c r="T19" i="8"/>
  <c r="R19" i="8"/>
  <c r="P19" i="8"/>
  <c r="N19" i="8"/>
  <c r="L19" i="8"/>
  <c r="J19" i="8"/>
  <c r="AV18" i="8"/>
  <c r="X18" i="8"/>
  <c r="V18" i="8"/>
  <c r="T18" i="8"/>
  <c r="R18" i="8"/>
  <c r="P18" i="8"/>
  <c r="N18" i="8"/>
  <c r="L18" i="8"/>
  <c r="J18" i="8"/>
  <c r="AV17" i="8"/>
  <c r="X17" i="8"/>
  <c r="V17" i="8"/>
  <c r="T17" i="8"/>
  <c r="R17" i="8"/>
  <c r="P17" i="8"/>
  <c r="N17" i="8"/>
  <c r="L17" i="8"/>
  <c r="J17" i="8"/>
  <c r="AV16" i="8"/>
  <c r="X16" i="8"/>
  <c r="V16" i="8"/>
  <c r="T16" i="8"/>
  <c r="R16" i="8"/>
  <c r="P16" i="8"/>
  <c r="N16" i="8"/>
  <c r="L16" i="8"/>
  <c r="J16" i="8"/>
  <c r="AV15" i="8"/>
  <c r="X15" i="8"/>
  <c r="V15" i="8"/>
  <c r="T15" i="8"/>
  <c r="R15" i="8"/>
  <c r="P15" i="8"/>
  <c r="N15" i="8"/>
  <c r="L15" i="8"/>
  <c r="J15" i="8"/>
  <c r="AV14" i="8"/>
  <c r="X14" i="8"/>
  <c r="V14" i="8"/>
  <c r="T14" i="8"/>
  <c r="R14" i="8"/>
  <c r="P14" i="8"/>
  <c r="N14" i="8"/>
  <c r="L14" i="8"/>
  <c r="J14" i="8"/>
  <c r="AV13" i="8"/>
  <c r="X13" i="8"/>
  <c r="V13" i="8"/>
  <c r="T13" i="8"/>
  <c r="R13" i="8"/>
  <c r="P13" i="8"/>
  <c r="N13" i="8"/>
  <c r="L13" i="8"/>
  <c r="J13" i="8"/>
  <c r="AV12" i="8"/>
  <c r="X12" i="8"/>
  <c r="V12" i="8"/>
  <c r="T12" i="8"/>
  <c r="R12" i="8"/>
  <c r="P12" i="8"/>
  <c r="N12" i="8"/>
  <c r="L12" i="8"/>
  <c r="J12" i="8"/>
  <c r="AV11" i="8"/>
  <c r="X11" i="8"/>
  <c r="V11" i="8"/>
  <c r="T11" i="8"/>
  <c r="R11" i="8"/>
  <c r="P11" i="8"/>
  <c r="N11" i="8"/>
  <c r="L11" i="8"/>
  <c r="J11" i="8"/>
  <c r="AV10" i="8"/>
  <c r="X10" i="8"/>
  <c r="V10" i="8"/>
  <c r="T10" i="8"/>
  <c r="R10" i="8"/>
  <c r="P10" i="8"/>
  <c r="N10" i="8"/>
  <c r="L10" i="8"/>
  <c r="J10" i="8"/>
  <c r="AV9" i="8"/>
  <c r="X9" i="8"/>
  <c r="V9" i="8"/>
  <c r="T9" i="8"/>
  <c r="R9" i="8"/>
  <c r="P9" i="8"/>
  <c r="N9" i="8"/>
  <c r="L9" i="8"/>
  <c r="J9" i="8"/>
  <c r="AV8" i="8"/>
  <c r="X8" i="8"/>
  <c r="V8" i="8"/>
  <c r="T8" i="8"/>
  <c r="R8" i="8"/>
  <c r="P8" i="8"/>
  <c r="N8" i="8"/>
  <c r="L8" i="8"/>
  <c r="J8" i="8"/>
  <c r="AV7" i="8"/>
  <c r="X7" i="8"/>
  <c r="V7" i="8"/>
  <c r="T7" i="8"/>
  <c r="R7" i="8"/>
  <c r="P7" i="8"/>
  <c r="N7" i="8"/>
  <c r="L7" i="8"/>
  <c r="J7" i="8"/>
  <c r="AV6" i="8"/>
  <c r="X6" i="8"/>
  <c r="V6" i="8"/>
  <c r="T6" i="8"/>
  <c r="R6" i="8"/>
  <c r="P6" i="8"/>
  <c r="N6" i="8"/>
  <c r="L6" i="8"/>
  <c r="J6" i="8"/>
  <c r="AV5" i="8"/>
  <c r="X5" i="8"/>
  <c r="V5" i="8"/>
  <c r="T5" i="8"/>
  <c r="R5" i="8"/>
  <c r="P5" i="8"/>
  <c r="N5" i="8"/>
  <c r="L5" i="8"/>
  <c r="J5" i="8"/>
  <c r="AV4" i="8"/>
  <c r="X4" i="8"/>
  <c r="V4" i="8"/>
  <c r="T4" i="8"/>
  <c r="R4" i="8"/>
  <c r="P4" i="8"/>
  <c r="N4" i="8"/>
  <c r="L4" i="8"/>
  <c r="J4" i="8"/>
  <c r="AV3" i="8"/>
  <c r="X3" i="8"/>
  <c r="V3" i="8"/>
  <c r="T3" i="8"/>
  <c r="R3" i="8"/>
  <c r="P3" i="8"/>
  <c r="N3" i="8"/>
  <c r="L3" i="8"/>
  <c r="J3" i="8"/>
  <c r="AV2" i="8"/>
  <c r="X2" i="8"/>
  <c r="X53" i="8" s="1"/>
  <c r="V2" i="8"/>
  <c r="T2" i="8"/>
  <c r="R2" i="8"/>
  <c r="P2" i="8"/>
  <c r="N2" i="8"/>
  <c r="L2" i="8"/>
  <c r="J2" i="8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W32" i="7"/>
  <c r="U32" i="7"/>
  <c r="S32" i="7"/>
  <c r="Q32" i="7"/>
  <c r="O32" i="7"/>
  <c r="M32" i="7"/>
  <c r="K32" i="7"/>
  <c r="I32" i="7"/>
  <c r="H32" i="7"/>
  <c r="F32" i="7"/>
  <c r="E32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Y31" i="7"/>
  <c r="W31" i="7"/>
  <c r="U31" i="7"/>
  <c r="S31" i="7"/>
  <c r="Q31" i="7"/>
  <c r="O31" i="7"/>
  <c r="M31" i="7"/>
  <c r="K31" i="7"/>
  <c r="I31" i="7"/>
  <c r="H31" i="7"/>
  <c r="F31" i="7"/>
  <c r="E31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W30" i="7"/>
  <c r="U30" i="7"/>
  <c r="S30" i="7"/>
  <c r="Q30" i="7"/>
  <c r="O30" i="7"/>
  <c r="M30" i="7"/>
  <c r="K30" i="7"/>
  <c r="I30" i="7"/>
  <c r="H30" i="7"/>
  <c r="F30" i="7"/>
  <c r="E30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W29" i="7"/>
  <c r="U29" i="7"/>
  <c r="S29" i="7"/>
  <c r="Q29" i="7"/>
  <c r="O29" i="7"/>
  <c r="M29" i="7"/>
  <c r="K29" i="7"/>
  <c r="I29" i="7"/>
  <c r="H29" i="7"/>
  <c r="F29" i="7"/>
  <c r="E29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W28" i="7"/>
  <c r="U28" i="7"/>
  <c r="S28" i="7"/>
  <c r="Q28" i="7"/>
  <c r="O28" i="7"/>
  <c r="M28" i="7"/>
  <c r="K28" i="7"/>
  <c r="I28" i="7"/>
  <c r="H28" i="7"/>
  <c r="F28" i="7"/>
  <c r="E28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W27" i="7"/>
  <c r="U27" i="7"/>
  <c r="S27" i="7"/>
  <c r="Q27" i="7"/>
  <c r="O27" i="7"/>
  <c r="M27" i="7"/>
  <c r="K27" i="7"/>
  <c r="I27" i="7"/>
  <c r="H27" i="7"/>
  <c r="F27" i="7"/>
  <c r="E27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W26" i="7"/>
  <c r="U26" i="7"/>
  <c r="S26" i="7"/>
  <c r="Q26" i="7"/>
  <c r="O26" i="7"/>
  <c r="M26" i="7"/>
  <c r="K26" i="7"/>
  <c r="I26" i="7"/>
  <c r="H26" i="7"/>
  <c r="F26" i="7"/>
  <c r="E26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W25" i="7"/>
  <c r="U25" i="7"/>
  <c r="S25" i="7"/>
  <c r="Q25" i="7"/>
  <c r="O25" i="7"/>
  <c r="M25" i="7"/>
  <c r="K25" i="7"/>
  <c r="I25" i="7"/>
  <c r="H25" i="7"/>
  <c r="F25" i="7"/>
  <c r="E25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W24" i="7"/>
  <c r="U24" i="7"/>
  <c r="S24" i="7"/>
  <c r="Q24" i="7"/>
  <c r="O24" i="7"/>
  <c r="M24" i="7"/>
  <c r="K24" i="7"/>
  <c r="I24" i="7"/>
  <c r="H24" i="7"/>
  <c r="F24" i="7"/>
  <c r="E24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W23" i="7"/>
  <c r="U23" i="7"/>
  <c r="S23" i="7"/>
  <c r="Q23" i="7"/>
  <c r="O23" i="7"/>
  <c r="M23" i="7"/>
  <c r="K23" i="7"/>
  <c r="I23" i="7"/>
  <c r="H23" i="7"/>
  <c r="F23" i="7"/>
  <c r="E23" i="7"/>
  <c r="AV20" i="7"/>
  <c r="X20" i="7"/>
  <c r="V20" i="7"/>
  <c r="T20" i="7"/>
  <c r="R20" i="7"/>
  <c r="P20" i="7"/>
  <c r="N20" i="7"/>
  <c r="L20" i="7"/>
  <c r="J20" i="7"/>
  <c r="AV19" i="7"/>
  <c r="X19" i="7"/>
  <c r="V19" i="7"/>
  <c r="T19" i="7"/>
  <c r="R19" i="7"/>
  <c r="P19" i="7"/>
  <c r="N19" i="7"/>
  <c r="L19" i="7"/>
  <c r="J19" i="7"/>
  <c r="AV18" i="7"/>
  <c r="X18" i="7"/>
  <c r="V18" i="7"/>
  <c r="T18" i="7"/>
  <c r="R18" i="7"/>
  <c r="P18" i="7"/>
  <c r="N18" i="7"/>
  <c r="L18" i="7"/>
  <c r="J18" i="7"/>
  <c r="AV17" i="7"/>
  <c r="X17" i="7"/>
  <c r="V17" i="7"/>
  <c r="T17" i="7"/>
  <c r="R17" i="7"/>
  <c r="P17" i="7"/>
  <c r="N17" i="7"/>
  <c r="L17" i="7"/>
  <c r="J17" i="7"/>
  <c r="AV16" i="7"/>
  <c r="X16" i="7"/>
  <c r="V16" i="7"/>
  <c r="T16" i="7"/>
  <c r="R16" i="7"/>
  <c r="P16" i="7"/>
  <c r="N16" i="7"/>
  <c r="L16" i="7"/>
  <c r="J16" i="7"/>
  <c r="AV15" i="7"/>
  <c r="X15" i="7"/>
  <c r="V15" i="7"/>
  <c r="T15" i="7"/>
  <c r="R15" i="7"/>
  <c r="P15" i="7"/>
  <c r="N15" i="7"/>
  <c r="L15" i="7"/>
  <c r="J15" i="7"/>
  <c r="AV14" i="7"/>
  <c r="X14" i="7"/>
  <c r="V14" i="7"/>
  <c r="T14" i="7"/>
  <c r="R14" i="7"/>
  <c r="P14" i="7"/>
  <c r="N14" i="7"/>
  <c r="L14" i="7"/>
  <c r="J14" i="7"/>
  <c r="AV13" i="7"/>
  <c r="X13" i="7"/>
  <c r="V13" i="7"/>
  <c r="T13" i="7"/>
  <c r="R13" i="7"/>
  <c r="P13" i="7"/>
  <c r="N13" i="7"/>
  <c r="L13" i="7"/>
  <c r="J13" i="7"/>
  <c r="AV12" i="7"/>
  <c r="X12" i="7"/>
  <c r="V12" i="7"/>
  <c r="T12" i="7"/>
  <c r="R12" i="7"/>
  <c r="P12" i="7"/>
  <c r="N12" i="7"/>
  <c r="L12" i="7"/>
  <c r="J12" i="7"/>
  <c r="AV11" i="7"/>
  <c r="X11" i="7"/>
  <c r="V11" i="7"/>
  <c r="T11" i="7"/>
  <c r="R11" i="7"/>
  <c r="P11" i="7"/>
  <c r="N11" i="7"/>
  <c r="L11" i="7"/>
  <c r="J11" i="7"/>
  <c r="AV10" i="7"/>
  <c r="X10" i="7"/>
  <c r="V10" i="7"/>
  <c r="T10" i="7"/>
  <c r="R10" i="7"/>
  <c r="P10" i="7"/>
  <c r="N10" i="7"/>
  <c r="L10" i="7"/>
  <c r="J10" i="7"/>
  <c r="AV9" i="7"/>
  <c r="X9" i="7"/>
  <c r="V9" i="7"/>
  <c r="T9" i="7"/>
  <c r="R9" i="7"/>
  <c r="P9" i="7"/>
  <c r="N9" i="7"/>
  <c r="L9" i="7"/>
  <c r="J9" i="7"/>
  <c r="AV8" i="7"/>
  <c r="X8" i="7"/>
  <c r="V8" i="7"/>
  <c r="T8" i="7"/>
  <c r="R8" i="7"/>
  <c r="P8" i="7"/>
  <c r="N8" i="7"/>
  <c r="L8" i="7"/>
  <c r="J8" i="7"/>
  <c r="AV7" i="7"/>
  <c r="X7" i="7"/>
  <c r="V7" i="7"/>
  <c r="T7" i="7"/>
  <c r="R7" i="7"/>
  <c r="P7" i="7"/>
  <c r="N7" i="7"/>
  <c r="L7" i="7"/>
  <c r="J7" i="7"/>
  <c r="AV6" i="7"/>
  <c r="X6" i="7"/>
  <c r="V6" i="7"/>
  <c r="T6" i="7"/>
  <c r="R6" i="7"/>
  <c r="P6" i="7"/>
  <c r="N6" i="7"/>
  <c r="L6" i="7"/>
  <c r="J6" i="7"/>
  <c r="AV5" i="7"/>
  <c r="X5" i="7"/>
  <c r="V5" i="7"/>
  <c r="T5" i="7"/>
  <c r="R5" i="7"/>
  <c r="P5" i="7"/>
  <c r="N5" i="7"/>
  <c r="L5" i="7"/>
  <c r="J5" i="7"/>
  <c r="AV4" i="7"/>
  <c r="X4" i="7"/>
  <c r="V4" i="7"/>
  <c r="T4" i="7"/>
  <c r="R4" i="7"/>
  <c r="P4" i="7"/>
  <c r="N4" i="7"/>
  <c r="L4" i="7"/>
  <c r="J4" i="7"/>
  <c r="AV3" i="7"/>
  <c r="X3" i="7"/>
  <c r="V3" i="7"/>
  <c r="T3" i="7"/>
  <c r="R3" i="7"/>
  <c r="P3" i="7"/>
  <c r="N3" i="7"/>
  <c r="L3" i="7"/>
  <c r="J3" i="7"/>
  <c r="AV2" i="7"/>
  <c r="X2" i="7"/>
  <c r="V2" i="7"/>
  <c r="T2" i="7"/>
  <c r="R2" i="7"/>
  <c r="P2" i="7"/>
  <c r="N2" i="7"/>
  <c r="L2" i="7"/>
  <c r="L32" i="7" s="1"/>
  <c r="J2" i="7"/>
  <c r="AU54" i="6"/>
  <c r="AT54" i="6"/>
  <c r="AS54" i="6"/>
  <c r="AR54" i="6"/>
  <c r="AQ54" i="6"/>
  <c r="AP54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B54" i="6"/>
  <c r="AA54" i="6"/>
  <c r="Z54" i="6"/>
  <c r="Y54" i="6"/>
  <c r="W54" i="6"/>
  <c r="U54" i="6"/>
  <c r="S54" i="6"/>
  <c r="Q54" i="6"/>
  <c r="O54" i="6"/>
  <c r="M54" i="6"/>
  <c r="K54" i="6"/>
  <c r="I54" i="6"/>
  <c r="H54" i="6"/>
  <c r="F54" i="6"/>
  <c r="E54" i="6"/>
  <c r="AU53" i="6"/>
  <c r="AT53" i="6"/>
  <c r="AS53" i="6"/>
  <c r="AR53" i="6"/>
  <c r="AQ53" i="6"/>
  <c r="AP53" i="6"/>
  <c r="AO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AB53" i="6"/>
  <c r="AA53" i="6"/>
  <c r="Z53" i="6"/>
  <c r="Y53" i="6"/>
  <c r="W53" i="6"/>
  <c r="U53" i="6"/>
  <c r="S53" i="6"/>
  <c r="Q53" i="6"/>
  <c r="O53" i="6"/>
  <c r="M53" i="6"/>
  <c r="K53" i="6"/>
  <c r="I53" i="6"/>
  <c r="H53" i="6"/>
  <c r="F53" i="6"/>
  <c r="E53" i="6"/>
  <c r="AU52" i="6"/>
  <c r="AT52" i="6"/>
  <c r="AS52" i="6"/>
  <c r="AR52" i="6"/>
  <c r="AQ52" i="6"/>
  <c r="AP52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Y52" i="6"/>
  <c r="W52" i="6"/>
  <c r="U52" i="6"/>
  <c r="S52" i="6"/>
  <c r="Q52" i="6"/>
  <c r="O52" i="6"/>
  <c r="M52" i="6"/>
  <c r="K52" i="6"/>
  <c r="I52" i="6"/>
  <c r="H52" i="6"/>
  <c r="F52" i="6"/>
  <c r="E52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W51" i="6"/>
  <c r="U51" i="6"/>
  <c r="S51" i="6"/>
  <c r="Q51" i="6"/>
  <c r="O51" i="6"/>
  <c r="M51" i="6"/>
  <c r="K51" i="6"/>
  <c r="I51" i="6"/>
  <c r="H51" i="6"/>
  <c r="F51" i="6"/>
  <c r="E51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Y50" i="6"/>
  <c r="W50" i="6"/>
  <c r="U50" i="6"/>
  <c r="S50" i="6"/>
  <c r="Q50" i="6"/>
  <c r="O50" i="6"/>
  <c r="M50" i="6"/>
  <c r="K50" i="6"/>
  <c r="I50" i="6"/>
  <c r="H50" i="6"/>
  <c r="F50" i="6"/>
  <c r="E50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Y49" i="6"/>
  <c r="W49" i="6"/>
  <c r="U49" i="6"/>
  <c r="S49" i="6"/>
  <c r="Q49" i="6"/>
  <c r="O49" i="6"/>
  <c r="M49" i="6"/>
  <c r="K49" i="6"/>
  <c r="I49" i="6"/>
  <c r="H49" i="6"/>
  <c r="F49" i="6"/>
  <c r="E49" i="6"/>
  <c r="AU48" i="6"/>
  <c r="AT48" i="6"/>
  <c r="AS48" i="6"/>
  <c r="AR48" i="6"/>
  <c r="AQ48" i="6"/>
  <c r="AP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Y48" i="6"/>
  <c r="W48" i="6"/>
  <c r="U48" i="6"/>
  <c r="S48" i="6"/>
  <c r="Q48" i="6"/>
  <c r="O48" i="6"/>
  <c r="M48" i="6"/>
  <c r="K48" i="6"/>
  <c r="I48" i="6"/>
  <c r="H48" i="6"/>
  <c r="F48" i="6"/>
  <c r="E48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Y47" i="6"/>
  <c r="W47" i="6"/>
  <c r="U47" i="6"/>
  <c r="S47" i="6"/>
  <c r="Q47" i="6"/>
  <c r="O47" i="6"/>
  <c r="M47" i="6"/>
  <c r="K47" i="6"/>
  <c r="I47" i="6"/>
  <c r="H47" i="6"/>
  <c r="F47" i="6"/>
  <c r="E47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C46" i="6"/>
  <c r="AB46" i="6"/>
  <c r="AA46" i="6"/>
  <c r="Z46" i="6"/>
  <c r="Y46" i="6"/>
  <c r="W46" i="6"/>
  <c r="U46" i="6"/>
  <c r="S46" i="6"/>
  <c r="Q46" i="6"/>
  <c r="O46" i="6"/>
  <c r="M46" i="6"/>
  <c r="K46" i="6"/>
  <c r="I46" i="6"/>
  <c r="H46" i="6"/>
  <c r="F46" i="6"/>
  <c r="E46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Y45" i="6"/>
  <c r="W45" i="6"/>
  <c r="U45" i="6"/>
  <c r="S45" i="6"/>
  <c r="Q45" i="6"/>
  <c r="O45" i="6"/>
  <c r="M45" i="6"/>
  <c r="K45" i="6"/>
  <c r="I45" i="6"/>
  <c r="H45" i="6"/>
  <c r="F45" i="6"/>
  <c r="E45" i="6"/>
  <c r="AV42" i="6"/>
  <c r="X42" i="6"/>
  <c r="V42" i="6"/>
  <c r="T42" i="6"/>
  <c r="R42" i="6"/>
  <c r="P42" i="6"/>
  <c r="N42" i="6"/>
  <c r="L42" i="6"/>
  <c r="J42" i="6"/>
  <c r="AV41" i="6"/>
  <c r="X41" i="6"/>
  <c r="V41" i="6"/>
  <c r="T41" i="6"/>
  <c r="R41" i="6"/>
  <c r="P41" i="6"/>
  <c r="N41" i="6"/>
  <c r="L41" i="6"/>
  <c r="J41" i="6"/>
  <c r="AV40" i="6"/>
  <c r="X40" i="6"/>
  <c r="V40" i="6"/>
  <c r="T40" i="6"/>
  <c r="R40" i="6"/>
  <c r="P40" i="6"/>
  <c r="N40" i="6"/>
  <c r="L40" i="6"/>
  <c r="J40" i="6"/>
  <c r="AV39" i="6"/>
  <c r="X39" i="6"/>
  <c r="V39" i="6"/>
  <c r="T39" i="6"/>
  <c r="R39" i="6"/>
  <c r="P39" i="6"/>
  <c r="N39" i="6"/>
  <c r="L39" i="6"/>
  <c r="J39" i="6"/>
  <c r="AV38" i="6"/>
  <c r="X38" i="6"/>
  <c r="V38" i="6"/>
  <c r="T38" i="6"/>
  <c r="R38" i="6"/>
  <c r="P38" i="6"/>
  <c r="N38" i="6"/>
  <c r="L38" i="6"/>
  <c r="J38" i="6"/>
  <c r="AV37" i="6"/>
  <c r="X37" i="6"/>
  <c r="V37" i="6"/>
  <c r="T37" i="6"/>
  <c r="R37" i="6"/>
  <c r="P37" i="6"/>
  <c r="N37" i="6"/>
  <c r="L37" i="6"/>
  <c r="J37" i="6"/>
  <c r="AV36" i="6"/>
  <c r="X36" i="6"/>
  <c r="V36" i="6"/>
  <c r="T36" i="6"/>
  <c r="R36" i="6"/>
  <c r="P36" i="6"/>
  <c r="N36" i="6"/>
  <c r="L36" i="6"/>
  <c r="J36" i="6"/>
  <c r="AV35" i="6"/>
  <c r="X35" i="6"/>
  <c r="V35" i="6"/>
  <c r="T35" i="6"/>
  <c r="R35" i="6"/>
  <c r="P35" i="6"/>
  <c r="N35" i="6"/>
  <c r="L35" i="6"/>
  <c r="J35" i="6"/>
  <c r="AV34" i="6"/>
  <c r="X34" i="6"/>
  <c r="V34" i="6"/>
  <c r="T34" i="6"/>
  <c r="R34" i="6"/>
  <c r="P34" i="6"/>
  <c r="N34" i="6"/>
  <c r="L34" i="6"/>
  <c r="J34" i="6"/>
  <c r="AV33" i="6"/>
  <c r="X33" i="6"/>
  <c r="V33" i="6"/>
  <c r="T33" i="6"/>
  <c r="R33" i="6"/>
  <c r="P33" i="6"/>
  <c r="N33" i="6"/>
  <c r="L33" i="6"/>
  <c r="J33" i="6"/>
  <c r="AV32" i="6"/>
  <c r="X32" i="6"/>
  <c r="V32" i="6"/>
  <c r="T32" i="6"/>
  <c r="R32" i="6"/>
  <c r="P32" i="6"/>
  <c r="N32" i="6"/>
  <c r="L32" i="6"/>
  <c r="J32" i="6"/>
  <c r="AV31" i="6"/>
  <c r="X31" i="6"/>
  <c r="V31" i="6"/>
  <c r="T31" i="6"/>
  <c r="R31" i="6"/>
  <c r="P31" i="6"/>
  <c r="N31" i="6"/>
  <c r="L31" i="6"/>
  <c r="J31" i="6"/>
  <c r="AV30" i="6"/>
  <c r="X30" i="6"/>
  <c r="V30" i="6"/>
  <c r="T30" i="6"/>
  <c r="R30" i="6"/>
  <c r="P30" i="6"/>
  <c r="N30" i="6"/>
  <c r="L30" i="6"/>
  <c r="J30" i="6"/>
  <c r="AV29" i="6"/>
  <c r="X29" i="6"/>
  <c r="V29" i="6"/>
  <c r="T29" i="6"/>
  <c r="R29" i="6"/>
  <c r="P29" i="6"/>
  <c r="N29" i="6"/>
  <c r="L29" i="6"/>
  <c r="J29" i="6"/>
  <c r="AV28" i="6"/>
  <c r="X28" i="6"/>
  <c r="V28" i="6"/>
  <c r="T28" i="6"/>
  <c r="R28" i="6"/>
  <c r="P28" i="6"/>
  <c r="N28" i="6"/>
  <c r="L28" i="6"/>
  <c r="J28" i="6"/>
  <c r="AV27" i="6"/>
  <c r="X27" i="6"/>
  <c r="V27" i="6"/>
  <c r="T27" i="6"/>
  <c r="R27" i="6"/>
  <c r="P27" i="6"/>
  <c r="N27" i="6"/>
  <c r="L27" i="6"/>
  <c r="J27" i="6"/>
  <c r="AV26" i="6"/>
  <c r="X26" i="6"/>
  <c r="V26" i="6"/>
  <c r="T26" i="6"/>
  <c r="R26" i="6"/>
  <c r="P26" i="6"/>
  <c r="N26" i="6"/>
  <c r="L26" i="6"/>
  <c r="J26" i="6"/>
  <c r="AV25" i="6"/>
  <c r="X25" i="6"/>
  <c r="V25" i="6"/>
  <c r="T25" i="6"/>
  <c r="R25" i="6"/>
  <c r="P25" i="6"/>
  <c r="N25" i="6"/>
  <c r="L25" i="6"/>
  <c r="J25" i="6"/>
  <c r="AV24" i="6"/>
  <c r="X24" i="6"/>
  <c r="V24" i="6"/>
  <c r="T24" i="6"/>
  <c r="R24" i="6"/>
  <c r="P24" i="6"/>
  <c r="N24" i="6"/>
  <c r="L24" i="6"/>
  <c r="J24" i="6"/>
  <c r="AV23" i="6"/>
  <c r="X23" i="6"/>
  <c r="V23" i="6"/>
  <c r="T23" i="6"/>
  <c r="R23" i="6"/>
  <c r="P23" i="6"/>
  <c r="N23" i="6"/>
  <c r="L23" i="6"/>
  <c r="J23" i="6"/>
  <c r="AV22" i="6"/>
  <c r="X22" i="6"/>
  <c r="V22" i="6"/>
  <c r="T22" i="6"/>
  <c r="R22" i="6"/>
  <c r="P22" i="6"/>
  <c r="N22" i="6"/>
  <c r="L22" i="6"/>
  <c r="J22" i="6"/>
  <c r="AV21" i="6"/>
  <c r="X21" i="6"/>
  <c r="V21" i="6"/>
  <c r="T21" i="6"/>
  <c r="R21" i="6"/>
  <c r="P21" i="6"/>
  <c r="N21" i="6"/>
  <c r="L21" i="6"/>
  <c r="J21" i="6"/>
  <c r="AV20" i="6"/>
  <c r="X20" i="6"/>
  <c r="V20" i="6"/>
  <c r="T20" i="6"/>
  <c r="R20" i="6"/>
  <c r="P20" i="6"/>
  <c r="N20" i="6"/>
  <c r="L20" i="6"/>
  <c r="J20" i="6"/>
  <c r="AV19" i="6"/>
  <c r="X19" i="6"/>
  <c r="V19" i="6"/>
  <c r="T19" i="6"/>
  <c r="R19" i="6"/>
  <c r="P19" i="6"/>
  <c r="N19" i="6"/>
  <c r="L19" i="6"/>
  <c r="J19" i="6"/>
  <c r="AV18" i="6"/>
  <c r="X18" i="6"/>
  <c r="V18" i="6"/>
  <c r="T18" i="6"/>
  <c r="R18" i="6"/>
  <c r="P18" i="6"/>
  <c r="N18" i="6"/>
  <c r="L18" i="6"/>
  <c r="J18" i="6"/>
  <c r="AV17" i="6"/>
  <c r="X17" i="6"/>
  <c r="V17" i="6"/>
  <c r="T17" i="6"/>
  <c r="R17" i="6"/>
  <c r="P17" i="6"/>
  <c r="N17" i="6"/>
  <c r="L17" i="6"/>
  <c r="J17" i="6"/>
  <c r="AV16" i="6"/>
  <c r="X16" i="6"/>
  <c r="V16" i="6"/>
  <c r="T16" i="6"/>
  <c r="R16" i="6"/>
  <c r="P16" i="6"/>
  <c r="N16" i="6"/>
  <c r="L16" i="6"/>
  <c r="J16" i="6"/>
  <c r="AV15" i="6"/>
  <c r="X15" i="6"/>
  <c r="V15" i="6"/>
  <c r="T15" i="6"/>
  <c r="R15" i="6"/>
  <c r="P15" i="6"/>
  <c r="N15" i="6"/>
  <c r="L15" i="6"/>
  <c r="J15" i="6"/>
  <c r="AV14" i="6"/>
  <c r="X14" i="6"/>
  <c r="V14" i="6"/>
  <c r="T14" i="6"/>
  <c r="R14" i="6"/>
  <c r="P14" i="6"/>
  <c r="N14" i="6"/>
  <c r="L14" i="6"/>
  <c r="J14" i="6"/>
  <c r="AV13" i="6"/>
  <c r="X13" i="6"/>
  <c r="V13" i="6"/>
  <c r="T13" i="6"/>
  <c r="R13" i="6"/>
  <c r="P13" i="6"/>
  <c r="N13" i="6"/>
  <c r="L13" i="6"/>
  <c r="J13" i="6"/>
  <c r="AV12" i="6"/>
  <c r="X12" i="6"/>
  <c r="V12" i="6"/>
  <c r="T12" i="6"/>
  <c r="R12" i="6"/>
  <c r="P12" i="6"/>
  <c r="N12" i="6"/>
  <c r="L12" i="6"/>
  <c r="J12" i="6"/>
  <c r="AV11" i="6"/>
  <c r="X11" i="6"/>
  <c r="V11" i="6"/>
  <c r="T11" i="6"/>
  <c r="R11" i="6"/>
  <c r="P11" i="6"/>
  <c r="N11" i="6"/>
  <c r="L11" i="6"/>
  <c r="J11" i="6"/>
  <c r="AV10" i="6"/>
  <c r="X10" i="6"/>
  <c r="V10" i="6"/>
  <c r="T10" i="6"/>
  <c r="R10" i="6"/>
  <c r="P10" i="6"/>
  <c r="N10" i="6"/>
  <c r="L10" i="6"/>
  <c r="J10" i="6"/>
  <c r="AV9" i="6"/>
  <c r="X9" i="6"/>
  <c r="V9" i="6"/>
  <c r="T9" i="6"/>
  <c r="R9" i="6"/>
  <c r="P9" i="6"/>
  <c r="N9" i="6"/>
  <c r="L9" i="6"/>
  <c r="J9" i="6"/>
  <c r="AV8" i="6"/>
  <c r="X8" i="6"/>
  <c r="V8" i="6"/>
  <c r="T8" i="6"/>
  <c r="R8" i="6"/>
  <c r="P8" i="6"/>
  <c r="N8" i="6"/>
  <c r="L8" i="6"/>
  <c r="J8" i="6"/>
  <c r="AV7" i="6"/>
  <c r="X7" i="6"/>
  <c r="V7" i="6"/>
  <c r="T7" i="6"/>
  <c r="R7" i="6"/>
  <c r="P7" i="6"/>
  <c r="N7" i="6"/>
  <c r="L7" i="6"/>
  <c r="J7" i="6"/>
  <c r="AV6" i="6"/>
  <c r="X6" i="6"/>
  <c r="V6" i="6"/>
  <c r="T6" i="6"/>
  <c r="R6" i="6"/>
  <c r="P6" i="6"/>
  <c r="N6" i="6"/>
  <c r="L6" i="6"/>
  <c r="J6" i="6"/>
  <c r="AV5" i="6"/>
  <c r="X5" i="6"/>
  <c r="V5" i="6"/>
  <c r="T5" i="6"/>
  <c r="R5" i="6"/>
  <c r="P5" i="6"/>
  <c r="N5" i="6"/>
  <c r="L5" i="6"/>
  <c r="J5" i="6"/>
  <c r="AV4" i="6"/>
  <c r="AV54" i="6" s="1"/>
  <c r="X4" i="6"/>
  <c r="V4" i="6"/>
  <c r="T4" i="6"/>
  <c r="R4" i="6"/>
  <c r="P4" i="6"/>
  <c r="N4" i="6"/>
  <c r="L4" i="6"/>
  <c r="J4" i="6"/>
  <c r="AV3" i="6"/>
  <c r="X3" i="6"/>
  <c r="V3" i="6"/>
  <c r="T3" i="6"/>
  <c r="R3" i="6"/>
  <c r="P3" i="6"/>
  <c r="N3" i="6"/>
  <c r="L3" i="6"/>
  <c r="J3" i="6"/>
  <c r="AV2" i="6"/>
  <c r="X2" i="6"/>
  <c r="V2" i="6"/>
  <c r="T2" i="6"/>
  <c r="R2" i="6"/>
  <c r="P2" i="6"/>
  <c r="N2" i="6"/>
  <c r="L2" i="6"/>
  <c r="L54" i="6" s="1"/>
  <c r="J2" i="6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W34" i="5"/>
  <c r="U34" i="5"/>
  <c r="S34" i="5"/>
  <c r="Q34" i="5"/>
  <c r="O34" i="5"/>
  <c r="M34" i="5"/>
  <c r="K34" i="5"/>
  <c r="I34" i="5"/>
  <c r="H34" i="5"/>
  <c r="F34" i="5"/>
  <c r="E34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W33" i="5"/>
  <c r="U33" i="5"/>
  <c r="S33" i="5"/>
  <c r="Q33" i="5"/>
  <c r="O33" i="5"/>
  <c r="M33" i="5"/>
  <c r="K33" i="5"/>
  <c r="I33" i="5"/>
  <c r="H33" i="5"/>
  <c r="F33" i="5"/>
  <c r="E33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W32" i="5"/>
  <c r="U32" i="5"/>
  <c r="S32" i="5"/>
  <c r="Q32" i="5"/>
  <c r="O32" i="5"/>
  <c r="M32" i="5"/>
  <c r="K32" i="5"/>
  <c r="I32" i="5"/>
  <c r="H32" i="5"/>
  <c r="F32" i="5"/>
  <c r="E32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W31" i="5"/>
  <c r="U31" i="5"/>
  <c r="S31" i="5"/>
  <c r="Q31" i="5"/>
  <c r="O31" i="5"/>
  <c r="M31" i="5"/>
  <c r="K31" i="5"/>
  <c r="I31" i="5"/>
  <c r="H31" i="5"/>
  <c r="F31" i="5"/>
  <c r="E31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W30" i="5"/>
  <c r="U30" i="5"/>
  <c r="S30" i="5"/>
  <c r="Q30" i="5"/>
  <c r="O30" i="5"/>
  <c r="M30" i="5"/>
  <c r="K30" i="5"/>
  <c r="I30" i="5"/>
  <c r="H30" i="5"/>
  <c r="F30" i="5"/>
  <c r="E30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W29" i="5"/>
  <c r="U29" i="5"/>
  <c r="S29" i="5"/>
  <c r="Q29" i="5"/>
  <c r="O29" i="5"/>
  <c r="M29" i="5"/>
  <c r="K29" i="5"/>
  <c r="I29" i="5"/>
  <c r="H29" i="5"/>
  <c r="F29" i="5"/>
  <c r="E29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W28" i="5"/>
  <c r="U28" i="5"/>
  <c r="S28" i="5"/>
  <c r="Q28" i="5"/>
  <c r="O28" i="5"/>
  <c r="M28" i="5"/>
  <c r="K28" i="5"/>
  <c r="I28" i="5"/>
  <c r="H28" i="5"/>
  <c r="F28" i="5"/>
  <c r="E28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W27" i="5"/>
  <c r="U27" i="5"/>
  <c r="S27" i="5"/>
  <c r="Q27" i="5"/>
  <c r="O27" i="5"/>
  <c r="M27" i="5"/>
  <c r="K27" i="5"/>
  <c r="I27" i="5"/>
  <c r="H27" i="5"/>
  <c r="F27" i="5"/>
  <c r="E27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W26" i="5"/>
  <c r="U26" i="5"/>
  <c r="S26" i="5"/>
  <c r="Q26" i="5"/>
  <c r="O26" i="5"/>
  <c r="M26" i="5"/>
  <c r="K26" i="5"/>
  <c r="I26" i="5"/>
  <c r="H26" i="5"/>
  <c r="F26" i="5"/>
  <c r="E26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W25" i="5"/>
  <c r="U25" i="5"/>
  <c r="S25" i="5"/>
  <c r="Q25" i="5"/>
  <c r="O25" i="5"/>
  <c r="M25" i="5"/>
  <c r="K25" i="5"/>
  <c r="I25" i="5"/>
  <c r="H25" i="5"/>
  <c r="F25" i="5"/>
  <c r="E25" i="5"/>
  <c r="AV22" i="5"/>
  <c r="X22" i="5"/>
  <c r="V22" i="5"/>
  <c r="T22" i="5"/>
  <c r="R22" i="5"/>
  <c r="P22" i="5"/>
  <c r="N22" i="5"/>
  <c r="L22" i="5"/>
  <c r="J22" i="5"/>
  <c r="AV21" i="5"/>
  <c r="X21" i="5"/>
  <c r="V21" i="5"/>
  <c r="T21" i="5"/>
  <c r="R21" i="5"/>
  <c r="P21" i="5"/>
  <c r="N21" i="5"/>
  <c r="L21" i="5"/>
  <c r="J21" i="5"/>
  <c r="AV20" i="5"/>
  <c r="X20" i="5"/>
  <c r="V20" i="5"/>
  <c r="T20" i="5"/>
  <c r="R20" i="5"/>
  <c r="P20" i="5"/>
  <c r="N20" i="5"/>
  <c r="L20" i="5"/>
  <c r="J20" i="5"/>
  <c r="AV19" i="5"/>
  <c r="X19" i="5"/>
  <c r="V19" i="5"/>
  <c r="T19" i="5"/>
  <c r="R19" i="5"/>
  <c r="P19" i="5"/>
  <c r="N19" i="5"/>
  <c r="L19" i="5"/>
  <c r="J19" i="5"/>
  <c r="AV18" i="5"/>
  <c r="X18" i="5"/>
  <c r="V18" i="5"/>
  <c r="T18" i="5"/>
  <c r="R18" i="5"/>
  <c r="P18" i="5"/>
  <c r="N18" i="5"/>
  <c r="L18" i="5"/>
  <c r="J18" i="5"/>
  <c r="AV17" i="5"/>
  <c r="X17" i="5"/>
  <c r="V17" i="5"/>
  <c r="T17" i="5"/>
  <c r="R17" i="5"/>
  <c r="P17" i="5"/>
  <c r="N17" i="5"/>
  <c r="L17" i="5"/>
  <c r="J17" i="5"/>
  <c r="AV16" i="5"/>
  <c r="X16" i="5"/>
  <c r="V16" i="5"/>
  <c r="T16" i="5"/>
  <c r="R16" i="5"/>
  <c r="P16" i="5"/>
  <c r="N16" i="5"/>
  <c r="L16" i="5"/>
  <c r="J16" i="5"/>
  <c r="AV15" i="5"/>
  <c r="X15" i="5"/>
  <c r="V15" i="5"/>
  <c r="T15" i="5"/>
  <c r="R15" i="5"/>
  <c r="P15" i="5"/>
  <c r="N15" i="5"/>
  <c r="L15" i="5"/>
  <c r="J15" i="5"/>
  <c r="AV14" i="5"/>
  <c r="X14" i="5"/>
  <c r="V14" i="5"/>
  <c r="T14" i="5"/>
  <c r="R14" i="5"/>
  <c r="P14" i="5"/>
  <c r="N14" i="5"/>
  <c r="L14" i="5"/>
  <c r="J14" i="5"/>
  <c r="AV13" i="5"/>
  <c r="X13" i="5"/>
  <c r="V13" i="5"/>
  <c r="T13" i="5"/>
  <c r="R13" i="5"/>
  <c r="P13" i="5"/>
  <c r="N13" i="5"/>
  <c r="L13" i="5"/>
  <c r="J13" i="5"/>
  <c r="AV12" i="5"/>
  <c r="X12" i="5"/>
  <c r="V12" i="5"/>
  <c r="T12" i="5"/>
  <c r="R12" i="5"/>
  <c r="P12" i="5"/>
  <c r="N12" i="5"/>
  <c r="L12" i="5"/>
  <c r="J12" i="5"/>
  <c r="AV11" i="5"/>
  <c r="X11" i="5"/>
  <c r="V11" i="5"/>
  <c r="T11" i="5"/>
  <c r="R11" i="5"/>
  <c r="P11" i="5"/>
  <c r="N11" i="5"/>
  <c r="L11" i="5"/>
  <c r="J11" i="5"/>
  <c r="AV10" i="5"/>
  <c r="X10" i="5"/>
  <c r="V10" i="5"/>
  <c r="T10" i="5"/>
  <c r="R10" i="5"/>
  <c r="P10" i="5"/>
  <c r="N10" i="5"/>
  <c r="L10" i="5"/>
  <c r="J10" i="5"/>
  <c r="AV9" i="5"/>
  <c r="X9" i="5"/>
  <c r="V9" i="5"/>
  <c r="T9" i="5"/>
  <c r="R9" i="5"/>
  <c r="P9" i="5"/>
  <c r="N9" i="5"/>
  <c r="L9" i="5"/>
  <c r="J9" i="5"/>
  <c r="AV8" i="5"/>
  <c r="X8" i="5"/>
  <c r="V8" i="5"/>
  <c r="T8" i="5"/>
  <c r="R8" i="5"/>
  <c r="P8" i="5"/>
  <c r="N8" i="5"/>
  <c r="L8" i="5"/>
  <c r="J8" i="5"/>
  <c r="AV7" i="5"/>
  <c r="X7" i="5"/>
  <c r="V7" i="5"/>
  <c r="T7" i="5"/>
  <c r="R7" i="5"/>
  <c r="P7" i="5"/>
  <c r="N7" i="5"/>
  <c r="L7" i="5"/>
  <c r="J7" i="5"/>
  <c r="AV6" i="5"/>
  <c r="X6" i="5"/>
  <c r="V6" i="5"/>
  <c r="T6" i="5"/>
  <c r="R6" i="5"/>
  <c r="P6" i="5"/>
  <c r="N6" i="5"/>
  <c r="L6" i="5"/>
  <c r="J6" i="5"/>
  <c r="AV5" i="5"/>
  <c r="X5" i="5"/>
  <c r="V5" i="5"/>
  <c r="T5" i="5"/>
  <c r="R5" i="5"/>
  <c r="P5" i="5"/>
  <c r="N5" i="5"/>
  <c r="L5" i="5"/>
  <c r="J5" i="5"/>
  <c r="AV4" i="5"/>
  <c r="X4" i="5"/>
  <c r="V4" i="5"/>
  <c r="T4" i="5"/>
  <c r="R4" i="5"/>
  <c r="P4" i="5"/>
  <c r="N4" i="5"/>
  <c r="L4" i="5"/>
  <c r="J4" i="5"/>
  <c r="AV3" i="5"/>
  <c r="X3" i="5"/>
  <c r="V3" i="5"/>
  <c r="T3" i="5"/>
  <c r="R3" i="5"/>
  <c r="P3" i="5"/>
  <c r="N3" i="5"/>
  <c r="L3" i="5"/>
  <c r="J3" i="5"/>
  <c r="AV2" i="5"/>
  <c r="X2" i="5"/>
  <c r="V2" i="5"/>
  <c r="T2" i="5"/>
  <c r="R2" i="5"/>
  <c r="P2" i="5"/>
  <c r="N2" i="5"/>
  <c r="L2" i="5"/>
  <c r="J2" i="5"/>
  <c r="R26" i="7" l="1"/>
  <c r="J44" i="8"/>
  <c r="R46" i="8"/>
  <c r="L29" i="9"/>
  <c r="T47" i="6"/>
  <c r="X54" i="6"/>
  <c r="L53" i="8"/>
  <c r="R24" i="9"/>
  <c r="X32" i="7"/>
  <c r="AV28" i="5"/>
  <c r="AV53" i="8"/>
  <c r="N27" i="9"/>
  <c r="N24" i="7"/>
  <c r="AV29" i="9"/>
  <c r="N32" i="5"/>
  <c r="N52" i="6"/>
  <c r="N51" i="8"/>
  <c r="P28" i="7"/>
  <c r="V25" i="9"/>
  <c r="P25" i="9"/>
  <c r="V49" i="8"/>
  <c r="P49" i="8"/>
  <c r="R48" i="6"/>
  <c r="J50" i="6"/>
  <c r="V50" i="6"/>
  <c r="J25" i="9"/>
  <c r="J26" i="9"/>
  <c r="J20" i="9"/>
  <c r="N22" i="9"/>
  <c r="N28" i="9"/>
  <c r="P29" i="9"/>
  <c r="V20" i="9"/>
  <c r="V26" i="9"/>
  <c r="R29" i="9"/>
  <c r="AV24" i="9"/>
  <c r="T27" i="9"/>
  <c r="N21" i="9"/>
  <c r="AV23" i="9"/>
  <c r="P20" i="9"/>
  <c r="P26" i="9"/>
  <c r="T28" i="9"/>
  <c r="J50" i="8"/>
  <c r="P44" i="8"/>
  <c r="J49" i="8"/>
  <c r="N52" i="8"/>
  <c r="P53" i="8"/>
  <c r="V44" i="8"/>
  <c r="V50" i="8"/>
  <c r="R53" i="8"/>
  <c r="AV48" i="8"/>
  <c r="N46" i="8"/>
  <c r="T51" i="8"/>
  <c r="AV47" i="8"/>
  <c r="P50" i="8"/>
  <c r="N45" i="8"/>
  <c r="T46" i="8"/>
  <c r="T52" i="8"/>
  <c r="J23" i="7"/>
  <c r="AV26" i="7"/>
  <c r="T30" i="7"/>
  <c r="J28" i="7"/>
  <c r="V28" i="7"/>
  <c r="T25" i="7"/>
  <c r="J29" i="7"/>
  <c r="N30" i="7"/>
  <c r="AV32" i="7"/>
  <c r="N25" i="7"/>
  <c r="N31" i="7"/>
  <c r="P32" i="7"/>
  <c r="V23" i="7"/>
  <c r="V29" i="7"/>
  <c r="R32" i="7"/>
  <c r="AV27" i="7"/>
  <c r="P23" i="7"/>
  <c r="P29" i="7"/>
  <c r="T31" i="7"/>
  <c r="AV49" i="6"/>
  <c r="P50" i="6"/>
  <c r="J45" i="6"/>
  <c r="N53" i="6"/>
  <c r="T46" i="6"/>
  <c r="V45" i="6"/>
  <c r="N46" i="6"/>
  <c r="N47" i="6"/>
  <c r="P49" i="6"/>
  <c r="R54" i="6"/>
  <c r="T52" i="6"/>
  <c r="N45" i="6"/>
  <c r="AV48" i="6"/>
  <c r="P45" i="6"/>
  <c r="T53" i="6"/>
  <c r="X34" i="5"/>
  <c r="X28" i="5"/>
  <c r="T31" i="5"/>
  <c r="AV34" i="5"/>
  <c r="J29" i="5"/>
  <c r="N25" i="5"/>
  <c r="R33" i="5"/>
  <c r="V29" i="5"/>
  <c r="P30" i="5"/>
  <c r="L33" i="5"/>
  <c r="X33" i="5"/>
  <c r="N26" i="5"/>
  <c r="N31" i="5"/>
  <c r="AV33" i="5"/>
  <c r="R28" i="5"/>
  <c r="R34" i="5"/>
  <c r="P29" i="5"/>
  <c r="L28" i="5"/>
  <c r="L34" i="5"/>
  <c r="T26" i="5"/>
  <c r="T32" i="5"/>
  <c r="J21" i="9"/>
  <c r="P21" i="9"/>
  <c r="V21" i="9"/>
  <c r="N23" i="9"/>
  <c r="T23" i="9"/>
  <c r="L25" i="9"/>
  <c r="R25" i="9"/>
  <c r="X25" i="9"/>
  <c r="AV25" i="9"/>
  <c r="J27" i="9"/>
  <c r="P27" i="9"/>
  <c r="V27" i="9"/>
  <c r="N29" i="9"/>
  <c r="T29" i="9"/>
  <c r="L24" i="9"/>
  <c r="X24" i="9"/>
  <c r="L20" i="9"/>
  <c r="R20" i="9"/>
  <c r="X20" i="9"/>
  <c r="AV20" i="9"/>
  <c r="J22" i="9"/>
  <c r="P22" i="9"/>
  <c r="V22" i="9"/>
  <c r="N24" i="9"/>
  <c r="T24" i="9"/>
  <c r="L26" i="9"/>
  <c r="R26" i="9"/>
  <c r="X26" i="9"/>
  <c r="AV26" i="9"/>
  <c r="J28" i="9"/>
  <c r="P28" i="9"/>
  <c r="V28" i="9"/>
  <c r="L21" i="9"/>
  <c r="R21" i="9"/>
  <c r="X21" i="9"/>
  <c r="AV21" i="9"/>
  <c r="J23" i="9"/>
  <c r="P23" i="9"/>
  <c r="V23" i="9"/>
  <c r="N25" i="9"/>
  <c r="T25" i="9"/>
  <c r="L27" i="9"/>
  <c r="R27" i="9"/>
  <c r="X27" i="9"/>
  <c r="AV27" i="9"/>
  <c r="J29" i="9"/>
  <c r="V29" i="9"/>
  <c r="N20" i="9"/>
  <c r="T20" i="9"/>
  <c r="L22" i="9"/>
  <c r="R22" i="9"/>
  <c r="X22" i="9"/>
  <c r="AV22" i="9"/>
  <c r="J24" i="9"/>
  <c r="P24" i="9"/>
  <c r="V24" i="9"/>
  <c r="N26" i="9"/>
  <c r="T26" i="9"/>
  <c r="L28" i="9"/>
  <c r="R28" i="9"/>
  <c r="X28" i="9"/>
  <c r="AV28" i="9"/>
  <c r="T21" i="9"/>
  <c r="L23" i="9"/>
  <c r="R23" i="9"/>
  <c r="X23" i="9"/>
  <c r="R48" i="8"/>
  <c r="J45" i="8"/>
  <c r="P45" i="8"/>
  <c r="V45" i="8"/>
  <c r="N47" i="8"/>
  <c r="T47" i="8"/>
  <c r="L49" i="8"/>
  <c r="R49" i="8"/>
  <c r="X49" i="8"/>
  <c r="AV49" i="8"/>
  <c r="J51" i="8"/>
  <c r="P51" i="8"/>
  <c r="V51" i="8"/>
  <c r="N53" i="8"/>
  <c r="T53" i="8"/>
  <c r="L44" i="8"/>
  <c r="R44" i="8"/>
  <c r="X44" i="8"/>
  <c r="AV44" i="8"/>
  <c r="J46" i="8"/>
  <c r="P46" i="8"/>
  <c r="V46" i="8"/>
  <c r="N48" i="8"/>
  <c r="T48" i="8"/>
  <c r="L50" i="8"/>
  <c r="R50" i="8"/>
  <c r="X50" i="8"/>
  <c r="AV50" i="8"/>
  <c r="J52" i="8"/>
  <c r="P52" i="8"/>
  <c r="V52" i="8"/>
  <c r="L45" i="8"/>
  <c r="R45" i="8"/>
  <c r="X45" i="8"/>
  <c r="AV45" i="8"/>
  <c r="J47" i="8"/>
  <c r="P47" i="8"/>
  <c r="V47" i="8"/>
  <c r="N49" i="8"/>
  <c r="T49" i="8"/>
  <c r="L51" i="8"/>
  <c r="R51" i="8"/>
  <c r="X51" i="8"/>
  <c r="AV51" i="8"/>
  <c r="J53" i="8"/>
  <c r="V53" i="8"/>
  <c r="L48" i="8"/>
  <c r="X48" i="8"/>
  <c r="N44" i="8"/>
  <c r="T44" i="8"/>
  <c r="L46" i="8"/>
  <c r="X46" i="8"/>
  <c r="AV46" i="8"/>
  <c r="J48" i="8"/>
  <c r="P48" i="8"/>
  <c r="V48" i="8"/>
  <c r="N50" i="8"/>
  <c r="T50" i="8"/>
  <c r="L52" i="8"/>
  <c r="R52" i="8"/>
  <c r="X52" i="8"/>
  <c r="AV52" i="8"/>
  <c r="T45" i="8"/>
  <c r="L47" i="8"/>
  <c r="R47" i="8"/>
  <c r="X47" i="8"/>
  <c r="J24" i="7"/>
  <c r="P24" i="7"/>
  <c r="V24" i="7"/>
  <c r="N26" i="7"/>
  <c r="T26" i="7"/>
  <c r="L28" i="7"/>
  <c r="R28" i="7"/>
  <c r="X28" i="7"/>
  <c r="AV28" i="7"/>
  <c r="J30" i="7"/>
  <c r="P30" i="7"/>
  <c r="V30" i="7"/>
  <c r="N32" i="7"/>
  <c r="T32" i="7"/>
  <c r="L23" i="7"/>
  <c r="R23" i="7"/>
  <c r="X23" i="7"/>
  <c r="AV23" i="7"/>
  <c r="J25" i="7"/>
  <c r="P25" i="7"/>
  <c r="V25" i="7"/>
  <c r="N27" i="7"/>
  <c r="T27" i="7"/>
  <c r="L29" i="7"/>
  <c r="R29" i="7"/>
  <c r="X29" i="7"/>
  <c r="AV29" i="7"/>
  <c r="J31" i="7"/>
  <c r="P31" i="7"/>
  <c r="V31" i="7"/>
  <c r="R27" i="7"/>
  <c r="L24" i="7"/>
  <c r="R24" i="7"/>
  <c r="X24" i="7"/>
  <c r="AV24" i="7"/>
  <c r="J26" i="7"/>
  <c r="P26" i="7"/>
  <c r="V26" i="7"/>
  <c r="N28" i="7"/>
  <c r="T28" i="7"/>
  <c r="L30" i="7"/>
  <c r="R30" i="7"/>
  <c r="X30" i="7"/>
  <c r="AV30" i="7"/>
  <c r="J32" i="7"/>
  <c r="V32" i="7"/>
  <c r="N23" i="7"/>
  <c r="T23" i="7"/>
  <c r="L25" i="7"/>
  <c r="R25" i="7"/>
  <c r="X25" i="7"/>
  <c r="AV25" i="7"/>
  <c r="J27" i="7"/>
  <c r="P27" i="7"/>
  <c r="V27" i="7"/>
  <c r="N29" i="7"/>
  <c r="T29" i="7"/>
  <c r="L31" i="7"/>
  <c r="R31" i="7"/>
  <c r="X31" i="7"/>
  <c r="AV31" i="7"/>
  <c r="L27" i="7"/>
  <c r="X27" i="7"/>
  <c r="T24" i="7"/>
  <c r="L26" i="7"/>
  <c r="X26" i="7"/>
  <c r="L49" i="6"/>
  <c r="J46" i="6"/>
  <c r="P46" i="6"/>
  <c r="V46" i="6"/>
  <c r="N48" i="6"/>
  <c r="T48" i="6"/>
  <c r="L50" i="6"/>
  <c r="R50" i="6"/>
  <c r="X50" i="6"/>
  <c r="AV50" i="6"/>
  <c r="J52" i="6"/>
  <c r="P52" i="6"/>
  <c r="V52" i="6"/>
  <c r="N54" i="6"/>
  <c r="T54" i="6"/>
  <c r="L45" i="6"/>
  <c r="R45" i="6"/>
  <c r="X45" i="6"/>
  <c r="AV45" i="6"/>
  <c r="J47" i="6"/>
  <c r="P47" i="6"/>
  <c r="V47" i="6"/>
  <c r="N49" i="6"/>
  <c r="T49" i="6"/>
  <c r="L51" i="6"/>
  <c r="R51" i="6"/>
  <c r="X51" i="6"/>
  <c r="AV51" i="6"/>
  <c r="J53" i="6"/>
  <c r="P53" i="6"/>
  <c r="V53" i="6"/>
  <c r="R49" i="6"/>
  <c r="X49" i="6"/>
  <c r="J51" i="6"/>
  <c r="P51" i="6"/>
  <c r="V51" i="6"/>
  <c r="L46" i="6"/>
  <c r="R46" i="6"/>
  <c r="X46" i="6"/>
  <c r="AV46" i="6"/>
  <c r="J48" i="6"/>
  <c r="P48" i="6"/>
  <c r="V48" i="6"/>
  <c r="N50" i="6"/>
  <c r="T50" i="6"/>
  <c r="L52" i="6"/>
  <c r="R52" i="6"/>
  <c r="X52" i="6"/>
  <c r="AV52" i="6"/>
  <c r="J54" i="6"/>
  <c r="P54" i="6"/>
  <c r="V54" i="6"/>
  <c r="T45" i="6"/>
  <c r="L47" i="6"/>
  <c r="R47" i="6"/>
  <c r="X47" i="6"/>
  <c r="AV47" i="6"/>
  <c r="J49" i="6"/>
  <c r="V49" i="6"/>
  <c r="N51" i="6"/>
  <c r="T51" i="6"/>
  <c r="L53" i="6"/>
  <c r="R53" i="6"/>
  <c r="X53" i="6"/>
  <c r="AV53" i="6"/>
  <c r="L48" i="6"/>
  <c r="X48" i="6"/>
  <c r="J25" i="5"/>
  <c r="P25" i="5"/>
  <c r="V25" i="5"/>
  <c r="N27" i="5"/>
  <c r="T27" i="5"/>
  <c r="L29" i="5"/>
  <c r="R29" i="5"/>
  <c r="X29" i="5"/>
  <c r="AV29" i="5"/>
  <c r="J31" i="5"/>
  <c r="P31" i="5"/>
  <c r="V31" i="5"/>
  <c r="N33" i="5"/>
  <c r="T33" i="5"/>
  <c r="V30" i="5"/>
  <c r="J26" i="5"/>
  <c r="P26" i="5"/>
  <c r="V26" i="5"/>
  <c r="N28" i="5"/>
  <c r="T28" i="5"/>
  <c r="L30" i="5"/>
  <c r="R30" i="5"/>
  <c r="X30" i="5"/>
  <c r="AV30" i="5"/>
  <c r="J32" i="5"/>
  <c r="P32" i="5"/>
  <c r="V32" i="5"/>
  <c r="N34" i="5"/>
  <c r="T34" i="5"/>
  <c r="L25" i="5"/>
  <c r="R25" i="5"/>
  <c r="X25" i="5"/>
  <c r="AV25" i="5"/>
  <c r="J27" i="5"/>
  <c r="P27" i="5"/>
  <c r="V27" i="5"/>
  <c r="N29" i="5"/>
  <c r="T29" i="5"/>
  <c r="L31" i="5"/>
  <c r="R31" i="5"/>
  <c r="X31" i="5"/>
  <c r="AV31" i="5"/>
  <c r="J33" i="5"/>
  <c r="P33" i="5"/>
  <c r="V33" i="5"/>
  <c r="J30" i="5"/>
  <c r="L26" i="5"/>
  <c r="R26" i="5"/>
  <c r="X26" i="5"/>
  <c r="AV26" i="5"/>
  <c r="J28" i="5"/>
  <c r="P28" i="5"/>
  <c r="V28" i="5"/>
  <c r="N30" i="5"/>
  <c r="T30" i="5"/>
  <c r="L32" i="5"/>
  <c r="R32" i="5"/>
  <c r="X32" i="5"/>
  <c r="AV32" i="5"/>
  <c r="J34" i="5"/>
  <c r="P34" i="5"/>
  <c r="V34" i="5"/>
  <c r="T25" i="5"/>
  <c r="L27" i="5"/>
  <c r="R27" i="5"/>
  <c r="X27" i="5"/>
  <c r="AV27" i="5"/>
  <c r="H149" i="4" l="1"/>
  <c r="I149" i="4"/>
  <c r="H150" i="4"/>
  <c r="I150" i="4"/>
  <c r="H151" i="4"/>
  <c r="I151" i="4"/>
  <c r="H152" i="4"/>
  <c r="I152" i="4"/>
  <c r="H153" i="4"/>
  <c r="I153" i="4"/>
  <c r="H154" i="4"/>
  <c r="I154" i="4"/>
  <c r="H155" i="4"/>
  <c r="I155" i="4"/>
  <c r="H156" i="4"/>
  <c r="I156" i="4"/>
  <c r="H157" i="4"/>
  <c r="I157" i="4"/>
  <c r="H158" i="4"/>
  <c r="I158" i="4"/>
  <c r="F149" i="4" l="1"/>
  <c r="K149" i="4"/>
  <c r="M149" i="4"/>
  <c r="Q149" i="4"/>
  <c r="S149" i="4"/>
  <c r="U149" i="4"/>
  <c r="W149" i="4"/>
  <c r="Y149" i="4"/>
  <c r="Z149" i="4"/>
  <c r="AA149" i="4"/>
  <c r="AB149" i="4"/>
  <c r="AC149" i="4"/>
  <c r="AD149" i="4"/>
  <c r="AE149" i="4"/>
  <c r="AF149" i="4"/>
  <c r="AG149" i="4"/>
  <c r="AH149" i="4"/>
  <c r="AI149" i="4"/>
  <c r="AJ149" i="4"/>
  <c r="AK149" i="4"/>
  <c r="AL149" i="4"/>
  <c r="AM149" i="4"/>
  <c r="AN149" i="4"/>
  <c r="AO149" i="4"/>
  <c r="AP149" i="4"/>
  <c r="AQ149" i="4"/>
  <c r="AR149" i="4"/>
  <c r="AS149" i="4"/>
  <c r="AT149" i="4"/>
  <c r="AU149" i="4"/>
  <c r="F150" i="4"/>
  <c r="K150" i="4"/>
  <c r="M150" i="4"/>
  <c r="O150" i="4"/>
  <c r="Q150" i="4"/>
  <c r="S150" i="4"/>
  <c r="U150" i="4"/>
  <c r="W150" i="4"/>
  <c r="Y150" i="4"/>
  <c r="Z150" i="4"/>
  <c r="AA150" i="4"/>
  <c r="AB150" i="4"/>
  <c r="AC150" i="4"/>
  <c r="AD150" i="4"/>
  <c r="AE150" i="4"/>
  <c r="AF150" i="4"/>
  <c r="AG150" i="4"/>
  <c r="AH150" i="4"/>
  <c r="AI150" i="4"/>
  <c r="AJ150" i="4"/>
  <c r="AK150" i="4"/>
  <c r="AL150" i="4"/>
  <c r="AM150" i="4"/>
  <c r="AN150" i="4"/>
  <c r="AO150" i="4"/>
  <c r="AP150" i="4"/>
  <c r="AQ150" i="4"/>
  <c r="AR150" i="4"/>
  <c r="AS150" i="4"/>
  <c r="AT150" i="4"/>
  <c r="AU150" i="4"/>
  <c r="F151" i="4"/>
  <c r="K151" i="4"/>
  <c r="M151" i="4"/>
  <c r="O151" i="4"/>
  <c r="Q151" i="4"/>
  <c r="S151" i="4"/>
  <c r="U151" i="4"/>
  <c r="W151" i="4"/>
  <c r="Y151" i="4"/>
  <c r="Z151" i="4"/>
  <c r="AA151" i="4"/>
  <c r="AB151" i="4"/>
  <c r="AC151" i="4"/>
  <c r="AD151" i="4"/>
  <c r="AE151" i="4"/>
  <c r="AF151" i="4"/>
  <c r="AG151" i="4"/>
  <c r="AH151" i="4"/>
  <c r="AI151" i="4"/>
  <c r="AJ151" i="4"/>
  <c r="AK151" i="4"/>
  <c r="AL151" i="4"/>
  <c r="AM151" i="4"/>
  <c r="AN151" i="4"/>
  <c r="AO151" i="4"/>
  <c r="AP151" i="4"/>
  <c r="AQ151" i="4"/>
  <c r="AR151" i="4"/>
  <c r="AS151" i="4"/>
  <c r="AT151" i="4"/>
  <c r="AU151" i="4"/>
  <c r="F152" i="4"/>
  <c r="K152" i="4"/>
  <c r="M152" i="4"/>
  <c r="O152" i="4"/>
  <c r="Q152" i="4"/>
  <c r="S152" i="4"/>
  <c r="U152" i="4"/>
  <c r="W152" i="4"/>
  <c r="Y152" i="4"/>
  <c r="Z152" i="4"/>
  <c r="AA152" i="4"/>
  <c r="AB152" i="4"/>
  <c r="AC152" i="4"/>
  <c r="AD152" i="4"/>
  <c r="AE152" i="4"/>
  <c r="AF152" i="4"/>
  <c r="AG152" i="4"/>
  <c r="AH152" i="4"/>
  <c r="AI152" i="4"/>
  <c r="AJ152" i="4"/>
  <c r="AK152" i="4"/>
  <c r="AL152" i="4"/>
  <c r="AM152" i="4"/>
  <c r="AN152" i="4"/>
  <c r="AO152" i="4"/>
  <c r="AP152" i="4"/>
  <c r="AQ152" i="4"/>
  <c r="AR152" i="4"/>
  <c r="AS152" i="4"/>
  <c r="AT152" i="4"/>
  <c r="AU152" i="4"/>
  <c r="F153" i="4"/>
  <c r="K153" i="4"/>
  <c r="M153" i="4"/>
  <c r="O153" i="4"/>
  <c r="Q153" i="4"/>
  <c r="S153" i="4"/>
  <c r="U153" i="4"/>
  <c r="W153" i="4"/>
  <c r="Y153" i="4"/>
  <c r="Z153" i="4"/>
  <c r="AA153" i="4"/>
  <c r="AB153" i="4"/>
  <c r="AC153" i="4"/>
  <c r="AD153" i="4"/>
  <c r="AE153" i="4"/>
  <c r="AF153" i="4"/>
  <c r="AG153" i="4"/>
  <c r="AH153" i="4"/>
  <c r="AI153" i="4"/>
  <c r="AJ153" i="4"/>
  <c r="AK153" i="4"/>
  <c r="AL153" i="4"/>
  <c r="AM153" i="4"/>
  <c r="AN153" i="4"/>
  <c r="AO153" i="4"/>
  <c r="AP153" i="4"/>
  <c r="AQ153" i="4"/>
  <c r="AR153" i="4"/>
  <c r="AS153" i="4"/>
  <c r="AT153" i="4"/>
  <c r="AU153" i="4"/>
  <c r="F154" i="4"/>
  <c r="K154" i="4"/>
  <c r="M154" i="4"/>
  <c r="O154" i="4"/>
  <c r="Q154" i="4"/>
  <c r="S154" i="4"/>
  <c r="U154" i="4"/>
  <c r="W154" i="4"/>
  <c r="Y154" i="4"/>
  <c r="Z154" i="4"/>
  <c r="AA154" i="4"/>
  <c r="AB154" i="4"/>
  <c r="AC154" i="4"/>
  <c r="AD154" i="4"/>
  <c r="AE154" i="4"/>
  <c r="AF154" i="4"/>
  <c r="AG154" i="4"/>
  <c r="AH154" i="4"/>
  <c r="AI154" i="4"/>
  <c r="AJ154" i="4"/>
  <c r="AK154" i="4"/>
  <c r="AL154" i="4"/>
  <c r="AM154" i="4"/>
  <c r="AN154" i="4"/>
  <c r="AO154" i="4"/>
  <c r="AP154" i="4"/>
  <c r="AQ154" i="4"/>
  <c r="AR154" i="4"/>
  <c r="AS154" i="4"/>
  <c r="AT154" i="4"/>
  <c r="AU154" i="4"/>
  <c r="F155" i="4"/>
  <c r="K155" i="4"/>
  <c r="M155" i="4"/>
  <c r="O155" i="4"/>
  <c r="Q155" i="4"/>
  <c r="S155" i="4"/>
  <c r="U155" i="4"/>
  <c r="W155" i="4"/>
  <c r="Y155" i="4"/>
  <c r="Z155" i="4"/>
  <c r="AA155" i="4"/>
  <c r="AB155" i="4"/>
  <c r="AC155" i="4"/>
  <c r="AD155" i="4"/>
  <c r="AE155" i="4"/>
  <c r="AF155" i="4"/>
  <c r="AG155" i="4"/>
  <c r="AH155" i="4"/>
  <c r="AI155" i="4"/>
  <c r="AJ155" i="4"/>
  <c r="AK155" i="4"/>
  <c r="AL155" i="4"/>
  <c r="AM155" i="4"/>
  <c r="AN155" i="4"/>
  <c r="AO155" i="4"/>
  <c r="AP155" i="4"/>
  <c r="AQ155" i="4"/>
  <c r="AR155" i="4"/>
  <c r="AS155" i="4"/>
  <c r="AT155" i="4"/>
  <c r="AU155" i="4"/>
  <c r="F156" i="4"/>
  <c r="K156" i="4"/>
  <c r="M156" i="4"/>
  <c r="O156" i="4"/>
  <c r="Q156" i="4"/>
  <c r="S156" i="4"/>
  <c r="U156" i="4"/>
  <c r="W156" i="4"/>
  <c r="Y156" i="4"/>
  <c r="Z156" i="4"/>
  <c r="AA156" i="4"/>
  <c r="AB156" i="4"/>
  <c r="AC156" i="4"/>
  <c r="AD156" i="4"/>
  <c r="AE156" i="4"/>
  <c r="AF156" i="4"/>
  <c r="AG156" i="4"/>
  <c r="AH156" i="4"/>
  <c r="AI156" i="4"/>
  <c r="AJ156" i="4"/>
  <c r="AK156" i="4"/>
  <c r="AL156" i="4"/>
  <c r="AM156" i="4"/>
  <c r="AN156" i="4"/>
  <c r="AO156" i="4"/>
  <c r="AP156" i="4"/>
  <c r="AQ156" i="4"/>
  <c r="AR156" i="4"/>
  <c r="AS156" i="4"/>
  <c r="AT156" i="4"/>
  <c r="AU156" i="4"/>
  <c r="F157" i="4"/>
  <c r="K157" i="4"/>
  <c r="M157" i="4"/>
  <c r="O157" i="4"/>
  <c r="Q157" i="4"/>
  <c r="S157" i="4"/>
  <c r="U157" i="4"/>
  <c r="W157" i="4"/>
  <c r="Y157" i="4"/>
  <c r="Z157" i="4"/>
  <c r="AA157" i="4"/>
  <c r="AB157" i="4"/>
  <c r="AC157" i="4"/>
  <c r="AD157" i="4"/>
  <c r="AE157" i="4"/>
  <c r="AF157" i="4"/>
  <c r="AG157" i="4"/>
  <c r="AH157" i="4"/>
  <c r="AI157" i="4"/>
  <c r="AJ157" i="4"/>
  <c r="AK157" i="4"/>
  <c r="AL157" i="4"/>
  <c r="AM157" i="4"/>
  <c r="AN157" i="4"/>
  <c r="AO157" i="4"/>
  <c r="AP157" i="4"/>
  <c r="AQ157" i="4"/>
  <c r="AR157" i="4"/>
  <c r="AS157" i="4"/>
  <c r="AT157" i="4"/>
  <c r="AU157" i="4"/>
  <c r="F158" i="4"/>
  <c r="K158" i="4"/>
  <c r="M158" i="4"/>
  <c r="O158" i="4"/>
  <c r="Q158" i="4"/>
  <c r="S158" i="4"/>
  <c r="U158" i="4"/>
  <c r="W158" i="4"/>
  <c r="Y158" i="4"/>
  <c r="Z158" i="4"/>
  <c r="AA158" i="4"/>
  <c r="AB158" i="4"/>
  <c r="AC158" i="4"/>
  <c r="AD158" i="4"/>
  <c r="AE158" i="4"/>
  <c r="AF158" i="4"/>
  <c r="AG158" i="4"/>
  <c r="AH158" i="4"/>
  <c r="AI158" i="4"/>
  <c r="AJ158" i="4"/>
  <c r="AK158" i="4"/>
  <c r="AL158" i="4"/>
  <c r="AM158" i="4"/>
  <c r="AN158" i="4"/>
  <c r="AO158" i="4"/>
  <c r="AP158" i="4"/>
  <c r="AQ158" i="4"/>
  <c r="AR158" i="4"/>
  <c r="AS158" i="4"/>
  <c r="AT158" i="4"/>
  <c r="AU158" i="4"/>
  <c r="E151" i="4"/>
  <c r="E158" i="4"/>
  <c r="E157" i="4"/>
  <c r="E156" i="4"/>
  <c r="E155" i="4"/>
  <c r="E154" i="4"/>
  <c r="E153" i="4"/>
  <c r="E152" i="4"/>
  <c r="E150" i="4"/>
  <c r="E149" i="4"/>
  <c r="AV7" i="4" l="1"/>
  <c r="AV8" i="4"/>
  <c r="AV9" i="4"/>
  <c r="AV10" i="4"/>
  <c r="AV11" i="4"/>
  <c r="AV12" i="4"/>
  <c r="AV13" i="4"/>
  <c r="AV14" i="4"/>
  <c r="AV15" i="4"/>
  <c r="AV16" i="4"/>
  <c r="AV17" i="4"/>
  <c r="AV18" i="4"/>
  <c r="AV19" i="4"/>
  <c r="AV20" i="4"/>
  <c r="AV21" i="4"/>
  <c r="AV22" i="4"/>
  <c r="AV23" i="4"/>
  <c r="AV24" i="4"/>
  <c r="AV25" i="4"/>
  <c r="AV26" i="4"/>
  <c r="AV27" i="4"/>
  <c r="AV28" i="4"/>
  <c r="AV29" i="4"/>
  <c r="AV30" i="4"/>
  <c r="AV31" i="4"/>
  <c r="AV32" i="4"/>
  <c r="AV33" i="4"/>
  <c r="AV34" i="4"/>
  <c r="AV35" i="4"/>
  <c r="AV36" i="4"/>
  <c r="AV37" i="4"/>
  <c r="AV38" i="4"/>
  <c r="AV39" i="4"/>
  <c r="AV40" i="4"/>
  <c r="AV41" i="4"/>
  <c r="AV42" i="4"/>
  <c r="AV43" i="4"/>
  <c r="AV44" i="4"/>
  <c r="AV45" i="4"/>
  <c r="AV46" i="4"/>
  <c r="AV47" i="4"/>
  <c r="AV48" i="4"/>
  <c r="AV49" i="4"/>
  <c r="AV50" i="4"/>
  <c r="AV51" i="4"/>
  <c r="AV52" i="4"/>
  <c r="AV53" i="4"/>
  <c r="AV54" i="4"/>
  <c r="AV55" i="4"/>
  <c r="AV56" i="4"/>
  <c r="AV57" i="4"/>
  <c r="AV58" i="4"/>
  <c r="AV59" i="4"/>
  <c r="AV60" i="4"/>
  <c r="AV61" i="4"/>
  <c r="AV62" i="4"/>
  <c r="AV63" i="4"/>
  <c r="AV64" i="4"/>
  <c r="AV65" i="4"/>
  <c r="AV66" i="4"/>
  <c r="AV67" i="4"/>
  <c r="AV68" i="4"/>
  <c r="AV69" i="4"/>
  <c r="AV70" i="4"/>
  <c r="AV71" i="4"/>
  <c r="AV72" i="4"/>
  <c r="AV73" i="4"/>
  <c r="AV74" i="4"/>
  <c r="AV75" i="4"/>
  <c r="AV76" i="4"/>
  <c r="AV77" i="4"/>
  <c r="AV78" i="4"/>
  <c r="AV79" i="4"/>
  <c r="AV80" i="4"/>
  <c r="AV81" i="4"/>
  <c r="AV82" i="4"/>
  <c r="AV83" i="4"/>
  <c r="AV84" i="4"/>
  <c r="AV85" i="4"/>
  <c r="AV86" i="4"/>
  <c r="AV87" i="4"/>
  <c r="AV88" i="4"/>
  <c r="AV89" i="4"/>
  <c r="AV90" i="4"/>
  <c r="AV91" i="4"/>
  <c r="AV92" i="4"/>
  <c r="AV93" i="4"/>
  <c r="AV94" i="4"/>
  <c r="AV95" i="4"/>
  <c r="AV96" i="4"/>
  <c r="AV97" i="4"/>
  <c r="AV98" i="4"/>
  <c r="AV99" i="4"/>
  <c r="AV100" i="4"/>
  <c r="AV101" i="4"/>
  <c r="AV102" i="4"/>
  <c r="AV103" i="4"/>
  <c r="AV104" i="4"/>
  <c r="AV105" i="4"/>
  <c r="AV106" i="4"/>
  <c r="AV107" i="4"/>
  <c r="AV108" i="4"/>
  <c r="AV109" i="4"/>
  <c r="AV110" i="4"/>
  <c r="AV111" i="4"/>
  <c r="AV112" i="4"/>
  <c r="AV113" i="4"/>
  <c r="AV114" i="4"/>
  <c r="AV115" i="4"/>
  <c r="AV116" i="4"/>
  <c r="AV117" i="4"/>
  <c r="AV118" i="4"/>
  <c r="AV119" i="4"/>
  <c r="AV120" i="4"/>
  <c r="AV121" i="4"/>
  <c r="AV122" i="4"/>
  <c r="AV123" i="4"/>
  <c r="AV124" i="4"/>
  <c r="AV125" i="4"/>
  <c r="AV126" i="4"/>
  <c r="AV127" i="4"/>
  <c r="AV128" i="4"/>
  <c r="AV129" i="4"/>
  <c r="AV130" i="4"/>
  <c r="AV131" i="4"/>
  <c r="AV132" i="4"/>
  <c r="AV133" i="4"/>
  <c r="AV134" i="4"/>
  <c r="AV135" i="4"/>
  <c r="AV136" i="4"/>
  <c r="AV137" i="4"/>
  <c r="AV138" i="4"/>
  <c r="AV139" i="4"/>
  <c r="AV140" i="4"/>
  <c r="AV141" i="4"/>
  <c r="AV142" i="4"/>
  <c r="AV143" i="4"/>
  <c r="AV144" i="4"/>
  <c r="AV145" i="4"/>
  <c r="AV146" i="4"/>
  <c r="AV4" i="4"/>
  <c r="AV5" i="4"/>
  <c r="AV6" i="4"/>
  <c r="AV3" i="4"/>
  <c r="AV149" i="4" l="1"/>
  <c r="AV150" i="4"/>
  <c r="AV153" i="4"/>
  <c r="AV156" i="4"/>
  <c r="AV152" i="4"/>
  <c r="AV151" i="4"/>
  <c r="AV154" i="4"/>
  <c r="AV157" i="4"/>
  <c r="AV155" i="4"/>
  <c r="AV158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3" i="4"/>
  <c r="J151" i="4" l="1"/>
  <c r="J154" i="4"/>
  <c r="J149" i="4"/>
  <c r="J152" i="4"/>
  <c r="J155" i="4"/>
  <c r="J158" i="4"/>
  <c r="J157" i="4"/>
  <c r="J150" i="4"/>
  <c r="J153" i="4"/>
  <c r="J156" i="4"/>
  <c r="T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X3" i="4"/>
  <c r="V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3" i="4"/>
  <c r="N150" i="4" l="1"/>
  <c r="N153" i="4"/>
  <c r="N151" i="4"/>
  <c r="N154" i="4"/>
  <c r="N157" i="4"/>
  <c r="N149" i="4"/>
  <c r="N152" i="4"/>
  <c r="N155" i="4"/>
  <c r="N158" i="4"/>
  <c r="N156" i="4"/>
  <c r="P149" i="4"/>
  <c r="P152" i="4"/>
  <c r="P155" i="4"/>
  <c r="P158" i="4"/>
  <c r="P154" i="4"/>
  <c r="P157" i="4"/>
  <c r="P151" i="4"/>
  <c r="P150" i="4"/>
  <c r="P153" i="4"/>
  <c r="P156" i="4"/>
  <c r="X149" i="4"/>
  <c r="X150" i="4"/>
  <c r="X153" i="4"/>
  <c r="X156" i="4"/>
  <c r="X155" i="4"/>
  <c r="X158" i="4"/>
  <c r="X152" i="4"/>
  <c r="X151" i="4"/>
  <c r="X154" i="4"/>
  <c r="X157" i="4"/>
  <c r="T150" i="4"/>
  <c r="T151" i="4"/>
  <c r="T154" i="4"/>
  <c r="T157" i="4"/>
  <c r="T153" i="4"/>
  <c r="T149" i="4"/>
  <c r="T152" i="4"/>
  <c r="T155" i="4"/>
  <c r="T158" i="4"/>
  <c r="T156" i="4"/>
  <c r="R150" i="4"/>
  <c r="R153" i="4"/>
  <c r="R156" i="4"/>
  <c r="R149" i="4"/>
  <c r="R158" i="4"/>
  <c r="R152" i="4"/>
  <c r="R155" i="4"/>
  <c r="R151" i="4"/>
  <c r="R154" i="4"/>
  <c r="R157" i="4"/>
  <c r="L155" i="4"/>
  <c r="L150" i="4"/>
  <c r="L153" i="4"/>
  <c r="L156" i="4"/>
  <c r="L158" i="4"/>
  <c r="L152" i="4"/>
  <c r="L149" i="4"/>
  <c r="L151" i="4"/>
  <c r="L154" i="4"/>
  <c r="L157" i="4"/>
  <c r="V151" i="4"/>
  <c r="V149" i="4"/>
  <c r="V152" i="4"/>
  <c r="V155" i="4"/>
  <c r="V158" i="4"/>
  <c r="V157" i="4"/>
  <c r="V154" i="4"/>
  <c r="V150" i="4"/>
  <c r="V153" i="4"/>
  <c r="V156" i="4"/>
</calcChain>
</file>

<file path=xl/sharedStrings.xml><?xml version="1.0" encoding="utf-8"?>
<sst xmlns="http://schemas.openxmlformats.org/spreadsheetml/2006/main" count="5500" uniqueCount="964">
  <si>
    <t>result_count 1.2-1.4</t>
  </si>
  <si>
    <t>result_count 1.4-1.6</t>
  </si>
  <si>
    <t>result_count 1.6-1.8</t>
  </si>
  <si>
    <t>result_count 1.8-2.0</t>
  </si>
  <si>
    <t>result_count 2.0 and more</t>
  </si>
  <si>
    <t>lenght 1.2-1,4</t>
  </si>
  <si>
    <t>lenght 1.4-1.6</t>
  </si>
  <si>
    <t>lenght 1.6-1.8</t>
  </si>
  <si>
    <t>lenght 1.8-2.0</t>
  </si>
  <si>
    <t>lenght 2.0 and more</t>
  </si>
  <si>
    <t>lenght all</t>
  </si>
  <si>
    <t>lenght %</t>
  </si>
  <si>
    <t>frequency 1.2-1.4</t>
  </si>
  <si>
    <t>frequency 1.4-1.6</t>
  </si>
  <si>
    <t>frequency 1.6-1.8</t>
  </si>
  <si>
    <t>frequency 1.8-2.0</t>
  </si>
  <si>
    <t>frequency 2.0 and more</t>
  </si>
  <si>
    <t>Coverage of the sequence by PQS (nt) 1.2-1.4</t>
  </si>
  <si>
    <t>Coverage of the sequence  by PQS (nt) 1.4-1.6</t>
  </si>
  <si>
    <t>Coverage of the sequence  by PQS (nt) 1.6-1.8</t>
  </si>
  <si>
    <t>Coverage of the sequence  by PQS (nt) 1.8-2.0</t>
  </si>
  <si>
    <t>Coverage of the sequence  by PQS (nt) 2.0 and more</t>
  </si>
  <si>
    <t>Coverage of the sequence  by PQS all (nt)</t>
  </si>
  <si>
    <t>Coverage of the sequence by PQS all (%)</t>
  </si>
  <si>
    <t>STATISTICS</t>
  </si>
  <si>
    <t>SUM</t>
  </si>
  <si>
    <t>CNT</t>
  </si>
  <si>
    <t>AVG</t>
  </si>
  <si>
    <t>MIN</t>
  </si>
  <si>
    <t>MAX</t>
  </si>
  <si>
    <t>VAR</t>
  </si>
  <si>
    <t>STDEV</t>
  </si>
  <si>
    <t>Q1</t>
  </si>
  <si>
    <t>MEDIAN Q2</t>
  </si>
  <si>
    <t>Q3</t>
  </si>
  <si>
    <t>Abelson murine leukemia virus</t>
  </si>
  <si>
    <t>African green monkey simian foamy virus</t>
  </si>
  <si>
    <t>NC_010820</t>
  </si>
  <si>
    <t>AF411814</t>
  </si>
  <si>
    <t>Atlantic salmon swim bladder sarcoma virus</t>
  </si>
  <si>
    <t>NC_007654</t>
  </si>
  <si>
    <t>NC_001402</t>
  </si>
  <si>
    <t>NC_005947</t>
  </si>
  <si>
    <t>NC_015116</t>
  </si>
  <si>
    <t>NC_001408</t>
  </si>
  <si>
    <t>KP284572</t>
  </si>
  <si>
    <t>DQ365814</t>
  </si>
  <si>
    <t>NC_001866</t>
  </si>
  <si>
    <t>NC_038922</t>
  </si>
  <si>
    <t>NC_022517</t>
  </si>
  <si>
    <t>NC_001831</t>
  </si>
  <si>
    <t>NC_001413</t>
  </si>
  <si>
    <t>NC_001414</t>
  </si>
  <si>
    <t>NC_029852</t>
  </si>
  <si>
    <t>NC_039023</t>
  </si>
  <si>
    <t>FJ195346</t>
  </si>
  <si>
    <t>EU293537</t>
  </si>
  <si>
    <t>NC_001463</t>
  </si>
  <si>
    <t>NC_039024</t>
  </si>
  <si>
    <t>NC_023153</t>
  </si>
  <si>
    <t>NC_027117</t>
  </si>
  <si>
    <t>AF221065</t>
  </si>
  <si>
    <t>KF313137</t>
  </si>
  <si>
    <t>NC_039025</t>
  </si>
  <si>
    <t>KJ668270</t>
  </si>
  <si>
    <t>NC_004994</t>
  </si>
  <si>
    <t>NC_002201</t>
  </si>
  <si>
    <t>NC_001450</t>
  </si>
  <si>
    <t>NC_039242</t>
  </si>
  <si>
    <t>NC_001482</t>
  </si>
  <si>
    <t>NC_001940</t>
  </si>
  <si>
    <t>NC_038858</t>
  </si>
  <si>
    <t>NC_001362</t>
  </si>
  <si>
    <t>NC_001403</t>
  </si>
  <si>
    <t>NC_001885</t>
  </si>
  <si>
    <t>NC_022518</t>
  </si>
  <si>
    <t>Y07725</t>
  </si>
  <si>
    <t>Human immunodeficiency virus 1</t>
  </si>
  <si>
    <t>NC_001802</t>
  </si>
  <si>
    <t>NC_001722</t>
  </si>
  <si>
    <t>JX245014</t>
  </si>
  <si>
    <t>U21247</t>
  </si>
  <si>
    <t>NC_001436</t>
  </si>
  <si>
    <t>Y13051</t>
  </si>
  <si>
    <t>NC_001488</t>
  </si>
  <si>
    <t>DQ093792</t>
  </si>
  <si>
    <t>NC_011800</t>
  </si>
  <si>
    <t>NC_001494</t>
  </si>
  <si>
    <t>NC_039026</t>
  </si>
  <si>
    <t>NC_039228</t>
  </si>
  <si>
    <t>KC802224</t>
  </si>
  <si>
    <t>X54482</t>
  </si>
  <si>
    <t>NC_001550</t>
  </si>
  <si>
    <t>NC_001501</t>
  </si>
  <si>
    <t>NC_001502</t>
  </si>
  <si>
    <t>NC_001503</t>
  </si>
  <si>
    <t>HQ246218</t>
  </si>
  <si>
    <t>AB187566</t>
  </si>
  <si>
    <t>NC_001506</t>
  </si>
  <si>
    <t>NC_001702</t>
  </si>
  <si>
    <t>AF053745</t>
  </si>
  <si>
    <t>NC_029853</t>
  </si>
  <si>
    <t>NC_007015</t>
  </si>
  <si>
    <t>NC_001511</t>
  </si>
  <si>
    <t>KJ668271</t>
  </si>
  <si>
    <t>HQ540591</t>
  </si>
  <si>
    <t>HQ540595</t>
  </si>
  <si>
    <t>EF133960</t>
  </si>
  <si>
    <t>NC_003059</t>
  </si>
  <si>
    <t>EU523109</t>
  </si>
  <si>
    <t>NC_007815</t>
  </si>
  <si>
    <t>NC_039022</t>
  </si>
  <si>
    <t>NC_038669</t>
  </si>
  <si>
    <t>U94692</t>
  </si>
  <si>
    <t>NC_009889</t>
  </si>
  <si>
    <t>NC_006934</t>
  </si>
  <si>
    <t>NC_039238</t>
  </si>
  <si>
    <t>JQ303225</t>
  </si>
  <si>
    <t>NC_001407</t>
  </si>
  <si>
    <t>JN134185</t>
  </si>
  <si>
    <t>U85505</t>
  </si>
  <si>
    <t>NC_039085</t>
  </si>
  <si>
    <t>NC_001364</t>
  </si>
  <si>
    <t>NC_004455</t>
  </si>
  <si>
    <t>NC_001549</t>
  </si>
  <si>
    <t>M11841</t>
  </si>
  <si>
    <t>M16605</t>
  </si>
  <si>
    <t>NC_014474</t>
  </si>
  <si>
    <t>NC_031326</t>
  </si>
  <si>
    <t>AB611707</t>
  </si>
  <si>
    <t>KF029431</t>
  </si>
  <si>
    <t>NC_011546</t>
  </si>
  <si>
    <t>NC_000858</t>
  </si>
  <si>
    <t>NC_001815</t>
  </si>
  <si>
    <t>NC_003323</t>
  </si>
  <si>
    <t>HM210570</t>
  </si>
  <si>
    <t>NC_001724</t>
  </si>
  <si>
    <t>NC_039027</t>
  </si>
  <si>
    <t>NC_001500</t>
  </si>
  <si>
    <t>NC_001514</t>
  </si>
  <si>
    <t>NC_039028</t>
  </si>
  <si>
    <t>NC_001618</t>
  </si>
  <si>
    <t>NC_001452</t>
  </si>
  <si>
    <t>NC_001867</t>
  </si>
  <si>
    <t>NC_039029</t>
  </si>
  <si>
    <t>NC_039030</t>
  </si>
  <si>
    <t>NC_009424</t>
  </si>
  <si>
    <t>NC_010955</t>
  </si>
  <si>
    <t>JF274252</t>
  </si>
  <si>
    <t>DQ241301</t>
  </si>
  <si>
    <t>DQ241302</t>
  </si>
  <si>
    <t>DQ399707</t>
  </si>
  <si>
    <t>HQ154630</t>
  </si>
  <si>
    <t>JF908815</t>
  </si>
  <si>
    <t>NC_008094</t>
  </si>
  <si>
    <t>NC_039031</t>
  </si>
  <si>
    <t>Amphotropic murine leukemia virus</t>
  </si>
  <si>
    <t>Avian carcinoma virus</t>
  </si>
  <si>
    <t>Avian endogenous retrovirus EAV-HP</t>
  </si>
  <si>
    <t>Avian leukemia virus</t>
  </si>
  <si>
    <t>Avian leukosis virus - RSA</t>
  </si>
  <si>
    <t>Avian leukosis virus</t>
  </si>
  <si>
    <t>Avian myelocytomatosis virus</t>
  </si>
  <si>
    <t>Avian sarcoma virus CT10</t>
  </si>
  <si>
    <t>Baboon endogenous virus strain M7</t>
  </si>
  <si>
    <t>Bovine foamy virus</t>
  </si>
  <si>
    <t>Bovine immunodeficiency virus</t>
  </si>
  <si>
    <t>Bovine leukemia virus</t>
  </si>
  <si>
    <t>Bovine retrovirus CH15</t>
  </si>
  <si>
    <t>Brown greater galago prosimian foamy virus</t>
  </si>
  <si>
    <t>Caprine arthritis encephalitis virus</t>
  </si>
  <si>
    <t>Caprine arthritis encephalitis virus Ov496</t>
  </si>
  <si>
    <t>Caprine arthritis encephalitis virus Roccaverano</t>
  </si>
  <si>
    <t>Central cimpanzee simian foamy virus</t>
  </si>
  <si>
    <t>Citrus endogenous pararetrovirus</t>
  </si>
  <si>
    <t>Desmodus rotundus endogenous retrovirus</t>
  </si>
  <si>
    <t>DG-75 Murine leukemia virus</t>
  </si>
  <si>
    <t>Duck infectious anemia virus</t>
  </si>
  <si>
    <t>Eastern chimpanzee simian foamy virus</t>
  </si>
  <si>
    <t>Ecotropic murine leukemia virus</t>
  </si>
  <si>
    <t>Equine foamy virus</t>
  </si>
  <si>
    <t>Equine infectious anemia virus</t>
  </si>
  <si>
    <t>Feline foamy virus</t>
  </si>
  <si>
    <t>Feline immunodeficiency virus</t>
  </si>
  <si>
    <t>Feline leukemia virus</t>
  </si>
  <si>
    <t>Finkel-Biskis-Jinkins murine sarcoma virus</t>
  </si>
  <si>
    <t>Friend murine leukemia virus</t>
  </si>
  <si>
    <t>Fujinami sarcoma virus</t>
  </si>
  <si>
    <t>Gibbon ape leukemia virus</t>
  </si>
  <si>
    <t>Human endogenous retrovirus K113</t>
  </si>
  <si>
    <t>Human foamy virus</t>
  </si>
  <si>
    <t>Human immunodeficiency virus 2</t>
  </si>
  <si>
    <t>Human immunodeficiency virus</t>
  </si>
  <si>
    <t>Human spumaretrovirus</t>
  </si>
  <si>
    <t>Human T-cell leukemia virus type I</t>
  </si>
  <si>
    <t>Human T-cell lymphotropic virus type 2b</t>
  </si>
  <si>
    <t>Human T-lymphotropic virus 2</t>
  </si>
  <si>
    <t>Human T-lymphotropic virus 3</t>
  </si>
  <si>
    <t>Human T-lymphotropic virus 4</t>
  </si>
  <si>
    <t>Jaagsiekte sheep retrovirus</t>
  </si>
  <si>
    <t>Japanese macaque simian foamy virus</t>
  </si>
  <si>
    <t>Jembrana disease virus</t>
  </si>
  <si>
    <t>Koala retrovirus</t>
  </si>
  <si>
    <t>Lymphoproliferative disease virus</t>
  </si>
  <si>
    <t>Macaque simian foamy virus</t>
  </si>
  <si>
    <t>Mason-Pfizer monkey virus</t>
  </si>
  <si>
    <t>Moloney murine leukemia virus</t>
  </si>
  <si>
    <t>Moloney murine sarcoma virus</t>
  </si>
  <si>
    <t>Mouse mammary tumor virus</t>
  </si>
  <si>
    <t>Murine leukemia virus N417</t>
  </si>
  <si>
    <t>Murine leukemia virus</t>
  </si>
  <si>
    <t>Murine osteosarcoma virus</t>
  </si>
  <si>
    <t>Murine type C retrovirus</t>
  </si>
  <si>
    <t>Mus dunni endogenous virus</t>
  </si>
  <si>
    <t>Mus musculus mobilized endogenous polytropic provirus</t>
  </si>
  <si>
    <t>Ovine enzootic nasal tumor virus</t>
  </si>
  <si>
    <t>Ovine lentivirus</t>
  </si>
  <si>
    <t>Polytropic murine leukemia virus</t>
  </si>
  <si>
    <t>Porcine endogenous retrovirus A</t>
  </si>
  <si>
    <t>Porcine endogenous retrovirus B</t>
  </si>
  <si>
    <t>Porcine endogenous retrovirus C</t>
  </si>
  <si>
    <t>Porcine endogenous retrovirus E</t>
  </si>
  <si>
    <t>Porcine endogenous retrovirus</t>
  </si>
  <si>
    <t>PreXMRV-1</t>
  </si>
  <si>
    <t>Puma feline foamy virus</t>
  </si>
  <si>
    <t>Puma lentivirus 14</t>
  </si>
  <si>
    <t>Rauscher murine leukemia virus</t>
  </si>
  <si>
    <t>RD114 retrovirus</t>
  </si>
  <si>
    <t>Reticuloendotheliosis virus</t>
  </si>
  <si>
    <t>Rhesus macaque simian foamy virus</t>
  </si>
  <si>
    <t>Rhinolophus ferrumequinum retrovirus</t>
  </si>
  <si>
    <t>Rous sarcoma virus</t>
  </si>
  <si>
    <t>Simian endogenous retrovirus vero ATCC CCL-81</t>
  </si>
  <si>
    <t>Simian endogenous retrovirus</t>
  </si>
  <si>
    <t>Simian foamy virus Pongo pygmaeus pygmaeus</t>
  </si>
  <si>
    <t>Simian foamy virus</t>
  </si>
  <si>
    <t>Simian immunodeficiency virus SIV-mnd 2</t>
  </si>
  <si>
    <t>Simian immunodeficiency virus</t>
  </si>
  <si>
    <t>Simian retrovirus 1</t>
  </si>
  <si>
    <t>Simian retrovirus 2</t>
  </si>
  <si>
    <t>Simian retrovirus 4</t>
  </si>
  <si>
    <t>Simian retrovirus 8</t>
  </si>
  <si>
    <t>Simian retrovirus Y</t>
  </si>
  <si>
    <t>Simian T-cell lymphotropic virus 4</t>
  </si>
  <si>
    <t>Simian T-cell lymphotropic virus 6</t>
  </si>
  <si>
    <t>Simian T-lymphotropic virus 1</t>
  </si>
  <si>
    <t>Simian T-lymphotropic virus 2</t>
  </si>
  <si>
    <t>Simian T-lymphotropic virus 3</t>
  </si>
  <si>
    <t>Small ruminant lentivirus</t>
  </si>
  <si>
    <t>Snakehead retrovirus</t>
  </si>
  <si>
    <t>Spider monkey simian foamy virus</t>
  </si>
  <si>
    <t>Spleen focus-forming virus</t>
  </si>
  <si>
    <t>Squirrel monkey retrovirus</t>
  </si>
  <si>
    <t>Squirrel monkey simian foamy virus</t>
  </si>
  <si>
    <t>UR2 sarcoma virus</t>
  </si>
  <si>
    <t>Visna-maedi virus</t>
  </si>
  <si>
    <t>Walleye dermal sarcoma virus</t>
  </si>
  <si>
    <t>Western chimpanzee simian foamy virus</t>
  </si>
  <si>
    <t>Western lowland gorilla simian foamy virus</t>
  </si>
  <si>
    <t>White-tufted-ear marmoset simian foamy virus</t>
  </si>
  <si>
    <t>Woolly monkey sarcoma virus</t>
  </si>
  <si>
    <t>Xenopus laevis endogenous retrovirus Xen1</t>
  </si>
  <si>
    <t>Xenotropic MuLV-related virus RKO</t>
  </si>
  <si>
    <t>Xenotropic MuLV-related virus VP35</t>
  </si>
  <si>
    <t>Xenotropic MuLV-related virus VP42</t>
  </si>
  <si>
    <t>Xenotropic MuLV-related virus VP62</t>
  </si>
  <si>
    <t>Xenotropic MuLV-related virus</t>
  </si>
  <si>
    <t>Xenotropic murine leukemia virus</t>
  </si>
  <si>
    <t>Y73 sarcoma virus</t>
  </si>
  <si>
    <t>Yellow-breasted capuchin simian foamy virus</t>
  </si>
  <si>
    <t>NCBI_ID</t>
  </si>
  <si>
    <t>CODE_NAME</t>
  </si>
  <si>
    <t>HOST</t>
  </si>
  <si>
    <t>NC_001499</t>
  </si>
  <si>
    <t>retrovirus_1</t>
  </si>
  <si>
    <t>Mus Musculus</t>
  </si>
  <si>
    <t>retrovirus_2</t>
  </si>
  <si>
    <t>Primates</t>
  </si>
  <si>
    <t>retrovirus_3</t>
  </si>
  <si>
    <t>retrovirus_4</t>
  </si>
  <si>
    <t>Actinopterygii</t>
  </si>
  <si>
    <t>Aves</t>
  </si>
  <si>
    <t>retrovirus_6</t>
  </si>
  <si>
    <t>retrovirus_7</t>
  </si>
  <si>
    <t>retrovirus_8</t>
  </si>
  <si>
    <t>KU159177</t>
  </si>
  <si>
    <t>Avian leukosis and sarcoma virus</t>
  </si>
  <si>
    <t>retrovirus_9</t>
  </si>
  <si>
    <t>retrovirus_10</t>
  </si>
  <si>
    <t>retrovirus_11</t>
  </si>
  <si>
    <t>Avian leukosis virus ev/J</t>
  </si>
  <si>
    <t>retrovirus_12</t>
  </si>
  <si>
    <t>retrovirus_14</t>
  </si>
  <si>
    <t>retrovirus_15</t>
  </si>
  <si>
    <t>retrovirus_16</t>
  </si>
  <si>
    <t>MK304634</t>
  </si>
  <si>
    <t>Black Syrian hamster retrovirus</t>
  </si>
  <si>
    <t>retrovirus_17</t>
  </si>
  <si>
    <t>Mammalia</t>
  </si>
  <si>
    <t>retrovirus_18</t>
  </si>
  <si>
    <t>retrovirus_19</t>
  </si>
  <si>
    <t>retrovirus_20</t>
  </si>
  <si>
    <t>retrovirus_21</t>
  </si>
  <si>
    <t>retrovirus_22</t>
  </si>
  <si>
    <t>retrovirus_23</t>
  </si>
  <si>
    <t>retrovirus_24</t>
  </si>
  <si>
    <t>retrovirus_25</t>
  </si>
  <si>
    <t>retrovirus_26</t>
  </si>
  <si>
    <t>Homo sapiens</t>
  </si>
  <si>
    <t>MZ330114</t>
  </si>
  <si>
    <t>Citrus blight-associated pararetrovirus</t>
  </si>
  <si>
    <t>retrovirus_27</t>
  </si>
  <si>
    <t>Streptophyta</t>
  </si>
  <si>
    <t>retrovirus_28</t>
  </si>
  <si>
    <t>retrovirus_29</t>
  </si>
  <si>
    <t>retrovirus_30</t>
  </si>
  <si>
    <t>retrovirus_31</t>
  </si>
  <si>
    <t>retrovirus_32</t>
  </si>
  <si>
    <t>retrovirus_33</t>
  </si>
  <si>
    <t>not annotated</t>
  </si>
  <si>
    <t>MN203217</t>
  </si>
  <si>
    <t>Endogenous retrovirus sp.</t>
  </si>
  <si>
    <t>retrovirus_35</t>
  </si>
  <si>
    <t>Enzootic nasal tumor virus 2</t>
  </si>
  <si>
    <t>retrovirus_36</t>
  </si>
  <si>
    <t>retrovirus_37</t>
  </si>
  <si>
    <t>NC_076947</t>
  </si>
  <si>
    <t>retrovirus_38</t>
  </si>
  <si>
    <t>retrovirus_39</t>
  </si>
  <si>
    <t>retrovirus_40</t>
  </si>
  <si>
    <t>retrovirus_41</t>
  </si>
  <si>
    <t>retrovirus_42</t>
  </si>
  <si>
    <t>MT129531</t>
  </si>
  <si>
    <t>Feline leukemia virus Kawakami-Theilen</t>
  </si>
  <si>
    <t>retrovirus_43</t>
  </si>
  <si>
    <t>retrovirus_45</t>
  </si>
  <si>
    <t>MK040728</t>
  </si>
  <si>
    <t>Flying-fox retrovirus</t>
  </si>
  <si>
    <t>retrovirus_46</t>
  </si>
  <si>
    <t>retrovirus_47</t>
  </si>
  <si>
    <t>retrovirus_48</t>
  </si>
  <si>
    <t>KF313135</t>
  </si>
  <si>
    <t>Galidia ERV</t>
  </si>
  <si>
    <t>retrovirus_49</t>
  </si>
  <si>
    <t>OP081083</t>
  </si>
  <si>
    <t>Gammaretrovirus sp.</t>
  </si>
  <si>
    <t>retrovirus_50</t>
  </si>
  <si>
    <t>retrovirus_51</t>
  </si>
  <si>
    <t>NC_043445</t>
  </si>
  <si>
    <t>Guenon simian foamy virus</t>
  </si>
  <si>
    <t>retrovirus_52</t>
  </si>
  <si>
    <t>retrovirus_56</t>
  </si>
  <si>
    <t>retrovirus_57</t>
  </si>
  <si>
    <t>retrovirus_58</t>
  </si>
  <si>
    <t>retrovirus_59</t>
  </si>
  <si>
    <t>retrovirus_60</t>
  </si>
  <si>
    <t>retrovirus_61</t>
  </si>
  <si>
    <t>retrovirus_62</t>
  </si>
  <si>
    <t>retrovirus_63</t>
  </si>
  <si>
    <t>retrovirus_64</t>
  </si>
  <si>
    <t>retrovirus_65</t>
  </si>
  <si>
    <t>retrovirus_66</t>
  </si>
  <si>
    <t>MZ146780</t>
  </si>
  <si>
    <t>Human-Simian immunodeficiency virus P3-284</t>
  </si>
  <si>
    <t>retrovirus_67</t>
  </si>
  <si>
    <t>retrovirus_69</t>
  </si>
  <si>
    <t>retrovirus_70</t>
  </si>
  <si>
    <t>NC_001654</t>
  </si>
  <si>
    <t>retrovirus_71</t>
  </si>
  <si>
    <t>retrovirus_73</t>
  </si>
  <si>
    <t>retrovirus_74</t>
  </si>
  <si>
    <t>retrovirus_75</t>
  </si>
  <si>
    <t>retrovirus_76</t>
  </si>
  <si>
    <t>KX059700</t>
  </si>
  <si>
    <t>Melomys woolly monkey virus</t>
  </si>
  <si>
    <t>retrovirus_77</t>
  </si>
  <si>
    <t>retrovirus_78</t>
  </si>
  <si>
    <t>retrovirus_79</t>
  </si>
  <si>
    <t>retrovirus_81</t>
  </si>
  <si>
    <t>retrovirus_82</t>
  </si>
  <si>
    <t>KU324802</t>
  </si>
  <si>
    <t>Murine leukemia virus CasE#1</t>
  </si>
  <si>
    <t>retrovirus_83</t>
  </si>
  <si>
    <t>retrovirus_84</t>
  </si>
  <si>
    <t>retrovirus_85</t>
  </si>
  <si>
    <t>retrovirus_86</t>
  </si>
  <si>
    <t>retrovirus_87</t>
  </si>
  <si>
    <t>retrovirus_88</t>
  </si>
  <si>
    <t>retrovirus_89</t>
  </si>
  <si>
    <t>retrovirus_90</t>
  </si>
  <si>
    <t>retrovirus_91</t>
  </si>
  <si>
    <t>retrovirus_92</t>
  </si>
  <si>
    <t>retrovirus_93</t>
  </si>
  <si>
    <t>retrovirus_94</t>
  </si>
  <si>
    <t>retrovirus_95</t>
  </si>
  <si>
    <t>retrovirus_96</t>
  </si>
  <si>
    <t>retrovirus_97</t>
  </si>
  <si>
    <t>Primate T-lymphotropic virus 1</t>
  </si>
  <si>
    <t>retrovirus_98</t>
  </si>
  <si>
    <t>Primate T-lymphotropic virus 3</t>
  </si>
  <si>
    <t>retrovirus_99</t>
  </si>
  <si>
    <t>MT787217</t>
  </si>
  <si>
    <t>Prosimian retrovirus 1</t>
  </si>
  <si>
    <t>retrovirus_100</t>
  </si>
  <si>
    <t>retrovirus_101</t>
  </si>
  <si>
    <t>MN531106</t>
  </si>
  <si>
    <t>Puma lentivirus</t>
  </si>
  <si>
    <t>retrovirus_102</t>
  </si>
  <si>
    <t>retrovirus_103</t>
  </si>
  <si>
    <t>retrovirus_104</t>
  </si>
  <si>
    <t>retrovirus_105</t>
  </si>
  <si>
    <t>retrovirus_106</t>
  </si>
  <si>
    <t>retrovirus_108</t>
  </si>
  <si>
    <t>retrovirus_109</t>
  </si>
  <si>
    <t>retrovirus_110</t>
  </si>
  <si>
    <t>retrovirus_111</t>
  </si>
  <si>
    <t>retrovirus_112</t>
  </si>
  <si>
    <t>NC_075434</t>
  </si>
  <si>
    <t>retrovirus_113</t>
  </si>
  <si>
    <t>MF582544</t>
  </si>
  <si>
    <t>Simian foamy virus 3</t>
  </si>
  <si>
    <t>retrovirus_114</t>
  </si>
  <si>
    <t>retrovirus_116</t>
  </si>
  <si>
    <t>retrovirus_117</t>
  </si>
  <si>
    <t>retrovirus_118</t>
  </si>
  <si>
    <t>retrovirus_119</t>
  </si>
  <si>
    <t>retrovirus_120</t>
  </si>
  <si>
    <t>retrovirus_121</t>
  </si>
  <si>
    <t>LC426347</t>
  </si>
  <si>
    <t>Simian retrovirus 5</t>
  </si>
  <si>
    <t>retrovirus_122</t>
  </si>
  <si>
    <t>retrovirus_123</t>
  </si>
  <si>
    <t>retrovirus_124</t>
  </si>
  <si>
    <t>retrovirus_125</t>
  </si>
  <si>
    <t>retrovirus_126</t>
  </si>
  <si>
    <t>MH520666</t>
  </si>
  <si>
    <t>retrovirus_127</t>
  </si>
  <si>
    <t>retrovirus_128</t>
  </si>
  <si>
    <t>AY217650</t>
  </si>
  <si>
    <t>retrovirus_129</t>
  </si>
  <si>
    <t>MW410732</t>
  </si>
  <si>
    <t>Simian-Human immunodeficiency virus</t>
  </si>
  <si>
    <t>retrovirus_130</t>
  </si>
  <si>
    <t>OR117733</t>
  </si>
  <si>
    <t>Simian-Chimpanzee immunodeficiency virus</t>
  </si>
  <si>
    <t>retrovirus_131</t>
  </si>
  <si>
    <t>retrovirus_132</t>
  </si>
  <si>
    <t>retrovirus_133</t>
  </si>
  <si>
    <t>retrovirus_135</t>
  </si>
  <si>
    <t>retrovirus_136</t>
  </si>
  <si>
    <t>retrovirus_137</t>
  </si>
  <si>
    <t>retrovirus_139</t>
  </si>
  <si>
    <t>MN585198</t>
  </si>
  <si>
    <t>Taiwanese macaque simian foamy virus</t>
  </si>
  <si>
    <t>retrovirus_140</t>
  </si>
  <si>
    <t>retrovirus_141</t>
  </si>
  <si>
    <t>S51392</t>
  </si>
  <si>
    <t>Visna/maedi virus EV1</t>
  </si>
  <si>
    <t>retrovirus_142</t>
  </si>
  <si>
    <t>retrovirus_143</t>
  </si>
  <si>
    <t>retrovirus_144</t>
  </si>
  <si>
    <t>retrovirus_147</t>
  </si>
  <si>
    <t>retrovirus_148</t>
  </si>
  <si>
    <t>retrovirus_149</t>
  </si>
  <si>
    <t>retrovirus_150</t>
  </si>
  <si>
    <t>retrovirus_151</t>
  </si>
  <si>
    <t>Amphibia</t>
  </si>
  <si>
    <t>retrovirus_152</t>
  </si>
  <si>
    <t>retrovirus_153</t>
  </si>
  <si>
    <t>retrovirus_154</t>
  </si>
  <si>
    <t>retrovirus_155</t>
  </si>
  <si>
    <t>retrovirus_156</t>
  </si>
  <si>
    <t>retrovirus_157</t>
  </si>
  <si>
    <t>JF714652</t>
  </si>
  <si>
    <t>XMRV-like mouse endogenous retrovirus mERV-XL</t>
  </si>
  <si>
    <t>retrovirus_158</t>
  </si>
  <si>
    <t>retrovirus_159</t>
  </si>
  <si>
    <t>retrovirus_160</t>
  </si>
  <si>
    <t>LENGTH</t>
  </si>
  <si>
    <t>GC_COUNT</t>
  </si>
  <si>
    <t>NUCLEIC_COUNT</t>
  </si>
  <si>
    <t>GC %</t>
  </si>
  <si>
    <t>ALL_PQS</t>
  </si>
  <si>
    <t>POS_PQS</t>
  </si>
  <si>
    <t>NEG_PQS</t>
  </si>
  <si>
    <t>POS_PQS_1.6</t>
  </si>
  <si>
    <t>POS_PQS_2.0</t>
  </si>
  <si>
    <t>NEG_PQS_1.6</t>
  </si>
  <si>
    <t>NEG_PQS_2.0</t>
  </si>
  <si>
    <t>PQS_frequency</t>
  </si>
  <si>
    <t>POS_PQS_frequency</t>
  </si>
  <si>
    <t>POS_PQS_SCORE1.6_frequency</t>
  </si>
  <si>
    <t>POS_PQS_SCORE2_frequency</t>
  </si>
  <si>
    <t>NEG_PQS_frequency</t>
  </si>
  <si>
    <t>NEG_PQS_SCORE1.6_frequency</t>
  </si>
  <si>
    <t>NEG_PQS_SCORE2_frequency</t>
  </si>
  <si>
    <t>{'C': 2132, 'T': 2123, 'A': 3506, 'G': 2598}</t>
  </si>
  <si>
    <t>{'C': 1704, 'T': 1279, 'A': 1361, 'G': 1550}</t>
  </si>
  <si>
    <t>{'C': 2348, 'T': 3837, 'A': 4320, 'G': 2606}</t>
  </si>
  <si>
    <t>{'C': 2346, 'T': 1721, 'A': 2138, 'G': 2012}</t>
  </si>
  <si>
    <t>{'C': 2473, 'T': 2352, 'A': 2998, 'G': 2482}</t>
  </si>
  <si>
    <t>{'C': 718, 'T': 519, 'A': 628, 'G': 765}</t>
  </si>
  <si>
    <t>{'C': 990, 'T': 944, 'A': 1074, 'G': 1294}</t>
  </si>
  <si>
    <t>{'C': 1803, 'T': 1695, 'A': 1843, 'G': 2148}</t>
  </si>
  <si>
    <t>{'C': 3252, 'T': 2476, 'A': 2690, 'G': 2067}</t>
  </si>
  <si>
    <t>{'C': 2367, 'Y': 1, 'T': 1705, 'S': 1, 'A': 2073, 'G': 2060}</t>
  </si>
  <si>
    <t>{'C': 2218, 'Y': 1, 'R': 5, 'T': 1889, 'A': 2142, 'G': 2192}</t>
  </si>
  <si>
    <t>{'C': 2169, 'T': 3385, 'A': 4027, 'G': 2373}</t>
  </si>
  <si>
    <t>{'C': 2389, 'T': 1759, 'A': 2106, 'G': 2021}</t>
  </si>
  <si>
    <t>{'C': 1164, 'T': 1237, 'A': 1667, 'G': 1008}</t>
  </si>
  <si>
    <t>{'C': 1604, 'Y': 2, 'R': 1, 'T': 2235, 'K': 1, 'S': 3, 'A': 2114, 'G': 1488}</t>
  </si>
  <si>
    <t>{'C': 2085, 'T': 1845, 'A': 2010, 'G': 2475}</t>
  </si>
  <si>
    <t>{'C': 1856, 'T': 1761, 'A': 1880, 'G': 2207}</t>
  </si>
  <si>
    <t>{'C': 2342, 'T': 3287, 'A': 3964, 'G': 2442}</t>
  </si>
  <si>
    <t>{'C': 1373, 'T': 2151, 'A': 2971, 'G': 1864}</t>
  </si>
  <si>
    <t>{'C': 1768, 'T': 1652, 'A': 1752, 'G': 2114}</t>
  </si>
  <si>
    <t>{'C': 1785, 'T': 1727, 'A': 1865, 'G': 2204}</t>
  </si>
  <si>
    <t>{'C': 2108, 'T': 3313, 'A': 3855, 'G': 2424}</t>
  </si>
  <si>
    <t>{'C': 1370, 'T': 2414, 'A': 3571, 'G': 2119}</t>
  </si>
  <si>
    <t>{'C': 975, 'T': 643, 'A': 793, 'G': 981}</t>
  </si>
  <si>
    <t>{'C': 560, 'T': 521, 'A': 576, 'G': 771}</t>
  </si>
  <si>
    <t>{'C': 2419, 'T': 1875, 'A': 2288, 'G': 1925}</t>
  </si>
  <si>
    <t>{'C': 2339, 'T': 1823, 'A': 2335, 'G': 1951}</t>
  </si>
  <si>
    <t>{'C': 2348, 'T': 1825, 'A': 2355, 'G': 1936}</t>
  </si>
  <si>
    <t>{'C': 1681, 'T': 2363, 'A': 2806, 'G': 1934}</t>
  </si>
  <si>
    <t>{'C': 2717, 'T': 2931, 'A': 3619, 'G': 2735}</t>
  </si>
  <si>
    <t>{'C': 1798, 'T': 1968, 'A': 2699, 'G': 2017}</t>
  </si>
  <si>
    <t>{'C': 2790, 'T': 2009, 'A': 1850, 'G': 1770}</t>
  </si>
  <si>
    <t>{'C': 1374, 'T': 2231, 'A': 2348, 'G': 1517}</t>
  </si>
  <si>
    <t>{'C': 2709, 'T': 3170, 'A': 3617, 'G': 2622}</t>
  </si>
  <si>
    <t>{'C': 1468, 'T': 1910, 'A': 3506, 'G': 2305}</t>
  </si>
  <si>
    <t>{'C': 1463, 'T': 1911, 'A': 3502, 'G': 2260}</t>
  </si>
  <si>
    <t>{'C': 1554, 'T': 1646, 'A': 2840, 'G': 2378}</t>
  </si>
  <si>
    <t>{'C': 2448, 'T': 3745, 'A': 4371, 'G': 2656}</t>
  </si>
  <si>
    <t>{'C': 1970, 'T': 2041, 'A': 2151, 'G': 1081}</t>
  </si>
  <si>
    <t>{'C': 1910, 'T': 1996, 'A': 2028, 'G': 1062}</t>
  </si>
  <si>
    <t>{'C': 1094, 'T': 861, 'A': 888, 'G': 968}</t>
  </si>
  <si>
    <t>{'C': 2221, 'Y': 1, 'R': 5, 'T': 1695, 'M': 2, 'A': 1976, 'G': 2012}</t>
  </si>
  <si>
    <t>{'C': 2414, 'T': 1770, 'A': 2106, 'G': 2033}</t>
  </si>
  <si>
    <t>{'C': 1302, 'T': 856, 'A': 1072, 'G': 1558}</t>
  </si>
  <si>
    <t>{'C': 2290, 'T': 1704, 'A': 2227, 'G': 2316, 'N': 2}</t>
  </si>
  <si>
    <t>{'C': 2192, 'Y': 1, 'R': 1, 'T': 1842, 'A': 2262, 'G': 2190}</t>
  </si>
  <si>
    <t>{'C': 2251, 'T': 1752, 'A': 2103, 'G': 1982}</t>
  </si>
  <si>
    <t>{'C': 2425, 'T': 3797, 'A': 4227, 'G': 2623}</t>
  </si>
  <si>
    <t>{'C': 1950, 'T': 2459, 'A': 3048, 'G': 2015}</t>
  </si>
  <si>
    <t>{'C': 2430, 'T': 3777, 'A': 4373, 'G': 2662}</t>
  </si>
  <si>
    <t>{'C': 1680, 'T': 2013, 'A': 3292, 'G': 2172}</t>
  </si>
  <si>
    <t>{'C': 1642, 'T': 2042, 'A': 3272, 'G': 2225}</t>
  </si>
  <si>
    <t>{'C': 1893, 'T': 2083, 'A': 2421, 'G': 1545}</t>
  </si>
  <si>
    <t>{'C': 3150, 'T': 2088, 'A': 2087, 'G': 1703}</t>
  </si>
  <si>
    <t>{'C': 2978, 'T': 2070, 'A': 2102, 'G': 1768}</t>
  </si>
  <si>
    <t>{'C': 2174, 'T': 1916, 'A': 2194, 'G': 1846}</t>
  </si>
  <si>
    <t>{'C': 1185, 'T': 2044, 'A': 3076, 'G': 1802, 'N': 1}</t>
  </si>
  <si>
    <t>{'C': 2172, 'T': 1839, 'A': 2084, 'G': 2200}</t>
  </si>
  <si>
    <t>{'C': 1998, 'T': 2159, 'A': 2412, 'G': 1557}</t>
  </si>
  <si>
    <t>{'C': 1958, 'T': 2138, 'A': 2446, 'G': 1603}</t>
  </si>
  <si>
    <t>{'C': 3196, 'T': 1879, 'A': 1969, 'G': 1749}</t>
  </si>
  <si>
    <t>{'C': 2955, 'T': 2057, 'A': 2232, 'G': 1669}</t>
  </si>
  <si>
    <t>{'C': 3140, 'T': 2120, 'A': 2065, 'G': 1697}</t>
  </si>
  <si>
    <t>{'C': 2463, 'T': 3720, 'A': 4178, 'G': 2622}</t>
  </si>
  <si>
    <t>{'C': 2378, 'T': 2080, 'A': 2230, 'G': 2704}</t>
  </si>
  <si>
    <t>{'C': 2008, 'T': 2181, 'A': 2639, 'G': 1565}</t>
  </si>
  <si>
    <t>{'C': 3027, 'T': 1997, 'A': 2137, 'G': 1756}</t>
  </si>
  <si>
    <t>{'C': 1947, 'T': 2346, 'A': 3623, 'G': 2616}</t>
  </si>
  <si>
    <t>{'C': 1958, 'T': 2308, 'A': 3547, 'G': 2596}</t>
  </si>
  <si>
    <t>{'C': 1881, 'W': 1, 'T': 2018, 'M': 1, 'A': 2564, 'G': 1465, 'N': 1}</t>
  </si>
  <si>
    <t>{'C': 2466, 'T': 3691, 'A': 4137, 'G': 2671}</t>
  </si>
  <si>
    <t>{'C': 2356, 'T': 3851, 'A': 4296, 'G': 2624}</t>
  </si>
  <si>
    <t>{'C': 2227, 'T': 2369, 'A': 3499, 'G': 2593}</t>
  </si>
  <si>
    <t>{'C': 1807, 'T': 2103, 'A': 3243, 'G': 2470}</t>
  </si>
  <si>
    <t>{'C': 2620, 'T': 2133, 'A': 2298, 'G': 1734}</t>
  </si>
  <si>
    <t>{'C': 1851, 'T': 2059, 'A': 3275, 'G': 2333}</t>
  </si>
  <si>
    <t>{'C': 2484, 'T': 3689, 'A': 4178, 'G': 2621}</t>
  </si>
  <si>
    <t>{'C': 1944, 'T': 2198, 'A': 2503, 'G': 1528}</t>
  </si>
  <si>
    <t>{'C': 1806, 'T': 2182, 'A': 3469, 'G': 2447}</t>
  </si>
  <si>
    <t>{'C': 1818, 'T': 2043, 'A': 2377, 'G': 1521}</t>
  </si>
  <si>
    <t>{'C': 1972, 'T': 2133, 'A': 2478, 'G': 1543}</t>
  </si>
  <si>
    <t>{'C': 645, 'T': 786, 'A': 863, 'G': 872}</t>
  </si>
  <si>
    <t>{'C': 1390, 'T': 1980, 'A': 3395, 'G': 2438}</t>
  </si>
  <si>
    <t>{'C': 2806, 'T': 3250, 'A': 4196, 'G': 2456}</t>
  </si>
  <si>
    <t>{'C': 2235, 'T': 3505, 'A': 4038, 'G': 2478, 'N': 2}</t>
  </si>
  <si>
    <t>{'C': 2339, 'T': 1719, 'A': 2065, 'G': 2070}</t>
  </si>
  <si>
    <t>{'C': 1365, 'T': 1137, 'A': 1219, 'G': 1467}</t>
  </si>
  <si>
    <t>{'C': 2628, 'T': 2783, 'A': 2626, 'G': 2170}</t>
  </si>
  <si>
    <t>{'C': 1623, 'T': 2227, 'A': 2126, 'G': 1486}</t>
  </si>
  <si>
    <t>{'C': 2464, 'T': 3700, 'A': 4190, 'G': 2603}</t>
  </si>
  <si>
    <t>{'C': 1552, 'T': 1695, 'A': 2448, 'G': 2037}</t>
  </si>
  <si>
    <t>{'C': 2352, 'T': 1826, 'A': 2084, 'G': 2169}</t>
  </si>
  <si>
    <t>{'C': 1775, 'T': 1571, 'A': 1872, 'G': 2214}</t>
  </si>
  <si>
    <t>{'C': 2480, 'T': 3696, 'A': 4195, 'G': 2601}</t>
  </si>
  <si>
    <t>{'C': 2059, 'T': 2334, 'A': 2544, 'G': 1620}</t>
  </si>
  <si>
    <t>{'C': 1537, 'T': 1173, 'A': 1356, 'G': 1422}</t>
  </si>
  <si>
    <t>{'C': 2333, 'T': 1737, 'A': 2072, 'G': 2061}</t>
  </si>
  <si>
    <t>{'C': 2169, 'T': 3383, 'A': 4027, 'G': 2375}</t>
  </si>
  <si>
    <t>{'C': 2986, 'T': 1983, 'A': 1976, 'G': 1562}</t>
  </si>
  <si>
    <t>{'C': 3206, 'T': 1953, 'A': 2161, 'G': 1640}</t>
  </si>
  <si>
    <t>{'C': 2343, 'T': 1718, 'A': 2083, 'G': 2059}</t>
  </si>
  <si>
    <t>{'C': 2217, 'T': 1981, 'A': 2297, 'G': 2306}</t>
  </si>
  <si>
    <t>{'C': 2214, 'T': 2144, 'A': 2468, 'G': 2356}</t>
  </si>
  <si>
    <t>{'C': 2325, 'T': 2218, 'A': 2505, 'G': 2432}</t>
  </si>
  <si>
    <t>{'C': 2178, 'T': 2054, 'A': 2402, 'G': 2265}</t>
  </si>
  <si>
    <t>{'C': 1976, 'T': 1918, 'A': 2277, 'G': 1901}</t>
  </si>
  <si>
    <t>{'C': 2337, 'T': 1726, 'A': 2086, 'G': 2048}</t>
  </si>
  <si>
    <t>{'C': 2105, 'T': 3285, 'A': 3827, 'G': 2432}</t>
  </si>
  <si>
    <t>{'C': 1268, 'T': 2504, 'A': 3378, 'G': 1950}</t>
  </si>
  <si>
    <t>{'C': 2400, 'T': 1760, 'A': 2119, 'G': 2003}</t>
  </si>
  <si>
    <t>{'C': 2488, 'T': 1780, 'A': 2236, 'G': 1902}</t>
  </si>
  <si>
    <t>{'C': 3166, 'T': 1984, 'A': 2021, 'G': 1683, 'N': 1}</t>
  </si>
  <si>
    <t>{'C': 2233, 'T': 1803, 'A': 2111, 'G': 2242}</t>
  </si>
  <si>
    <t>{'C': 3189, 'T': 1964, 'A': 2170, 'G': 1629}</t>
  </si>
  <si>
    <t>{'C': 1502, 'T': 1877, 'A': 3415, 'G': 2296}</t>
  </si>
  <si>
    <t>{'C': 2972, 'T': 2045, 'A': 2161, 'G': 1739}</t>
  </si>
  <si>
    <t>{'C': 3196, 'T': 1880, 'A': 1964, 'G': 1751}</t>
  </si>
  <si>
    <t>{'C': 2334, 'T': 3512, 'A': 3977, 'G': 2389}</t>
  </si>
  <si>
    <t>{'C': 1836, 'T': 1362, 'A': 1550, 'G': 1548}</t>
  </si>
  <si>
    <t>{'C': 2490, 'T': 3531, 'K': 1, 'A': 4233, 'G': 2568}</t>
  </si>
  <si>
    <t>{'C': 2151, 'Y': 3, 'T': 3240, 'A': 4025, 'G': 2265}</t>
  </si>
  <si>
    <t>{'C': 1423, 'T': 1963, 'A': 3419, 'G': 2397}</t>
  </si>
  <si>
    <t>{'C': 2323, 'T': 1722, 'A': 2074, 'G': 2053}</t>
  </si>
  <si>
    <t>{'C': 2324, 'T': 1727, 'A': 2077, 'G': 2057}</t>
  </si>
  <si>
    <t>{'C': 2466, 'T': 3739, 'A': 4347, 'G': 2694}</t>
  </si>
  <si>
    <t>{'C': 2322, 'T': 1728, 'A': 2074, 'G': 2061}</t>
  </si>
  <si>
    <t>{'C': 2318, 'T': 1732, 'A': 2078, 'G': 2057}</t>
  </si>
  <si>
    <t>{'C': 2461, 'T': 1822, 'A': 2195, 'G': 2179}</t>
  </si>
  <si>
    <t>{'C': 2267, 'Y': 2, 'R': 25, 'T': 3194, 'A': 3927, 'G': 2329}</t>
  </si>
  <si>
    <t>{'C': 1574, 'T': 1260, 'A': 1413, 'G': 1532}</t>
  </si>
  <si>
    <t>{'C': 2351, 'T': 1681, 'A': 2061, 'G': 2083}</t>
  </si>
  <si>
    <t>{'C': 2258, 'T': 3220, 'A': 3938, 'G': 2348}</t>
  </si>
  <si>
    <t>{'C': 2395, 'T': 1769, 'A': 2143, 'G': 2025}</t>
  </si>
  <si>
    <t>{'C': 1673, 'T': 1249, 'A': 1427, 'G': 1484}</t>
  </si>
  <si>
    <t>{'C': 1875, 'T': 2315, 'A': 2646, 'G': 1969}</t>
  </si>
  <si>
    <t>{'C': 2375, 'T': 1748, 'A': 2087, 'G': 2050}</t>
  </si>
  <si>
    <t>{'C': 2336, 'T': 1721, 'S': 1, 'M': 1, 'A': 2058, 'G': 2072}</t>
  </si>
  <si>
    <t>{'C': 2320, 'T': 1708, 'A': 2043, 'G': 2064}</t>
  </si>
  <si>
    <t>{'C': 2228, 'T': 2060, 'A': 2316, 'G': 2051}</t>
  </si>
  <si>
    <t>{'C': 2322, 'T': 1740, 'A': 2094, 'G': 2027}</t>
  </si>
  <si>
    <t>{'C': 1595, 'Y': 1, 'R': 1, 'T': 2241, 'A': 2170, 'G': 1426}</t>
  </si>
  <si>
    <t>{'C': 1415, 'T': 1978, 'A': 3520, 'G': 2343}</t>
  </si>
  <si>
    <t>ORGANISM_NAME</t>
  </si>
  <si>
    <t>G_COUNT</t>
  </si>
  <si>
    <t>C_COUNT</t>
  </si>
  <si>
    <t>STRAND</t>
  </si>
  <si>
    <t>PQS_LENGTH</t>
  </si>
  <si>
    <t>Q_SCORE</t>
  </si>
  <si>
    <t>SEQUENCE</t>
  </si>
  <si>
    <t>+</t>
  </si>
  <si>
    <t>GGGAGAAAATATCAAGGGACGGGAATAATAGGAGTGGG</t>
  </si>
  <si>
    <t>-</t>
  </si>
  <si>
    <t>CCCGGTCCCCACGGACACCCGGATCAGGTCCC</t>
  </si>
  <si>
    <t>CCCAAACTCTCCCCCTCTCCAACCGCTCCCATCCTCCC</t>
  </si>
  <si>
    <t>CCCAACCTCCGCCCCGATCTGCCCTTTACCCTGCCCTTACCCCCTCTATAAAACCC</t>
  </si>
  <si>
    <t>GGGATTAGGGGGAGGGAGGG</t>
  </si>
  <si>
    <t>GGGGGTGGGAGAGCAGCAGGGCCAGGGGGGTGACACACCTCGGGG</t>
  </si>
  <si>
    <t>GGGCTGGGCGCGGAGCGGGGCACCGCGGG</t>
  </si>
  <si>
    <t>GGGGCCGGCGGGAGGCCGGAGGGCCGGCGGCGAGGGCCCTGGGGCCCCGGGG</t>
  </si>
  <si>
    <t>GGGAACAGGGAGGAGAGGGTGTCATGGG</t>
  </si>
  <si>
    <t>GGGAAGAGGTTTATGGGGACTCAATTTTGGGTCCCCCCTCTGGG</t>
  </si>
  <si>
    <t>GGGGGTCACCAAAGGGAAGATCTGGGGAGAGGG</t>
  </si>
  <si>
    <t>GGGAAGAGGTATATGGGGACTCGTATATGGGTCCCCCCACTGGG</t>
  </si>
  <si>
    <t>CCCCCGCCCTATCCAACGTCCCCTCCACCTCCCCCAGCCCC</t>
  </si>
  <si>
    <t>CCCTGGTTTCGCTTCCCTGGCTGCACCCCTGTACCCCC</t>
  </si>
  <si>
    <t>CCCTGCTATCGGCCCCCGCCCTGGCCC</t>
  </si>
  <si>
    <t>CCCTATCACCCCCAGCGTCCCCTATCCCC</t>
  </si>
  <si>
    <t>GGGGGACCCTGGGGCTTCCCTCACTGGGGTCAAACAGGGG</t>
  </si>
  <si>
    <t>CCCTTGCCGACAGCTCCCGTCCTCCCGCCC</t>
  </si>
  <si>
    <t>CCCGATCTGCCCTTTACCCTGCCCTTACCCCC</t>
  </si>
  <si>
    <t>CCCCCCCCTGAACCCAGGATAACCC</t>
  </si>
  <si>
    <t>CCCTGCCAGTCCCCCTGGAACACGCCCCTGCTACCC</t>
  </si>
  <si>
    <t>CCCAAAACCCATCAGGCCCTGTGTAATACCACCC</t>
  </si>
  <si>
    <t>CCCTTTCCTCGTACCCCTCCCATACCC</t>
  </si>
  <si>
    <t>CCCAATCTTCCCACACCCCACTCTCCGTCAACCCTCTCCC</t>
  </si>
  <si>
    <t>CCCTTTCTCCCCGGCCAGGTGCACCCCCACGGCCC</t>
  </si>
  <si>
    <t>CCCTCCGGCCCCTTCTCTGCACCCTCCCC</t>
  </si>
  <si>
    <t>CCCACAGCCCCCTTTTCCCTCGCCC</t>
  </si>
  <si>
    <t>GGGAAACTCCAACAGGGCCCAGCCCCAGGGCCCCATTCCGGGTGTGAACTCCGGGG</t>
  </si>
  <si>
    <t>CCCCCAATCACTCCACCCACGGATCCCTGCCCTCCC</t>
  </si>
  <si>
    <t>CCCTCCTTGCCCTAGAAGTCCCAAAGAACCGGACCC</t>
  </si>
  <si>
    <t>CCCCTCCTGGAACCCCCACCCTACAACTCACCCTCGCCCCCTGTCTTGTCCCCC</t>
  </si>
  <si>
    <t>CCCCACCTGAACTCACCCCCAGGACCCCGCCACAAACCCCCC</t>
  </si>
  <si>
    <t>CCCATAACCCCTCCTTTTCCCAAGACCCCC</t>
  </si>
  <si>
    <t>GGGCGGAAACGGGAGGACTTGGGCGGG</t>
  </si>
  <si>
    <t>CCCTTACCTCCTGCCCTTTCTTGGCCCTCTACTTACCC</t>
  </si>
  <si>
    <t>GGGACTAGGGGGAGGGAGGG</t>
  </si>
  <si>
    <t>GGGGGTGGGAGAGCAGCAGGGCCAGGAGGGTGACACACCCCCGGG</t>
  </si>
  <si>
    <t>GGGGGCAATAGGGGTCCTGGGACAGGG</t>
  </si>
  <si>
    <t>GGGTGGTAGTCTGGAGGGAGGGCCCAAGGTGGG</t>
  </si>
  <si>
    <t>CCCTAACCCTAATTCTCCCCGATCCC</t>
  </si>
  <si>
    <t>CCCACACATCCAGTCCCGTCCCTAAGGCCCCC</t>
  </si>
  <si>
    <t>CCCACGGCCACCGGCCCGGCCCCTGCCCCCC</t>
  </si>
  <si>
    <t>CCCATTATGCACTCCCACGGGGCCCCCTCGAGCCACCGCCCC</t>
  </si>
  <si>
    <t>CCCCCCTCCGGGGCCCTGCCCCCTATGTCAGGACCCATCCC</t>
  </si>
  <si>
    <t>CCCTGCTTCCCCTTGTCTCCCTATGGCAGGCCC</t>
  </si>
  <si>
    <t>CCCTTCCGTAGGGCTCCCGTGTCCCTTCCC</t>
  </si>
  <si>
    <t>CCCGGCCCCGACCCAGTTATCCCCGGTGACCACCCC</t>
  </si>
  <si>
    <t>CCCTTGCCTCGCCCTCCCCCGGCCCCCC</t>
  </si>
  <si>
    <t>CCCAGTTTCCCAGGAAAAAACCCAACGCACCCC</t>
  </si>
  <si>
    <t>CCCTGGCGAACCCTCTTACAACTCCCGGCCCTTCTCCGGGAACCCC</t>
  </si>
  <si>
    <t>CCCGCAGCCACACCCAATTGCCTGATCCCATCTCGACCC</t>
  </si>
  <si>
    <t>CCCAAAACCCGACGACCCCGAACCC</t>
  </si>
  <si>
    <t>CCCCCTCAAAACCCATCGTCCGCCCTTCCCTTGCCCTATCCGCCCCGCGACCACAGCCCTTCCCCTGGACCC</t>
  </si>
  <si>
    <t>CCCAACAGGTCCCCATGGTTGACCCCTCTACCGTTCACCCACCC</t>
  </si>
  <si>
    <t>CCCTCGCCTCCCCTCCTTCCCCACCC</t>
  </si>
  <si>
    <t>CCCCTCCCATGACCTGGCCCCTCATTCCCC</t>
  </si>
  <si>
    <t>CCCCCATGGTGCCCCTGCCGCCCATCGCCC</t>
  </si>
  <si>
    <t>CCCTAACTTCCCCGTCTCCCGGCCCCCCC</t>
  </si>
  <si>
    <t>CCCTCCCTCAGCCCAACAACCATGGCCCC</t>
  </si>
  <si>
    <t>CCCTCATGCTCGCACCCCTTCTGCCCCTCAGTCCAGCGACCCTTCATGAAATCACCCACTGCAACCCCCC</t>
  </si>
  <si>
    <t>CCCAAACTACACAGGCCCCACCTACACCCGCCCC</t>
  </si>
  <si>
    <t>CCCACTAAAAGTTCCCAAGCAACACGAACCCCGTGCCCGGGCCCTCTTGCGGCCC</t>
  </si>
  <si>
    <t>CCCTCGCCTCCCCTCCTTCCCCACCCAAAGAACTTCCCGCACCCTCAAGGTCCTCACCCCGCCGCCCACTGCTACAACCCCCAAAGTTCCTCCC</t>
  </si>
  <si>
    <t>CCCGCCATGTCTTTCCCCGACCCCGGCCTCCGACCCC</t>
  </si>
  <si>
    <t>CCCAACTACCCTGTTTCAGCCCACCC</t>
  </si>
  <si>
    <t>GGGGGGGGGGGACCTCAAGGG</t>
  </si>
  <si>
    <t>GGGTTGCAAAGGGACTACAGAGGGAGGG</t>
  </si>
  <si>
    <t>GGGGCTACAGGGGGGGGTCAGATGACGGAGGG</t>
  </si>
  <si>
    <t>CCCCTTCCCAAGCGTCCACCCTCCTGGCCCAACTACCTGACCCCGATCACCACCC</t>
  </si>
  <si>
    <t>CCCCACCCACTCCCACCCCCTCCC</t>
  </si>
  <si>
    <t>CCCAAGCTTCCCCGGGACGAAATTACCCACAACCCC</t>
  </si>
  <si>
    <t>CCCTTCCTCCCTTCCTGCCCCCTATCTCAGTCTACCCTTCTCCCCC</t>
  </si>
  <si>
    <t>CCCAACCTTCAGCCCCACCCAAACCGCCC</t>
  </si>
  <si>
    <t>CCCTATAATCCGCCCCTGGCCCCCGCCTTGACCCCGGTGGGCCCTACGTCCCC</t>
  </si>
  <si>
    <t>CCCCGTCCTCTACCCCAGCCCCACCCGATCTAACTCCCCAGACCCCACCTCAGACCCCCC</t>
  </si>
  <si>
    <t>CCCTTCCTTTTCCCAAGAACCCCAGGCCC</t>
  </si>
  <si>
    <t>CCCCTACCCCTCTTGCGATACCCACTCCC</t>
  </si>
  <si>
    <t>GGGCCGGGTGCCATACCCAGGGATGGTCAACAGGG</t>
  </si>
  <si>
    <t>CCCTGCCCGCCCGAGTGCCCC</t>
  </si>
  <si>
    <t>GGGATATTCGGGGGAATAGGGGAATGGG</t>
  </si>
  <si>
    <t>CCCAACCTCCGCCCCGATCTGCCCTTTACCCTGCTCTTACCCCCTCTATGAAACCC</t>
  </si>
  <si>
    <t>CCCCCCCCCTGAACCCAGGATAACCC</t>
  </si>
  <si>
    <t>CCCTGCCAGTATCCCTGGAATACACCCCTGCTGCCC</t>
  </si>
  <si>
    <t>CCCTCAACCCGGCCACCCTGCTCCCCC</t>
  </si>
  <si>
    <t>GGGGAGCTGCGGGGGACAACCTGCGGAGGGTTAAGTCCTGGG</t>
  </si>
  <si>
    <t>GGGAGGGAGCTCCGGGGGGGGG</t>
  </si>
  <si>
    <t>GGGCGGGAGACTATGGGGGGG</t>
  </si>
  <si>
    <t>GGGCGTGGGGTGGCCAAAGGAAGGGACTCTAGACTTTGGG</t>
  </si>
  <si>
    <t>CCCAGGCGGCCCGTGCTCCCCTCAGCCCCCGAAAGCCCCCC</t>
  </si>
  <si>
    <t>GGGAAACTGGGGAACGGGATATGGG</t>
  </si>
  <si>
    <t>CCCGTCCACTCCCCCTGGAACACTCCCCTCCTCCC</t>
  </si>
  <si>
    <t>CCCAACTGTCCCTAACCCATACACCC</t>
  </si>
  <si>
    <t>GGGTCTGGGGCAGGGAGTTGGGGCTGGGGAGGGGG</t>
  </si>
  <si>
    <t>GGGGAATGTGGGAGGGAGCTCCGGGGGGGGG</t>
  </si>
  <si>
    <t>GGGGAGCTGCGGGGGACAACCCGTGAAGGGTTAAGTCCTGGG</t>
  </si>
  <si>
    <t>CCCTGTCCTTCACCCCCACGGGGCCCCAGCCACTCACCGCCC</t>
  </si>
  <si>
    <t>CCCCGACCCCCTCCGGGCCCCTGCCCTCTCTGCCAGGACCCCGCCC</t>
  </si>
  <si>
    <t>CCCCGAACCATACTACCCCTCATACCCTTGTCCC</t>
  </si>
  <si>
    <t>CCCTCATGCTTGCCCCTCTGTTGCCCCTCAACCC</t>
  </si>
  <si>
    <t>CCCAGGCCACCCAAATTCCACCCACGCCCGCCCC</t>
  </si>
  <si>
    <t>CCCACTCAAAGCCCCCAGTTCACCCGACCCCCAAGCCC</t>
  </si>
  <si>
    <t>GGGTAATTACCGGCTGGGGGCTCAATTGGGACCTTGGGCTCTCCCAATGGG</t>
  </si>
  <si>
    <t>CCCTCGGCTCCCCTCCTTCCCCACCCAAAGAACTACCCGCACCCTCAAGGTTCTCACCCCCCC</t>
  </si>
  <si>
    <t>CCCCCCCCATGACTTGGCCCTTAATCCC</t>
  </si>
  <si>
    <t>CCCAAGCCCAGATCCCGTGCCACCCC</t>
  </si>
  <si>
    <t>CCCGCCCGCCGGCCCATAATTAAGGCCCAGGTTGACACCCAGACCAGCCACCC</t>
  </si>
  <si>
    <t>CCCAAGACCCGTCGGGGCCCCGCCGATCCC</t>
  </si>
  <si>
    <t>CCCAGCCAACTGCCTCCCACCGCCCCTCCTCTACTCCCCC</t>
  </si>
  <si>
    <t>CCCACCCTAGGATCCCGTTCCC</t>
  </si>
  <si>
    <t>CCCTCGACTCCCCTCCTTCCCCACCC</t>
  </si>
  <si>
    <t>CCCCCCCCATCACCTGGCCCCTCCCGCCCC</t>
  </si>
  <si>
    <t>CCCCCTCCCAAACCTCCCACGCCCCTCCC</t>
  </si>
  <si>
    <t>CCCTCCGCCCCTCTTACCTCTTCCCTCTACCCCGTCCTCCCCAAGTCAGACCCTCCC</t>
  </si>
  <si>
    <t>CCCTCCCCTTGAGGGAGGGCCCCAACAACCGACCCC</t>
  </si>
  <si>
    <t>CCCCCCTTTCTCCCAAGACCCAGTGGCCC</t>
  </si>
  <si>
    <t>CCCTTAACCCTGCTACCTTGCTCCCCCTCCCC</t>
  </si>
  <si>
    <t>CCCCTCCCACCCGGAACGTCAGCCC</t>
  </si>
  <si>
    <t>GGGTGTTTTGGGCCTCTCCGGGAGGGG</t>
  </si>
  <si>
    <t>CCCCCACCCCGCCTCCTGCCCCGTCTCTACCCGAACCAGCTAACCCACCGCCCCTCCAACAGCCC</t>
  </si>
  <si>
    <t>CCCCATACACCCCCCCCCTATATAAAGCCTCCCGCTACCCATTGCCTTCCCATACTACACCCACATGGGGCCCCCTCGGCTCACAGCCC</t>
  </si>
  <si>
    <t>CCCCGAAGGAACCCCCAAAGAGCCCATCTTGCGCTCCC</t>
  </si>
  <si>
    <t>CCCTCCCACGCCCCCCCCCTGGTCCGTGTCCCTTGTGCAAGGACCCTTCCC</t>
  </si>
  <si>
    <t>CCCTTCCGGAGGGCCCCTGTTACCCTCCC</t>
  </si>
  <si>
    <t>CCCACTCAGCCCCCCCCCACTTCCCC</t>
  </si>
  <si>
    <t>CCCTCCTTGGCCCTACCGGCCCCCCAACCCC</t>
  </si>
  <si>
    <t>GGGGTCTCAACTGGGACCTAGGGCTATCCCAATGGGCACGGG</t>
  </si>
  <si>
    <t>CCCTCGGCTCCCCTCCTTCCCCACCC</t>
  </si>
  <si>
    <t>CCCCTCCCTTGCCTTCCCCGACCCCGGTCTCCGGCCCC</t>
  </si>
  <si>
    <t>CCCACCTCCCAACCCCGAGGGGACCCGACAGGCCC</t>
  </si>
  <si>
    <t>GGGACTTTCCGCTGGGGACTTTCCAGGGAGGCGTGGCCTGGGCGGGACTGGGG</t>
  </si>
  <si>
    <t>GGGCGGAGCCAGGGCGCACGGGTCTGGCCCCTGGG</t>
  </si>
  <si>
    <t>GGGGAGCGGGTGCACTTGCTGGGCAAGCGGCAGGGGCTGCGGG</t>
  </si>
  <si>
    <t>GGGGGTGGGAGAGCAGCAGGGCCAGGGGGGTGACACACCTCCGGG</t>
  </si>
  <si>
    <t>GGGCGGAGCCAGGGCATGCGGGTCAGGCTCCTGGG</t>
  </si>
  <si>
    <t>GGGCTTAGCTGATGGGATGGTGGGCAACCCACAGGG</t>
  </si>
  <si>
    <t>GGGGGCAATAGGGGTTTTGGGACAGGG</t>
  </si>
  <si>
    <t>CCCCCTCCTATAACCCCCCCGCTGGTATCTCCCCC</t>
  </si>
  <si>
    <t>CCCCAGGTGCATCAGCCCCAGAAGAACAACCCCCCCCTTATGACCCCCCC</t>
  </si>
  <si>
    <t>CCCGACGGAGTCCCTAAAGAACCCATTATTGACTCCC</t>
  </si>
  <si>
    <t>CCCCACCTTCCCATGACTCAGGCCCTTTCTCGAGCCC</t>
  </si>
  <si>
    <t>CCCGGTCTCGCCCTCCCGGACGCCC</t>
  </si>
  <si>
    <t>CCCCACTTCCCTGAAATCTCCTTCCCCCCTAAACCC</t>
  </si>
  <si>
    <t>CCCTGCCCTTGACACCCCCGTGTTTCACGCACCC</t>
  </si>
  <si>
    <t>CCCGGCCCGGTTTCACTTTCCCCCTTCGAGCAGTCCCCCTTCCAGCCC</t>
  </si>
  <si>
    <t>CCCCCCCTTCGATACCCTCCTTGTAGACCCCC</t>
  </si>
  <si>
    <t>CCCCGTACCTCCCCAACTTCCCCTTTCCCGAAAAATCCACACCC</t>
  </si>
  <si>
    <t>CCCAAGCCCAGATCCCGTCCCGCCCC</t>
  </si>
  <si>
    <t>CCCACGACCCCCCGGATTCTGACCCACAAATCCCCCCTCCC</t>
  </si>
  <si>
    <t>CCCACATGGTGCCCCTCCCAACCACCGCCC</t>
  </si>
  <si>
    <t>CCCGCCCGTCGGCCCGTAATTAAAGCCCAGATTGACACCCAGACCAGCCACCC</t>
  </si>
  <si>
    <t>CCCAAGACCCGTCGGAGGCCCCGCCGATCCC</t>
  </si>
  <si>
    <t>CCCAGCCAACTGCCTCCCACCGCCCCTCCTCTACTCTCCC</t>
  </si>
  <si>
    <t>CCCCCCCCATCACCTGGCCCCTCCTGCCCC</t>
  </si>
  <si>
    <t>CCCTTACCACAGGGGCCCTAATAATTCTACCCGAGGACTGTTTGCCCACCACCC</t>
  </si>
  <si>
    <t>GGGGGTCTTTCATTTGGGGGCTCGTCCGGGATCGGG</t>
  </si>
  <si>
    <t>CCCCCCTCCCTGGGTCAAGCCCTTTGTACACCC</t>
  </si>
  <si>
    <t>CCCCCGCCCCTTGTAAACTTCCCTGACCC</t>
  </si>
  <si>
    <t>GGGCGGAGCCAGGGCACGCGGGTCAGGCTCCTGGG</t>
  </si>
  <si>
    <t>CCCCGCCGCCGCCTCCCGACCCGGCCCGCCGCCC</t>
  </si>
  <si>
    <t>CCCCGCGGGCCGCCCCGCCCGGCGCCAACCCC</t>
  </si>
  <si>
    <t>CCCAACCTCCGCCCCGATCTGCCCTTTACCCTGCTCTTACCCCCTCTATAAAACCC</t>
  </si>
  <si>
    <t>CCCCGAGGACCGAGGCCCCAGACCTCCCTCCTGACCC</t>
  </si>
  <si>
    <t>GGGTGTGGAGGGCCGGGAGAGGG</t>
  </si>
  <si>
    <t>GGGGCTATAGGGGTGATTGGAGGGTGGGGCTTACGGGGGG</t>
  </si>
  <si>
    <t>GGGTGGACTGTGGGGAGAAAGGGAACAGGTGGGGACGACCGGG</t>
  </si>
  <si>
    <t>GGGTTGGTAGGGGACGGGTCGGAGCAATGGGCGGGGG</t>
  </si>
  <si>
    <t>GGGCTGCGAGGGAAGCCTGGGGCAGACTGGG</t>
  </si>
  <si>
    <t>GGGGAAAACAGCAGGGAAACGGGAGGAGGGGG</t>
  </si>
  <si>
    <t>GGGACCTACCTTGGGGAATTGGGCTAGAGAAATATGGG</t>
  </si>
  <si>
    <t>CCCCCCCCTTCCCCGGAGGCCCATGTTCCCCCCCCTTACGTGGAACCC</t>
  </si>
  <si>
    <t>CCCTATCTTACATCCCCCAGGAGCCCCCTCAGCTCATAGGCCC</t>
  </si>
  <si>
    <t>CCCCGAGGGTACCCCCAAAGAGCCCATCTTACGTTCCC</t>
  </si>
  <si>
    <t>CCCAGCCACGCCCCCCTCCTGGCCCCTGCCCCC</t>
  </si>
  <si>
    <t>CCCTTATCTTAGCTCCCCTTGTTCCCCTGACGCCCC</t>
  </si>
  <si>
    <t>CCCCTGTAGCCCAACCCAACCC</t>
  </si>
  <si>
    <t>CCCTTGCCCTGCCCGCTCCTCCATCCCAACCCTTCCCTTGGACCC</t>
  </si>
  <si>
    <t>CCCTGAGTGAGCCCACGAGTGAGCTGCCCACCC</t>
  </si>
  <si>
    <t>GGGGAGCTGCGGGGGACGACCCGTGAAGGGTTAAGTCCTGGG</t>
  </si>
  <si>
    <t>CCCCGATCTGCCCTTTACCCTGCTCTTACCCCCTCTATAAAACCC</t>
  </si>
  <si>
    <t>CCCACAGGGATCGACCCGGTGACCCGGTTCTCTTTGACCC</t>
  </si>
  <si>
    <t>CCCCTTTCCCCTCTCTACCCGCTCCCCTCCCTATATAAGGAACCC</t>
  </si>
  <si>
    <t>CCCCTGTAACCGGTTCCCTGCACGGCCGTCCCGATTAACCGATTCCC</t>
  </si>
  <si>
    <t>CCCTCCCTCTAGGGCCCCTTCTACCTGCCCC</t>
  </si>
  <si>
    <t>CCCCAACCTTGCAACCCTTACGGACCCCCCC</t>
  </si>
  <si>
    <t>CCCAATATAACAACCCTGATTGGCCCCAATTAACTAACACCC</t>
  </si>
  <si>
    <t>CCCCCACGGCCCCAAACTTGCCCGGTGTAGCCCTAGCCAAACCCTCCGGTCCC</t>
  </si>
  <si>
    <t>GGGAAACTTGAACAGGGGCCAGCCCCAGGGCCCCACTACCGGGATGAACTCCGGGG</t>
  </si>
  <si>
    <t>CCCTATTTAAAATTGCCCACCAGTGCCCTTGTTCCCC</t>
  </si>
  <si>
    <t>CCCCCAGCTTACCCTTTAGAGTCCAGCCCATGCCTTCCCAAGTATACCC</t>
  </si>
  <si>
    <t>GGGACTTTCCAGAAGGGGCTGTAACCAAGGGAGGGACATGGGAGGAGCTGGTGGGG</t>
  </si>
  <si>
    <t>GGGTGCACTTGCTGGGGGGAGGACATGGGCCGGG</t>
  </si>
  <si>
    <t>GGGACCCCACGGAGGGACTTAGGGAGTGACTGGG</t>
  </si>
  <si>
    <t>CCCTGGGTTTGCTTCCCTGGCTGCACCCTTGTACCCCC</t>
  </si>
  <si>
    <t>GGGGCACGGGCGTCCTCCTGGGCCGAGGGG</t>
  </si>
  <si>
    <t>GGGATATACGGGAATTCATGATAGGGAAGCATAGGTGGG</t>
  </si>
  <si>
    <t>GGGGGTGGGAGAGCAGCAGGGCCAGGGGGGTGACACACCTTGGGG</t>
  </si>
  <si>
    <t>GGGCGGAGCCAGGGCACGCGGGTCTGGCCCCTGGG</t>
  </si>
  <si>
    <t>GGGTGGACTGTGGGGCAGGGTGGG</t>
  </si>
  <si>
    <t>CCCCCCTCCCTGGGTCAGACCCTTCGTGCACCCTAAACCTCCCCTCTCTCTTCCCCCTTCAGCCCCCTCTCTCCCACCTGAACCCCCACTCTCGACCCCGCCCCAGTCCTCCC</t>
  </si>
  <si>
    <t>CCCCTACAGAAGGAGCCCCTGACCCTTCCCCAATGGTATCCC</t>
  </si>
  <si>
    <t>GGGAAGTGACCAATGGGGATCGGGAGACAGTATGGG</t>
  </si>
  <si>
    <t>CCCACATTGATTTCCCCGTCCCCCACTCCCACTCAGCCCCC</t>
  </si>
  <si>
    <t>GGGCTAACTATGGGTGGCATCGCCGCGGGAGTAGGG</t>
  </si>
  <si>
    <t>GGGACTTTCCACAAGGGGATGTTACGGGGAGGTACTGGGGAGGAGCCGGTCGGG</t>
  </si>
  <si>
    <t>CCCTCCTCCCAACCCCACGGGGACCCGCCAGGCCC</t>
  </si>
  <si>
    <t>GGGATAAGTTTGGGAGGGTCGGGGTGGAGGGGGTCCAGATGGGG</t>
  </si>
  <si>
    <t>GGGGTTTCCTTTTTGGGATCCTACATTTGGGGGCTCGTCCGGG</t>
  </si>
  <si>
    <t>CCCCTTCGGCCCCCCCCGGGGTCTACCC</t>
  </si>
  <si>
    <t>CCCGAATGGCCCCCTTTCTCGCCTCCCCCTTACCCCTCCCCC</t>
  </si>
  <si>
    <t>CCCTGATAGAGTCCCTAATGTTTTCCCATCAGCCC</t>
  </si>
  <si>
    <t>CCCTCCTGCCCTTTGCCCTGTTCCGCGCCCGGAACACCCCACAGGGACCCTTAAAACTTACACCC</t>
  </si>
  <si>
    <t>GGGACTGGGAGTTGCCGCGGGCGTAGGG</t>
  </si>
  <si>
    <t>CCCCCGTCCGGAGCTCCCTTGGAGCCCACCC</t>
  </si>
  <si>
    <t>CCCCCGTATCGCTAGCCCGATCCCGCGGCCGCCCC</t>
  </si>
  <si>
    <t>CCCCCCCCCCTATGTGGAACCCACGGCCCCCC</t>
  </si>
  <si>
    <t>CCCGCATGGTGCCCCTCCCAGCCACCGCCC</t>
  </si>
  <si>
    <t>CCCAGCCCCGCCCTCCCCCCGGGCCGTGCCCCCTTTGCCAGGACCC</t>
  </si>
  <si>
    <t>CCCGGCGGCCCTTAATTAAGGCCCAAGTTGACACCC</t>
  </si>
  <si>
    <t>CCCGATCTACCCATGGATAACGCCCTATCCATAGCCC</t>
  </si>
  <si>
    <t>CCCAAGACCCGTCGGGGGCCCCGCCGATCCC</t>
  </si>
  <si>
    <t>CCCAGTCAGCTACCCCCCACTGCCCCTCCCCTACTCCCCC</t>
  </si>
  <si>
    <t>CCCCCCTTCTTTACCCATCGTTGGCACTCCCAGCCCCCC</t>
  </si>
  <si>
    <t>CCCCTTGTCATAACTCCCTCATCTTGCCCCCCTTTTCCCTGTCACCTGTTCCCGCCCTGGGATCCCGCTCCC</t>
  </si>
  <si>
    <t>CCCCCACTACTCCCTTATAAACCCTGAGTCAGCCC</t>
  </si>
  <si>
    <t>CCCTGTCCTTTCCCGACCCTGGCCTCCGACCCCAAAACCTGTACACCC</t>
  </si>
  <si>
    <t>CCCTTATAATCCTACCCGAAGACTGCTTGCCCACCACCCTTTTTCAGCCCACCAGGGCGCCC</t>
  </si>
  <si>
    <t>GGGACTTTCCGCTGGGGACTTTCCAGGGAGGTGTGGCCTGGGCGGGACTGGGG</t>
  </si>
  <si>
    <t>CCCACCTCCCAATCCCGAGGGGACCCGACAGGCCC</t>
  </si>
  <si>
    <t>GGGGAACTTCTGGGACGCAGAGGGTGGG</t>
  </si>
  <si>
    <t>CCCCCTCCCAAACCTCCCACACCCCTCCC</t>
  </si>
  <si>
    <t>CCCTCCGCCCCCCTTACCTCCTCCCTCTACCCTGTTCTCCCTAAGCCAAACCCCCCC</t>
  </si>
  <si>
    <t>CCCCCCTTTCTCCCAAGACCCAGCGGCCC</t>
  </si>
  <si>
    <t>CCCTCCCACCCGGAACGTCAGCCC</t>
  </si>
  <si>
    <t>CCCAGTTACTCAATACCCAGAAATACCCGAATTTCCTACCC</t>
  </si>
  <si>
    <t>GGGTGAGTAATCTGGGAAATTAAGATGGGAAACTCGGGCTCAAAGGG</t>
  </si>
  <si>
    <t>CCCCCGCCCTACCCGGCGGCCC</t>
  </si>
  <si>
    <t>CCCCCTAGGAGGCCCTCCCCTCCCCTCCAGCTGTACCCCTCACCGTCCCC</t>
  </si>
  <si>
    <t>GGGCGGAGCCAGGGCACGCGGGTCAGGCCCCTGGG</t>
  </si>
  <si>
    <t>CCCAACCTCCGCCCCGATCTGCCCTTTACCCCGCTCTTACCCCCTCTATAAAACCC</t>
  </si>
  <si>
    <t>CCCTGCCAGTCCCCCTGGAACACACCCCTGCTGCCC</t>
  </si>
  <si>
    <t>CCCGCGCTTTTTGCCCCCCAGCCCTAGCCC</t>
  </si>
  <si>
    <t>GGGGGTGGGAGAGAAGCAGGGCCAGGAGGGTGACACGCCTCCGGG</t>
  </si>
  <si>
    <t>GGGCGGAGCCAGGGCATGCGGGTCAGGCCCCTGGG</t>
  </si>
  <si>
    <t>GGGTTTAGCTGATGGGATGGTGGGCAACCCGCAGGG</t>
  </si>
  <si>
    <t>CCCTGCCAGTCCCCCTGGAATACACCCCTGCTACCC</t>
  </si>
  <si>
    <t>CCCCAACCGAGACACCCCTCACCCTCCCCGAACCCCC</t>
  </si>
  <si>
    <t>CCCACACGTCCAGTCCCGTCCCTAAGGCCCCC</t>
  </si>
  <si>
    <t>GGGGACGTGGGGGGGGCAAGCGGCACGGGG</t>
  </si>
  <si>
    <t>GGGGGATGGGAGTAGTGATAGTGGGGAGTCAGGGG</t>
  </si>
  <si>
    <t>GGGGGCGCTGGGCATTTAGCCAGGGAATGCCGTAAGCGGGGAAGGG</t>
  </si>
  <si>
    <t>GGGAAACGGGGGAGCGGCAGTTGGGAGGCGAGGG</t>
  </si>
  <si>
    <t>CCCGGCAGAGGTCCCTGAAGATCCCAGGCCC</t>
  </si>
  <si>
    <t>GGGGAATGTAGCAGGGGGGATGTGGCAAGGGGTGTTGCAAGGGG</t>
  </si>
  <si>
    <t>CCCAGTTCCCAGCGACTCGGCCCGACTGGGACCC</t>
  </si>
  <si>
    <t>CCCAACTGTCCCTAACCCGTATACCC</t>
  </si>
  <si>
    <t>GGGGAATGTGGGAGGGAGCTTCGGGGGG</t>
  </si>
  <si>
    <t>CCCCCTTGGCACCACCCGGGGAGTCAGCCCCAGAGCCC</t>
  </si>
  <si>
    <t>GGGACTTTCCAATGTGGGAGGGACAGGGGCGGTTCGGGG</t>
  </si>
  <si>
    <t>CCCACGGCCGGCCCGAAACCCCCGGAGAAGCCGACCCAGGGACCC</t>
  </si>
  <si>
    <t>CCCCAATGGCTCCCCCTCCCCCGGGTTCCCCTGCCCC</t>
  </si>
  <si>
    <t>GGGCCAAACAGGGCAAGACGCACGGGTCCTGCTGGCGGGG</t>
  </si>
  <si>
    <t>CCCTGCAGGACAACCCCTACAACCCTCCCTCTACAGAATGGCCC</t>
  </si>
  <si>
    <t>GGGCGGAAATAGCGGGTGTGGGCCGGG</t>
  </si>
  <si>
    <t>CCCTGCCCACACCCGAGCTCCCTCGCCTGCCCCC</t>
  </si>
  <si>
    <t>GGGTACGGGGAAGAGCGCCGGGACGGAATTGGG</t>
  </si>
  <si>
    <t>GGGCCCCGACAGTGGGACGTTGGGAACAGGG</t>
  </si>
  <si>
    <t>CCCTGATCTGCCTCCCTTTACTTCATACCCGCCCCC</t>
  </si>
  <si>
    <t>GGGGGACGCCCTGGGAGGTGGGGAGAGCCAGGG</t>
  </si>
  <si>
    <t>CCCGATCTGCCCTTTACCCCGCCCTTACCCCCTCTATAAAGCCCAAACCTCCTAAGCCCCAGGTTCTCCC</t>
  </si>
  <si>
    <t>GGGCCCCGGCTCAGGGCCAAGAACCGATGGGACCCACCTGGGCCCCGGCTCAGGG</t>
  </si>
  <si>
    <t>CCCACGCTTTTTGCTCCCCAGCCCCAGCCC</t>
  </si>
  <si>
    <t>GGGGGAAGAAAACAGGGATGCAGTCGGGAAATGGAAGGAGGGG</t>
  </si>
  <si>
    <t>GGGGGACGCCCCGGGAGGTGGGGAGAGCCAGGG</t>
  </si>
  <si>
    <t>CCCCAATAAACCCTATCCCCAAAGCCCC</t>
  </si>
  <si>
    <t>CCCCCTCCGGGCCCCTGCCCCGTGTGTCAGGATCCCACCC</t>
  </si>
  <si>
    <t>CCCTCATGCTTGCCCCTCTGTTACCCCTCGACCCC</t>
  </si>
  <si>
    <t>CCCAGCCCCTGCCTCCCGTCCCTGAAGACACACTCCCACCCC</t>
  </si>
  <si>
    <t>CCCAGGCCACACAGGCCCCACCCACGCCTGCCCC</t>
  </si>
  <si>
    <t>CCCACTTAAAGCCCCCAATCCACCCGACCCCAAAGCCC</t>
  </si>
  <si>
    <t>GGGGACTCAACTGGGACCTCGGGCTCTCCCAATGGG</t>
  </si>
  <si>
    <t>CCCTCGACTCCCCTCCTTCCCCACCCAGAGAACTACCCGCACCCTCAAGGTTCTCACCCCCCC</t>
  </si>
  <si>
    <t>CCCTGTTCCAACCCACCCGCGCGCCCGCGGTGCAGGCCCCC</t>
  </si>
  <si>
    <t>CCCGATCTGCCCTTTACCCTGCCCTTACCC</t>
  </si>
  <si>
    <t>CCCACCTTACAGAGGCCCAGGGTCACCCCCTCCC</t>
  </si>
  <si>
    <t>CCCAAAACCCATCAGGCCCTATGCAATGTCACCCAGACAAACAGCCCAGGGACCCATTATTTAGTTGCCC</t>
  </si>
  <si>
    <t>CCCCGGCAAACCCTATCCCCAAGGCCCC</t>
  </si>
  <si>
    <t>CCCGCACGCGAGACACCCCCGTCCGCCCCGCTAGCAGATGACCC</t>
  </si>
  <si>
    <t>CCCTGTCCTTCACCCCCATGGGGCCCCAGCCGCTCATCGCCC</t>
  </si>
  <si>
    <t>CCCCGGCCCCCTCCAGGCCCTTGCCCCCTATGCCAGGATCCCGCCC</t>
  </si>
  <si>
    <t>CCCATGTCCCCAGAAAAGACCCAGACCACTCCC</t>
  </si>
  <si>
    <t>CCCAGCCCTTGCCCCCCGTCCCCGAAAACACACTCCCGCCCC</t>
  </si>
  <si>
    <t>CCCACTCAAGGTCCCCAGTCCGCCCGACCCCCAAGCCC</t>
  </si>
  <si>
    <t>CCCCCCCGTTTCCTTGGACCCATTGCTACCGCCC</t>
  </si>
  <si>
    <t>CCCCCCTTTTCCCTGTCCCCAATTCCTAACGTCCCCGGACCCC</t>
  </si>
  <si>
    <t>GGGGGCTCAACTGGGACCTTGGGCTCTCCCAGTGGG</t>
  </si>
  <si>
    <t>CCCTCGACTCCCCTCCTTCCCCACCCAAAGAACTACCCGCACCCTCAAGGTTCTCACCCCCCC</t>
  </si>
  <si>
    <t>CCCGCCATGTCCTTCCCCGACCCCGGGCTTCGACCCC</t>
  </si>
  <si>
    <t>CCCCCCCCATGACTTGGCCCTTGATCCC</t>
  </si>
  <si>
    <t>CCCCCTCCCTGGGTCAAGCCCTTTGTACACCC</t>
  </si>
  <si>
    <t>CCCCACCTCGATCCTCCCTGTATCCTGCCCTCACTCCTTCCC</t>
  </si>
  <si>
    <t>CCCCGAGGACCGAGGCCCCAGACCTCCCTCCTGGCCC</t>
  </si>
  <si>
    <t>GGGTCAGGGGCTCAGGTTGTGGGACCAAGGGG</t>
  </si>
  <si>
    <t>CCCCGAGTCCCTATAGGACCCAACCCGGTATTACCCGACCAAAGACTCCC</t>
  </si>
  <si>
    <t>CCCTCAACCTCCCCTACAAGCCCAAGTGCCCCACAGCCACCCCC</t>
  </si>
  <si>
    <t>CCCGCGCTTTTTGCTCCCCAGCCCCAGCCC</t>
  </si>
  <si>
    <t>CCCAACCTCCCCCTTACCCCCTGCCCC</t>
  </si>
  <si>
    <t>GGGGCTCAGGGACCGGCGGGAGGG</t>
  </si>
  <si>
    <t>CCCCCCCTGCCATTCTCAACCCAGCCACCCTCCTCCC</t>
  </si>
  <si>
    <t>CCCATCACCCCAAAGCACGACCCCTCCC</t>
  </si>
  <si>
    <t>CCCTACCACTACCCCTCCGCCACCTCCCCCCCCTTCCCCGGAGGCCCATGTCCCCCCCCCTTACGTGGAACCC</t>
  </si>
  <si>
    <t>CCCCGAGGGCACCCCCAAAGAGCCCATCTTACGCTCCC</t>
  </si>
  <si>
    <t>CCCTTATTGTAGCTCCCCTTGTCCCCCTGACGCCCC</t>
  </si>
  <si>
    <t>CCCCCCTCCCTGGGTCAAACCCTTCGTGCACCCTAAGCCTCCCCTCCTTCTTCCCCCTTCAGCCCCCTCTCTCCCTCCTGAACCCCCACTCTCGACCCCGCCTCAATCCTCCC</t>
  </si>
  <si>
    <t>CCCCTACAGAAGGGGCCCCTGACTCTTCCCCAATGGTATCCC</t>
  </si>
  <si>
    <t>CCCACAATGATTTCCCCGTCCCCCACTCCCACTCAGCCCCC</t>
  </si>
  <si>
    <t>GGGTGTAGGGCATGCAACCCCGGGTGGGGG</t>
  </si>
  <si>
    <t>SM 01: List of retroviral genomes used in the study and the statistical evaluation.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</si>
</sst>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Arial"/>
    </font>
    <font>
      <b/>
      <sz val="11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1" fillId="0" borderId="0"/>
  </cellStyleXfs>
  <cellXfs count="91">
    <xf numFmtId="0" fontId="0" fillId="0" borderId="0" xfId="0"/>
    <xf numFmtId="0" fontId="3" fillId="0" borderId="0" xfId="1"/>
    <xf numFmtId="2" fontId="5" fillId="0" borderId="5" xfId="1" applyNumberFormat="1" applyFont="1" applyBorder="1" applyAlignment="1">
      <alignment horizontal="center"/>
    </xf>
    <xf numFmtId="2" fontId="5" fillId="0" borderId="2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2" fontId="5" fillId="2" borderId="2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5" fillId="7" borderId="13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3" fillId="0" borderId="0" xfId="1" applyAlignment="1">
      <alignment horizontal="lef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2" fontId="1" fillId="0" borderId="2" xfId="1" applyNumberFormat="1" applyFont="1" applyBorder="1" applyAlignment="1">
      <alignment horizontal="center" vertical="center"/>
    </xf>
    <xf numFmtId="164" fontId="1" fillId="0" borderId="2" xfId="1" applyNumberFormat="1" applyFont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2" fontId="5" fillId="4" borderId="2" xfId="1" applyNumberFormat="1" applyFont="1" applyFill="1" applyBorder="1" applyAlignment="1">
      <alignment horizontal="center"/>
    </xf>
    <xf numFmtId="2" fontId="5" fillId="4" borderId="1" xfId="1" applyNumberFormat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1" fillId="6" borderId="1" xfId="1" applyFont="1" applyFill="1" applyBorder="1" applyAlignment="1">
      <alignment horizontal="center" vertical="center"/>
    </xf>
    <xf numFmtId="164" fontId="1" fillId="5" borderId="1" xfId="1" applyNumberFormat="1" applyFont="1" applyFill="1" applyBorder="1" applyAlignment="1">
      <alignment horizontal="center" vertical="center"/>
    </xf>
    <xf numFmtId="164" fontId="1" fillId="5" borderId="3" xfId="1" applyNumberFormat="1" applyFont="1" applyFill="1" applyBorder="1" applyAlignment="1">
      <alignment horizontal="center" vertical="center"/>
    </xf>
    <xf numFmtId="2" fontId="5" fillId="3" borderId="2" xfId="1" applyNumberFormat="1" applyFont="1" applyFill="1" applyBorder="1" applyAlignment="1">
      <alignment horizontal="center"/>
    </xf>
    <xf numFmtId="2" fontId="5" fillId="3" borderId="1" xfId="1" applyNumberFormat="1" applyFont="1" applyFill="1" applyBorder="1" applyAlignment="1">
      <alignment horizontal="center"/>
    </xf>
    <xf numFmtId="2" fontId="5" fillId="6" borderId="2" xfId="1" applyNumberFormat="1" applyFont="1" applyFill="1" applyBorder="1" applyAlignment="1">
      <alignment horizontal="center"/>
    </xf>
    <xf numFmtId="2" fontId="5" fillId="6" borderId="1" xfId="1" applyNumberFormat="1" applyFont="1" applyFill="1" applyBorder="1" applyAlignment="1">
      <alignment horizontal="center"/>
    </xf>
    <xf numFmtId="2" fontId="5" fillId="5" borderId="2" xfId="1" applyNumberFormat="1" applyFont="1" applyFill="1" applyBorder="1" applyAlignment="1">
      <alignment horizontal="center"/>
    </xf>
    <xf numFmtId="2" fontId="5" fillId="5" borderId="1" xfId="1" applyNumberFormat="1" applyFont="1" applyFill="1" applyBorder="1" applyAlignment="1">
      <alignment horizontal="center"/>
    </xf>
    <xf numFmtId="2" fontId="0" fillId="0" borderId="2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/>
    </xf>
    <xf numFmtId="0" fontId="1" fillId="6" borderId="2" xfId="1" applyFont="1" applyFill="1" applyBorder="1" applyAlignment="1">
      <alignment horizontal="center" vertical="center"/>
    </xf>
    <xf numFmtId="164" fontId="1" fillId="5" borderId="2" xfId="1" applyNumberFormat="1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left"/>
    </xf>
    <xf numFmtId="2" fontId="2" fillId="0" borderId="21" xfId="1" applyNumberFormat="1" applyFont="1" applyBorder="1" applyAlignment="1">
      <alignment horizontal="left" vertical="center"/>
    </xf>
    <xf numFmtId="0" fontId="10" fillId="3" borderId="21" xfId="1" applyFont="1" applyFill="1" applyBorder="1" applyAlignment="1">
      <alignment horizontal="left" vertical="center"/>
    </xf>
    <xf numFmtId="0" fontId="10" fillId="0" borderId="21" xfId="1" applyFont="1" applyBorder="1" applyAlignment="1">
      <alignment horizontal="left" vertical="center"/>
    </xf>
    <xf numFmtId="0" fontId="10" fillId="6" borderId="21" xfId="1" applyFont="1" applyFill="1" applyBorder="1" applyAlignment="1">
      <alignment horizontal="left" vertical="center"/>
    </xf>
    <xf numFmtId="0" fontId="2" fillId="6" borderId="21" xfId="1" applyFont="1" applyFill="1" applyBorder="1" applyAlignment="1">
      <alignment horizontal="left" vertical="center"/>
    </xf>
    <xf numFmtId="164" fontId="2" fillId="5" borderId="21" xfId="1" applyNumberFormat="1" applyFont="1" applyFill="1" applyBorder="1" applyAlignment="1">
      <alignment horizontal="left" vertical="center"/>
    </xf>
    <xf numFmtId="164" fontId="2" fillId="0" borderId="21" xfId="1" applyNumberFormat="1" applyFont="1" applyBorder="1" applyAlignment="1">
      <alignment horizontal="left" vertical="center"/>
    </xf>
    <xf numFmtId="1" fontId="1" fillId="0" borderId="2" xfId="1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left"/>
    </xf>
    <xf numFmtId="2" fontId="5" fillId="8" borderId="2" xfId="1" applyNumberFormat="1" applyFont="1" applyFill="1" applyBorder="1" applyAlignment="1">
      <alignment horizontal="center"/>
    </xf>
    <xf numFmtId="2" fontId="5" fillId="8" borderId="1" xfId="1" applyNumberFormat="1" applyFont="1" applyFill="1" applyBorder="1" applyAlignment="1">
      <alignment horizontal="center"/>
    </xf>
    <xf numFmtId="1" fontId="1" fillId="8" borderId="1" xfId="1" applyNumberFormat="1" applyFont="1" applyFill="1" applyBorder="1" applyAlignment="1">
      <alignment horizontal="center" vertical="center"/>
    </xf>
    <xf numFmtId="0" fontId="2" fillId="8" borderId="21" xfId="1" applyFont="1" applyFill="1" applyBorder="1" applyAlignment="1">
      <alignment horizontal="left"/>
    </xf>
    <xf numFmtId="0" fontId="1" fillId="0" borderId="19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1" fontId="1" fillId="8" borderId="2" xfId="1" applyNumberFormat="1" applyFont="1" applyFill="1" applyBorder="1" applyAlignment="1">
      <alignment horizontal="center" vertical="center"/>
    </xf>
    <xf numFmtId="2" fontId="5" fillId="9" borderId="2" xfId="1" applyNumberFormat="1" applyFont="1" applyFill="1" applyBorder="1" applyAlignment="1">
      <alignment horizontal="center"/>
    </xf>
    <xf numFmtId="2" fontId="5" fillId="9" borderId="1" xfId="1" applyNumberFormat="1" applyFont="1" applyFill="1" applyBorder="1" applyAlignment="1">
      <alignment horizontal="center"/>
    </xf>
    <xf numFmtId="0" fontId="2" fillId="9" borderId="21" xfId="0" applyFont="1" applyFill="1" applyBorder="1" applyAlignment="1">
      <alignment horizontal="left"/>
    </xf>
    <xf numFmtId="1" fontId="7" fillId="9" borderId="2" xfId="1" applyNumberFormat="1" applyFont="1" applyFill="1" applyBorder="1" applyAlignment="1">
      <alignment horizontal="center" vertical="center"/>
    </xf>
    <xf numFmtId="0" fontId="2" fillId="4" borderId="21" xfId="1" applyFont="1" applyFill="1" applyBorder="1" applyAlignment="1">
      <alignment horizontal="left" vertical="center"/>
    </xf>
    <xf numFmtId="1" fontId="1" fillId="4" borderId="2" xfId="1" applyNumberFormat="1" applyFont="1" applyFill="1" applyBorder="1" applyAlignment="1">
      <alignment horizontal="center" vertical="center"/>
    </xf>
    <xf numFmtId="1" fontId="1" fillId="4" borderId="1" xfId="1" applyNumberFormat="1" applyFont="1" applyFill="1" applyBorder="1" applyAlignment="1">
      <alignment horizontal="center" vertical="center"/>
    </xf>
    <xf numFmtId="1" fontId="1" fillId="4" borderId="8" xfId="1" applyNumberFormat="1" applyFont="1" applyFill="1" applyBorder="1" applyAlignment="1">
      <alignment horizontal="center" vertical="center"/>
    </xf>
    <xf numFmtId="1" fontId="1" fillId="4" borderId="6" xfId="1" applyNumberFormat="1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horizontal="left"/>
    </xf>
    <xf numFmtId="0" fontId="5" fillId="10" borderId="10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0" borderId="16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11" borderId="21" xfId="0" applyFont="1" applyFill="1" applyBorder="1" applyAlignment="1">
      <alignment horizontal="left"/>
    </xf>
    <xf numFmtId="0" fontId="5" fillId="11" borderId="6" xfId="0" applyFont="1" applyFill="1" applyBorder="1" applyAlignment="1">
      <alignment horizontal="center"/>
    </xf>
    <xf numFmtId="0" fontId="5" fillId="11" borderId="16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0" borderId="3" xfId="1" applyNumberFormat="1" applyFont="1" applyBorder="1" applyAlignment="1">
      <alignment horizontal="center"/>
    </xf>
    <xf numFmtId="49" fontId="4" fillId="0" borderId="18" xfId="1" applyNumberFormat="1" applyFont="1" applyBorder="1" applyAlignment="1">
      <alignment horizontal="center"/>
    </xf>
    <xf numFmtId="49" fontId="4" fillId="0" borderId="17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center"/>
    </xf>
    <xf numFmtId="49" fontId="4" fillId="0" borderId="20" xfId="1" applyNumberFormat="1" applyFont="1" applyBorder="1" applyAlignment="1">
      <alignment horizontal="center"/>
    </xf>
    <xf numFmtId="49" fontId="4" fillId="0" borderId="12" xfId="1" applyNumberFormat="1" applyFont="1" applyBorder="1" applyAlignment="1">
      <alignment horizontal="center"/>
    </xf>
    <xf numFmtId="49" fontId="4" fillId="0" borderId="4" xfId="1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49" fontId="4" fillId="0" borderId="19" xfId="1" applyNumberFormat="1" applyFont="1" applyBorder="1" applyAlignment="1">
      <alignment horizontal="center"/>
    </xf>
    <xf numFmtId="0" fontId="3" fillId="12" borderId="0" xfId="1" applyFill="1"/>
    <xf numFmtId="0" fontId="12" fillId="12" borderId="0" xfId="1" applyFont="1" applyFill="1"/>
  </cellXfs>
  <cellStyles count="6">
    <cellStyle name="Normální" xfId="0" builtinId="0"/>
    <cellStyle name="Normální 2" xfId="1" xr:uid="{62BEAB12-9F16-4920-B8A6-36CED2189AD9}"/>
    <cellStyle name="Normální 2 2" xfId="2" xr:uid="{46493FFD-52A7-4E90-B16B-D57599F59B62}"/>
    <cellStyle name="Normální 2 3" xfId="4" xr:uid="{EA474D1B-A721-4DDD-8AC1-EC405FF1B446}"/>
    <cellStyle name="Normální 2 4" xfId="5" xr:uid="{F7E3AF89-7413-40B7-863B-3264725507F3}"/>
    <cellStyle name="Normální 3" xfId="3" xr:uid="{D86DA16E-5999-4CB4-ABBB-427A371E9484}"/>
  </cellStyles>
  <dxfs count="0"/>
  <tableStyles count="0" defaultTableStyle="TableStyleMedium2" defaultPivotStyle="PivotStyleLight16"/>
  <colors>
    <mruColors>
      <color rgb="FFFFE7FF"/>
      <color rgb="FFFFF7FF"/>
      <color rgb="FFFFE5FF"/>
      <color rgb="FFFF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45F5-98DC-46AC-B643-9A6928C12930}">
  <dimension ref="A1:AV1009"/>
  <sheetViews>
    <sheetView tabSelected="1" zoomScaleNormal="100" workbookViewId="0">
      <pane ySplit="2" topLeftCell="A3" activePane="bottomLeft" state="frozen"/>
      <selection pane="bottomLeft" activeCell="G1" sqref="A1:G1"/>
    </sheetView>
  </sheetViews>
  <sheetFormatPr defaultColWidth="14.3984375" defaultRowHeight="15" customHeight="1" x14ac:dyDescent="0.35"/>
  <cols>
    <col min="1" max="48" width="12.265625" style="1" customWidth="1"/>
    <col min="49" max="16384" width="14.3984375" style="1"/>
  </cols>
  <sheetData>
    <row r="1" spans="1:48" ht="18" customHeight="1" thickBot="1" x14ac:dyDescent="0.45">
      <c r="A1" s="90" t="s">
        <v>963</v>
      </c>
      <c r="B1" s="90"/>
      <c r="C1" s="90"/>
      <c r="D1" s="90"/>
      <c r="E1" s="90"/>
      <c r="F1" s="90"/>
      <c r="G1" s="89"/>
    </row>
    <row r="2" spans="1:48" s="16" customFormat="1" ht="13.5" customHeight="1" thickBot="1" x14ac:dyDescent="0.5">
      <c r="A2" s="59" t="s">
        <v>270</v>
      </c>
      <c r="B2" s="59" t="s">
        <v>638</v>
      </c>
      <c r="C2" s="59" t="s">
        <v>271</v>
      </c>
      <c r="D2" s="59" t="s">
        <v>272</v>
      </c>
      <c r="E2" s="59" t="s">
        <v>478</v>
      </c>
      <c r="F2" s="59" t="s">
        <v>479</v>
      </c>
      <c r="G2" s="59" t="s">
        <v>480</v>
      </c>
      <c r="H2" s="63" t="s">
        <v>639</v>
      </c>
      <c r="I2" s="63" t="s">
        <v>640</v>
      </c>
      <c r="J2" s="59" t="s">
        <v>481</v>
      </c>
      <c r="K2" s="42" t="s">
        <v>482</v>
      </c>
      <c r="L2" s="43" t="s">
        <v>489</v>
      </c>
      <c r="M2" s="65" t="s">
        <v>483</v>
      </c>
      <c r="N2" s="43" t="s">
        <v>490</v>
      </c>
      <c r="O2" s="65" t="s">
        <v>485</v>
      </c>
      <c r="P2" s="43" t="s">
        <v>491</v>
      </c>
      <c r="Q2" s="70" t="s">
        <v>486</v>
      </c>
      <c r="R2" s="43" t="s">
        <v>492</v>
      </c>
      <c r="S2" s="75" t="s">
        <v>484</v>
      </c>
      <c r="T2" s="43" t="s">
        <v>493</v>
      </c>
      <c r="U2" s="75" t="s">
        <v>487</v>
      </c>
      <c r="V2" s="43" t="s">
        <v>494</v>
      </c>
      <c r="W2" s="75" t="s">
        <v>488</v>
      </c>
      <c r="X2" s="43" t="s">
        <v>495</v>
      </c>
      <c r="Y2" s="44" t="s">
        <v>0</v>
      </c>
      <c r="Z2" s="45" t="s">
        <v>1</v>
      </c>
      <c r="AA2" s="44" t="s">
        <v>2</v>
      </c>
      <c r="AB2" s="45" t="s">
        <v>3</v>
      </c>
      <c r="AC2" s="44" t="s">
        <v>4</v>
      </c>
      <c r="AD2" s="45" t="s">
        <v>5</v>
      </c>
      <c r="AE2" s="46" t="s">
        <v>6</v>
      </c>
      <c r="AF2" s="45" t="s">
        <v>7</v>
      </c>
      <c r="AG2" s="46" t="s">
        <v>8</v>
      </c>
      <c r="AH2" s="45" t="s">
        <v>9</v>
      </c>
      <c r="AI2" s="47" t="s">
        <v>10</v>
      </c>
      <c r="AJ2" s="43" t="s">
        <v>11</v>
      </c>
      <c r="AK2" s="48" t="s">
        <v>12</v>
      </c>
      <c r="AL2" s="49" t="s">
        <v>13</v>
      </c>
      <c r="AM2" s="48" t="s">
        <v>14</v>
      </c>
      <c r="AN2" s="49" t="s">
        <v>15</v>
      </c>
      <c r="AO2" s="48" t="s">
        <v>16</v>
      </c>
      <c r="AP2" s="52" t="s">
        <v>17</v>
      </c>
      <c r="AQ2" s="56" t="s">
        <v>18</v>
      </c>
      <c r="AR2" s="52" t="s">
        <v>19</v>
      </c>
      <c r="AS2" s="56" t="s">
        <v>20</v>
      </c>
      <c r="AT2" s="52" t="s">
        <v>21</v>
      </c>
      <c r="AU2" s="56" t="s">
        <v>22</v>
      </c>
      <c r="AV2" s="52" t="s">
        <v>23</v>
      </c>
    </row>
    <row r="3" spans="1:48" ht="13.5" customHeight="1" x14ac:dyDescent="0.45">
      <c r="A3" s="9" t="s">
        <v>273</v>
      </c>
      <c r="B3" s="9" t="s">
        <v>35</v>
      </c>
      <c r="C3" s="10" t="s">
        <v>274</v>
      </c>
      <c r="D3" s="9" t="s">
        <v>275</v>
      </c>
      <c r="E3" s="57">
        <v>5894</v>
      </c>
      <c r="F3" s="50">
        <v>3254</v>
      </c>
      <c r="G3" s="37" t="s">
        <v>497</v>
      </c>
      <c r="H3" s="64">
        <v>1550</v>
      </c>
      <c r="I3" s="64">
        <v>1704</v>
      </c>
      <c r="J3" s="19">
        <f t="shared" ref="J3:J32" si="0">(F3/E3)*100</f>
        <v>55.20868680013573</v>
      </c>
      <c r="K3" s="11">
        <v>35</v>
      </c>
      <c r="L3" s="36">
        <f t="shared" ref="L3:L32" si="1">(K3/E3)*1000</f>
        <v>5.9382422802850359</v>
      </c>
      <c r="M3" s="66">
        <v>11</v>
      </c>
      <c r="N3" s="19">
        <f t="shared" ref="N3:N32" si="2">(M3/E3)*1000</f>
        <v>1.8663047166610112</v>
      </c>
      <c r="O3" s="66">
        <v>2</v>
      </c>
      <c r="P3" s="19">
        <f t="shared" ref="P3:P32" si="3">(O3/E3)*1000</f>
        <v>0.33932813030200204</v>
      </c>
      <c r="Q3" s="71">
        <v>1</v>
      </c>
      <c r="R3" s="19">
        <f t="shared" ref="R3:R32" si="4">(Q3/E3)*1000</f>
        <v>0.16966406515100102</v>
      </c>
      <c r="S3" s="74">
        <v>24</v>
      </c>
      <c r="T3" s="19">
        <f t="shared" ref="T3:T32" si="5">(S3/E3)*1000</f>
        <v>4.0719375636240249</v>
      </c>
      <c r="U3" s="74">
        <v>2</v>
      </c>
      <c r="V3" s="19">
        <f t="shared" ref="V3:V32" si="6">(U3/E3)*1000</f>
        <v>0.33932813030200204</v>
      </c>
      <c r="W3" s="74">
        <v>0</v>
      </c>
      <c r="X3" s="19">
        <f t="shared" ref="X3:X32" si="7">(W3/E3)*1000</f>
        <v>0</v>
      </c>
      <c r="Y3" s="38">
        <v>25</v>
      </c>
      <c r="Z3" s="18">
        <v>6</v>
      </c>
      <c r="AA3" s="38">
        <v>2</v>
      </c>
      <c r="AB3" s="18">
        <v>1</v>
      </c>
      <c r="AC3" s="38">
        <v>1</v>
      </c>
      <c r="AD3" s="18">
        <v>664</v>
      </c>
      <c r="AE3" s="39">
        <v>193</v>
      </c>
      <c r="AF3" s="18">
        <v>87</v>
      </c>
      <c r="AG3" s="39">
        <v>51</v>
      </c>
      <c r="AH3" s="18">
        <v>42</v>
      </c>
      <c r="AI3" s="40">
        <v>1037</v>
      </c>
      <c r="AJ3" s="19">
        <v>17.594163556158808</v>
      </c>
      <c r="AK3" s="41">
        <v>4.2416016287750251</v>
      </c>
      <c r="AL3" s="20">
        <v>1.0179843909060062</v>
      </c>
      <c r="AM3" s="41">
        <v>0.33932813030200204</v>
      </c>
      <c r="AN3" s="20">
        <v>0.16966406515100102</v>
      </c>
      <c r="AO3" s="41">
        <v>0.16966406515100102</v>
      </c>
      <c r="AP3" s="50">
        <v>765</v>
      </c>
      <c r="AQ3" s="60">
        <v>29</v>
      </c>
      <c r="AR3" s="50">
        <v>0</v>
      </c>
      <c r="AS3" s="60">
        <v>0</v>
      </c>
      <c r="AT3" s="50">
        <v>0</v>
      </c>
      <c r="AU3" s="60">
        <v>765</v>
      </c>
      <c r="AV3" s="19">
        <f t="shared" ref="AV3:AV32" si="8">(AU3/E3)*100</f>
        <v>12.979300984051578</v>
      </c>
    </row>
    <row r="4" spans="1:48" ht="13.5" customHeight="1" x14ac:dyDescent="0.45">
      <c r="A4" s="7" t="s">
        <v>37</v>
      </c>
      <c r="B4" s="7" t="s">
        <v>36</v>
      </c>
      <c r="C4" s="8" t="s">
        <v>276</v>
      </c>
      <c r="D4" s="7" t="s">
        <v>277</v>
      </c>
      <c r="E4" s="58">
        <v>13111</v>
      </c>
      <c r="F4" s="50">
        <v>4954</v>
      </c>
      <c r="G4" s="37" t="s">
        <v>498</v>
      </c>
      <c r="H4" s="64">
        <v>2606</v>
      </c>
      <c r="I4" s="64">
        <v>2348</v>
      </c>
      <c r="J4" s="19">
        <f t="shared" si="0"/>
        <v>37.785065975135382</v>
      </c>
      <c r="K4" s="12">
        <v>3</v>
      </c>
      <c r="L4" s="21">
        <f t="shared" si="1"/>
        <v>0.22881549843642743</v>
      </c>
      <c r="M4" s="67">
        <v>2</v>
      </c>
      <c r="N4" s="15">
        <f t="shared" si="2"/>
        <v>0.15254366562428495</v>
      </c>
      <c r="O4" s="66">
        <v>0</v>
      </c>
      <c r="P4" s="15">
        <f t="shared" si="3"/>
        <v>0</v>
      </c>
      <c r="Q4" s="72">
        <v>0</v>
      </c>
      <c r="R4" s="15">
        <f t="shared" si="4"/>
        <v>0</v>
      </c>
      <c r="S4" s="76">
        <v>1</v>
      </c>
      <c r="T4" s="15">
        <f t="shared" si="5"/>
        <v>7.6271832812142476E-2</v>
      </c>
      <c r="U4" s="74">
        <v>0</v>
      </c>
      <c r="V4" s="15">
        <f t="shared" si="6"/>
        <v>0</v>
      </c>
      <c r="W4" s="76">
        <v>0</v>
      </c>
      <c r="X4" s="15">
        <f t="shared" si="7"/>
        <v>0</v>
      </c>
      <c r="Y4" s="25">
        <v>2</v>
      </c>
      <c r="Z4" s="17">
        <v>1</v>
      </c>
      <c r="AA4" s="25">
        <v>0</v>
      </c>
      <c r="AB4" s="17">
        <v>0</v>
      </c>
      <c r="AC4" s="25">
        <v>0</v>
      </c>
      <c r="AD4" s="17">
        <v>54</v>
      </c>
      <c r="AE4" s="26">
        <v>45</v>
      </c>
      <c r="AF4" s="17">
        <v>0</v>
      </c>
      <c r="AG4" s="26">
        <v>0</v>
      </c>
      <c r="AH4" s="17">
        <v>0</v>
      </c>
      <c r="AI4" s="27">
        <v>99</v>
      </c>
      <c r="AJ4" s="15">
        <v>0.75509114484021045</v>
      </c>
      <c r="AK4" s="28">
        <v>0.15254366562428495</v>
      </c>
      <c r="AL4" s="22">
        <v>7.6271832812142476E-2</v>
      </c>
      <c r="AM4" s="28">
        <v>0</v>
      </c>
      <c r="AN4" s="22">
        <v>0</v>
      </c>
      <c r="AO4" s="28">
        <v>0</v>
      </c>
      <c r="AP4" s="51">
        <v>99</v>
      </c>
      <c r="AQ4" s="55">
        <v>0</v>
      </c>
      <c r="AR4" s="51">
        <v>0</v>
      </c>
      <c r="AS4" s="55">
        <v>0</v>
      </c>
      <c r="AT4" s="51">
        <v>0</v>
      </c>
      <c r="AU4" s="55">
        <v>99</v>
      </c>
      <c r="AV4" s="15">
        <f t="shared" si="8"/>
        <v>0.75509114484021045</v>
      </c>
    </row>
    <row r="5" spans="1:48" ht="13.5" customHeight="1" x14ac:dyDescent="0.45">
      <c r="A5" s="7" t="s">
        <v>38</v>
      </c>
      <c r="B5" s="7" t="s">
        <v>156</v>
      </c>
      <c r="C5" s="8" t="s">
        <v>278</v>
      </c>
      <c r="D5" s="7" t="s">
        <v>275</v>
      </c>
      <c r="E5" s="58">
        <v>8217</v>
      </c>
      <c r="F5" s="50">
        <v>4358</v>
      </c>
      <c r="G5" s="37" t="s">
        <v>499</v>
      </c>
      <c r="H5" s="64">
        <v>2012</v>
      </c>
      <c r="I5" s="64">
        <v>2346</v>
      </c>
      <c r="J5" s="19">
        <f t="shared" si="0"/>
        <v>53.036387976147012</v>
      </c>
      <c r="K5" s="12">
        <v>49</v>
      </c>
      <c r="L5" s="21">
        <f t="shared" si="1"/>
        <v>5.9632469271023494</v>
      </c>
      <c r="M5" s="67">
        <v>11</v>
      </c>
      <c r="N5" s="15">
        <f t="shared" si="2"/>
        <v>1.3386880856760375</v>
      </c>
      <c r="O5" s="66">
        <v>2</v>
      </c>
      <c r="P5" s="15">
        <f t="shared" si="3"/>
        <v>0.24339783375927954</v>
      </c>
      <c r="Q5" s="72">
        <v>0</v>
      </c>
      <c r="R5" s="15">
        <f t="shared" si="4"/>
        <v>0</v>
      </c>
      <c r="S5" s="76">
        <v>38</v>
      </c>
      <c r="T5" s="15">
        <f t="shared" si="5"/>
        <v>4.6245588414263112</v>
      </c>
      <c r="U5" s="74">
        <v>10</v>
      </c>
      <c r="V5" s="15">
        <f t="shared" si="6"/>
        <v>1.2169891687963978</v>
      </c>
      <c r="W5" s="76">
        <v>1</v>
      </c>
      <c r="X5" s="15">
        <f t="shared" si="7"/>
        <v>0.12169891687963977</v>
      </c>
      <c r="Y5" s="25">
        <v>26</v>
      </c>
      <c r="Z5" s="17">
        <v>11</v>
      </c>
      <c r="AA5" s="25">
        <v>7</v>
      </c>
      <c r="AB5" s="17">
        <v>4</v>
      </c>
      <c r="AC5" s="25">
        <v>1</v>
      </c>
      <c r="AD5" s="17">
        <v>698</v>
      </c>
      <c r="AE5" s="26">
        <v>353</v>
      </c>
      <c r="AF5" s="17">
        <v>252</v>
      </c>
      <c r="AG5" s="26">
        <v>162</v>
      </c>
      <c r="AH5" s="17">
        <v>58</v>
      </c>
      <c r="AI5" s="27">
        <v>1523</v>
      </c>
      <c r="AJ5" s="15">
        <v>18.534745040769138</v>
      </c>
      <c r="AK5" s="28">
        <v>3.1641718388706339</v>
      </c>
      <c r="AL5" s="22">
        <v>1.3386880856760375</v>
      </c>
      <c r="AM5" s="28">
        <v>0.8518924181574784</v>
      </c>
      <c r="AN5" s="22">
        <v>0.48679566751855907</v>
      </c>
      <c r="AO5" s="28">
        <v>0.12169891687963977</v>
      </c>
      <c r="AP5" s="51">
        <v>1119</v>
      </c>
      <c r="AQ5" s="55">
        <v>88</v>
      </c>
      <c r="AR5" s="51">
        <v>0</v>
      </c>
      <c r="AS5" s="55">
        <v>0</v>
      </c>
      <c r="AT5" s="51">
        <v>0</v>
      </c>
      <c r="AU5" s="55">
        <v>1153</v>
      </c>
      <c r="AV5" s="15">
        <f t="shared" si="8"/>
        <v>14.031885116222465</v>
      </c>
    </row>
    <row r="6" spans="1:48" ht="13.5" customHeight="1" x14ac:dyDescent="0.45">
      <c r="A6" s="7" t="s">
        <v>40</v>
      </c>
      <c r="B6" s="7" t="s">
        <v>39</v>
      </c>
      <c r="C6" s="8" t="s">
        <v>279</v>
      </c>
      <c r="D6" s="7" t="s">
        <v>280</v>
      </c>
      <c r="E6" s="58">
        <v>10305</v>
      </c>
      <c r="F6" s="50">
        <v>4955</v>
      </c>
      <c r="G6" s="37" t="s">
        <v>500</v>
      </c>
      <c r="H6" s="64">
        <v>2482</v>
      </c>
      <c r="I6" s="64">
        <v>2473</v>
      </c>
      <c r="J6" s="19">
        <f t="shared" si="0"/>
        <v>48.083454633672972</v>
      </c>
      <c r="K6" s="12">
        <v>23</v>
      </c>
      <c r="L6" s="21">
        <f t="shared" si="1"/>
        <v>2.2319262493934984</v>
      </c>
      <c r="M6" s="67">
        <v>5</v>
      </c>
      <c r="N6" s="15">
        <f t="shared" si="2"/>
        <v>0.48520135856380397</v>
      </c>
      <c r="O6" s="66">
        <v>0</v>
      </c>
      <c r="P6" s="15">
        <f t="shared" si="3"/>
        <v>0</v>
      </c>
      <c r="Q6" s="72">
        <v>0</v>
      </c>
      <c r="R6" s="15">
        <f t="shared" si="4"/>
        <v>0</v>
      </c>
      <c r="S6" s="76">
        <v>18</v>
      </c>
      <c r="T6" s="15">
        <f t="shared" si="5"/>
        <v>1.7467248908296944</v>
      </c>
      <c r="U6" s="74">
        <v>3</v>
      </c>
      <c r="V6" s="15">
        <f t="shared" si="6"/>
        <v>0.29112081513828242</v>
      </c>
      <c r="W6" s="76">
        <v>1</v>
      </c>
      <c r="X6" s="15">
        <f t="shared" si="7"/>
        <v>9.7040271712760792E-2</v>
      </c>
      <c r="Y6" s="25">
        <v>13</v>
      </c>
      <c r="Z6" s="17">
        <v>7</v>
      </c>
      <c r="AA6" s="25">
        <v>1</v>
      </c>
      <c r="AB6" s="17">
        <v>1</v>
      </c>
      <c r="AC6" s="25">
        <v>1</v>
      </c>
      <c r="AD6" s="17">
        <v>375</v>
      </c>
      <c r="AE6" s="26">
        <v>227</v>
      </c>
      <c r="AF6" s="17">
        <v>49</v>
      </c>
      <c r="AG6" s="26">
        <v>51</v>
      </c>
      <c r="AH6" s="17">
        <v>50</v>
      </c>
      <c r="AI6" s="27">
        <v>752</v>
      </c>
      <c r="AJ6" s="15">
        <v>7.2974284327996113</v>
      </c>
      <c r="AK6" s="28">
        <v>1.2615235322658902</v>
      </c>
      <c r="AL6" s="22">
        <v>0.67928190198932559</v>
      </c>
      <c r="AM6" s="28">
        <v>9.7040271712760792E-2</v>
      </c>
      <c r="AN6" s="22">
        <v>9.7040271712760792E-2</v>
      </c>
      <c r="AO6" s="28">
        <v>9.7040271712760792E-2</v>
      </c>
      <c r="AP6" s="51">
        <v>629</v>
      </c>
      <c r="AQ6" s="55">
        <v>0</v>
      </c>
      <c r="AR6" s="51">
        <v>0</v>
      </c>
      <c r="AS6" s="55">
        <v>0</v>
      </c>
      <c r="AT6" s="51">
        <v>0</v>
      </c>
      <c r="AU6" s="55">
        <v>629</v>
      </c>
      <c r="AV6" s="15">
        <f t="shared" si="8"/>
        <v>6.1038330907326541</v>
      </c>
    </row>
    <row r="7" spans="1:48" ht="13.5" customHeight="1" x14ac:dyDescent="0.45">
      <c r="A7" s="7" t="s">
        <v>41</v>
      </c>
      <c r="B7" s="7" t="s">
        <v>157</v>
      </c>
      <c r="C7" s="8" t="s">
        <v>282</v>
      </c>
      <c r="D7" s="7" t="s">
        <v>281</v>
      </c>
      <c r="E7" s="58">
        <v>2630</v>
      </c>
      <c r="F7" s="50">
        <v>1483</v>
      </c>
      <c r="G7" s="37" t="s">
        <v>501</v>
      </c>
      <c r="H7" s="64">
        <v>765</v>
      </c>
      <c r="I7" s="64">
        <v>718</v>
      </c>
      <c r="J7" s="19">
        <f t="shared" si="0"/>
        <v>56.387832699619764</v>
      </c>
      <c r="K7" s="12">
        <v>8</v>
      </c>
      <c r="L7" s="21">
        <f t="shared" si="1"/>
        <v>3.041825095057034</v>
      </c>
      <c r="M7" s="67">
        <v>5</v>
      </c>
      <c r="N7" s="15">
        <f t="shared" si="2"/>
        <v>1.9011406844106464</v>
      </c>
      <c r="O7" s="66">
        <v>0</v>
      </c>
      <c r="P7" s="15">
        <f t="shared" si="3"/>
        <v>0</v>
      </c>
      <c r="Q7" s="72">
        <v>0</v>
      </c>
      <c r="R7" s="15">
        <f t="shared" si="4"/>
        <v>0</v>
      </c>
      <c r="S7" s="76">
        <v>3</v>
      </c>
      <c r="T7" s="15">
        <f t="shared" si="5"/>
        <v>1.1406844106463878</v>
      </c>
      <c r="U7" s="74">
        <v>2</v>
      </c>
      <c r="V7" s="15">
        <f t="shared" si="6"/>
        <v>0.76045627376425851</v>
      </c>
      <c r="W7" s="76">
        <v>0</v>
      </c>
      <c r="X7" s="15">
        <f t="shared" si="7"/>
        <v>0</v>
      </c>
      <c r="Y7" s="25">
        <v>3</v>
      </c>
      <c r="Z7" s="17">
        <v>3</v>
      </c>
      <c r="AA7" s="25">
        <v>2</v>
      </c>
      <c r="AB7" s="17">
        <v>0</v>
      </c>
      <c r="AC7" s="25">
        <v>0</v>
      </c>
      <c r="AD7" s="17">
        <v>82</v>
      </c>
      <c r="AE7" s="26">
        <v>104</v>
      </c>
      <c r="AF7" s="17">
        <v>84</v>
      </c>
      <c r="AG7" s="26">
        <v>0</v>
      </c>
      <c r="AH7" s="17">
        <v>0</v>
      </c>
      <c r="AI7" s="27">
        <v>270</v>
      </c>
      <c r="AJ7" s="15">
        <v>10.266159695817491</v>
      </c>
      <c r="AK7" s="28">
        <v>1.1406844106463878</v>
      </c>
      <c r="AL7" s="22">
        <v>1.1406844106463878</v>
      </c>
      <c r="AM7" s="28">
        <v>0.76045627376425851</v>
      </c>
      <c r="AN7" s="22">
        <v>0</v>
      </c>
      <c r="AO7" s="28">
        <v>0</v>
      </c>
      <c r="AP7" s="51">
        <v>224</v>
      </c>
      <c r="AQ7" s="55">
        <v>0</v>
      </c>
      <c r="AR7" s="51">
        <v>0</v>
      </c>
      <c r="AS7" s="55">
        <v>0</v>
      </c>
      <c r="AT7" s="51">
        <v>0</v>
      </c>
      <c r="AU7" s="55">
        <v>224</v>
      </c>
      <c r="AV7" s="15">
        <f t="shared" si="8"/>
        <v>8.5171102661596958</v>
      </c>
    </row>
    <row r="8" spans="1:48" ht="13.5" customHeight="1" x14ac:dyDescent="0.45">
      <c r="A8" s="7" t="s">
        <v>42</v>
      </c>
      <c r="B8" s="7" t="s">
        <v>158</v>
      </c>
      <c r="C8" s="8" t="s">
        <v>283</v>
      </c>
      <c r="D8" s="7" t="s">
        <v>281</v>
      </c>
      <c r="E8" s="58">
        <v>4302</v>
      </c>
      <c r="F8" s="50">
        <v>2284</v>
      </c>
      <c r="G8" s="37" t="s">
        <v>502</v>
      </c>
      <c r="H8" s="64">
        <v>1294</v>
      </c>
      <c r="I8" s="64">
        <v>990</v>
      </c>
      <c r="J8" s="19">
        <f t="shared" si="0"/>
        <v>53.091585309158532</v>
      </c>
      <c r="K8" s="12">
        <v>17</v>
      </c>
      <c r="L8" s="21">
        <f t="shared" si="1"/>
        <v>3.9516503951650397</v>
      </c>
      <c r="M8" s="67">
        <v>15</v>
      </c>
      <c r="N8" s="15">
        <f t="shared" si="2"/>
        <v>3.4867503486750349</v>
      </c>
      <c r="O8" s="66">
        <v>4</v>
      </c>
      <c r="P8" s="15">
        <f t="shared" si="3"/>
        <v>0.92980009298000932</v>
      </c>
      <c r="Q8" s="72">
        <v>0</v>
      </c>
      <c r="R8" s="15">
        <f t="shared" si="4"/>
        <v>0</v>
      </c>
      <c r="S8" s="76">
        <v>2</v>
      </c>
      <c r="T8" s="15">
        <f t="shared" si="5"/>
        <v>0.46490004649000466</v>
      </c>
      <c r="U8" s="74">
        <v>1</v>
      </c>
      <c r="V8" s="15">
        <f t="shared" si="6"/>
        <v>0.23245002324500233</v>
      </c>
      <c r="W8" s="76">
        <v>0</v>
      </c>
      <c r="X8" s="15">
        <f t="shared" si="7"/>
        <v>0</v>
      </c>
      <c r="Y8" s="25">
        <v>8</v>
      </c>
      <c r="Z8" s="17">
        <v>4</v>
      </c>
      <c r="AA8" s="25">
        <v>4</v>
      </c>
      <c r="AB8" s="17">
        <v>1</v>
      </c>
      <c r="AC8" s="25">
        <v>0</v>
      </c>
      <c r="AD8" s="17">
        <v>210</v>
      </c>
      <c r="AE8" s="26">
        <v>147</v>
      </c>
      <c r="AF8" s="17">
        <v>156</v>
      </c>
      <c r="AG8" s="26">
        <v>39</v>
      </c>
      <c r="AH8" s="17">
        <v>0</v>
      </c>
      <c r="AI8" s="27">
        <v>552</v>
      </c>
      <c r="AJ8" s="15">
        <v>12.831241283124129</v>
      </c>
      <c r="AK8" s="28">
        <v>1.8596001859600186</v>
      </c>
      <c r="AL8" s="22">
        <v>0.92980009298000932</v>
      </c>
      <c r="AM8" s="28">
        <v>0.92980009298000932</v>
      </c>
      <c r="AN8" s="22">
        <v>0.23245002324500233</v>
      </c>
      <c r="AO8" s="28">
        <v>0</v>
      </c>
      <c r="AP8" s="51">
        <v>494</v>
      </c>
      <c r="AQ8" s="55">
        <v>0</v>
      </c>
      <c r="AR8" s="51">
        <v>0</v>
      </c>
      <c r="AS8" s="55">
        <v>0</v>
      </c>
      <c r="AT8" s="51">
        <v>0</v>
      </c>
      <c r="AU8" s="55">
        <v>494</v>
      </c>
      <c r="AV8" s="15">
        <f t="shared" si="8"/>
        <v>11.483031148303114</v>
      </c>
    </row>
    <row r="9" spans="1:48" ht="13.5" customHeight="1" x14ac:dyDescent="0.45">
      <c r="A9" s="7" t="s">
        <v>43</v>
      </c>
      <c r="B9" s="7" t="s">
        <v>159</v>
      </c>
      <c r="C9" s="8" t="s">
        <v>284</v>
      </c>
      <c r="D9" s="7" t="s">
        <v>281</v>
      </c>
      <c r="E9" s="58">
        <v>7489</v>
      </c>
      <c r="F9" s="50">
        <v>3951</v>
      </c>
      <c r="G9" s="37" t="s">
        <v>503</v>
      </c>
      <c r="H9" s="64">
        <v>2148</v>
      </c>
      <c r="I9" s="64">
        <v>1803</v>
      </c>
      <c r="J9" s="19">
        <f t="shared" si="0"/>
        <v>52.757377486980907</v>
      </c>
      <c r="K9" s="12">
        <v>29</v>
      </c>
      <c r="L9" s="21">
        <f t="shared" si="1"/>
        <v>3.8723461076245163</v>
      </c>
      <c r="M9" s="67">
        <v>24</v>
      </c>
      <c r="N9" s="15">
        <f t="shared" si="2"/>
        <v>3.2047002269995994</v>
      </c>
      <c r="O9" s="66">
        <v>6</v>
      </c>
      <c r="P9" s="15">
        <f t="shared" si="3"/>
        <v>0.80117505674989986</v>
      </c>
      <c r="Q9" s="72">
        <v>1</v>
      </c>
      <c r="R9" s="15">
        <f t="shared" si="4"/>
        <v>0.13352917612498333</v>
      </c>
      <c r="S9" s="76">
        <v>5</v>
      </c>
      <c r="T9" s="15">
        <f t="shared" si="5"/>
        <v>0.66764588062491659</v>
      </c>
      <c r="U9" s="74">
        <v>0</v>
      </c>
      <c r="V9" s="15">
        <f t="shared" si="6"/>
        <v>0</v>
      </c>
      <c r="W9" s="76">
        <v>0</v>
      </c>
      <c r="X9" s="15">
        <f t="shared" si="7"/>
        <v>0</v>
      </c>
      <c r="Y9" s="25">
        <v>16</v>
      </c>
      <c r="Z9" s="17">
        <v>7</v>
      </c>
      <c r="AA9" s="25">
        <v>4</v>
      </c>
      <c r="AB9" s="17">
        <v>1</v>
      </c>
      <c r="AC9" s="25">
        <v>1</v>
      </c>
      <c r="AD9" s="17">
        <v>461</v>
      </c>
      <c r="AE9" s="26">
        <v>235</v>
      </c>
      <c r="AF9" s="17">
        <v>148</v>
      </c>
      <c r="AG9" s="26">
        <v>31</v>
      </c>
      <c r="AH9" s="17">
        <v>41</v>
      </c>
      <c r="AI9" s="27">
        <v>916</v>
      </c>
      <c r="AJ9" s="15">
        <v>12.23127253304847</v>
      </c>
      <c r="AK9" s="28">
        <v>2.1364668179997333</v>
      </c>
      <c r="AL9" s="22">
        <v>0.93470423287488313</v>
      </c>
      <c r="AM9" s="28">
        <v>0.53411670449993331</v>
      </c>
      <c r="AN9" s="22">
        <v>0.13352917612498333</v>
      </c>
      <c r="AO9" s="28">
        <v>0.13352917612498333</v>
      </c>
      <c r="AP9" s="51">
        <v>849</v>
      </c>
      <c r="AQ9" s="55">
        <v>0</v>
      </c>
      <c r="AR9" s="51">
        <v>0</v>
      </c>
      <c r="AS9" s="55">
        <v>0</v>
      </c>
      <c r="AT9" s="51">
        <v>0</v>
      </c>
      <c r="AU9" s="55">
        <v>849</v>
      </c>
      <c r="AV9" s="15">
        <f t="shared" si="8"/>
        <v>11.336627053011084</v>
      </c>
    </row>
    <row r="10" spans="1:48" ht="13.5" customHeight="1" x14ac:dyDescent="0.45">
      <c r="A10" s="7" t="s">
        <v>285</v>
      </c>
      <c r="B10" s="7" t="s">
        <v>286</v>
      </c>
      <c r="C10" s="8" t="s">
        <v>287</v>
      </c>
      <c r="D10" s="7" t="s">
        <v>281</v>
      </c>
      <c r="E10" s="58">
        <v>8415</v>
      </c>
      <c r="F10" s="50">
        <v>4560</v>
      </c>
      <c r="G10" s="37" t="s">
        <v>511</v>
      </c>
      <c r="H10" s="64">
        <v>2475</v>
      </c>
      <c r="I10" s="64">
        <v>2085</v>
      </c>
      <c r="J10" s="19">
        <f t="shared" si="0"/>
        <v>54.188948306595364</v>
      </c>
      <c r="K10" s="12">
        <v>41</v>
      </c>
      <c r="L10" s="21">
        <f t="shared" si="1"/>
        <v>4.8722519310754606</v>
      </c>
      <c r="M10" s="67">
        <v>30</v>
      </c>
      <c r="N10" s="15">
        <f t="shared" si="2"/>
        <v>3.5650623885918002</v>
      </c>
      <c r="O10" s="66">
        <v>9</v>
      </c>
      <c r="P10" s="15">
        <f t="shared" si="3"/>
        <v>1.0695187165775402</v>
      </c>
      <c r="Q10" s="72">
        <v>1</v>
      </c>
      <c r="R10" s="15">
        <f t="shared" si="4"/>
        <v>0.11883541295306001</v>
      </c>
      <c r="S10" s="76">
        <v>11</v>
      </c>
      <c r="T10" s="15">
        <f t="shared" si="5"/>
        <v>1.3071895424836601</v>
      </c>
      <c r="U10" s="74">
        <v>1</v>
      </c>
      <c r="V10" s="15">
        <f t="shared" si="6"/>
        <v>0.11883541295306001</v>
      </c>
      <c r="W10" s="76">
        <v>0</v>
      </c>
      <c r="X10" s="15">
        <f t="shared" si="7"/>
        <v>0</v>
      </c>
      <c r="Y10" s="25">
        <v>21</v>
      </c>
      <c r="Z10" s="17">
        <v>10</v>
      </c>
      <c r="AA10" s="25">
        <v>7</v>
      </c>
      <c r="AB10" s="17">
        <v>2</v>
      </c>
      <c r="AC10" s="25">
        <v>1</v>
      </c>
      <c r="AD10" s="17">
        <v>568</v>
      </c>
      <c r="AE10" s="26">
        <v>324</v>
      </c>
      <c r="AF10" s="17">
        <v>265</v>
      </c>
      <c r="AG10" s="26">
        <v>71</v>
      </c>
      <c r="AH10" s="17">
        <v>41</v>
      </c>
      <c r="AI10" s="27">
        <v>1269</v>
      </c>
      <c r="AJ10" s="15">
        <v>15.080213903743314</v>
      </c>
      <c r="AK10" s="28">
        <v>2.4955436720142603</v>
      </c>
      <c r="AL10" s="22">
        <v>1.1883541295306002</v>
      </c>
      <c r="AM10" s="28">
        <v>0.83184789067142006</v>
      </c>
      <c r="AN10" s="22">
        <v>0.23767082590612001</v>
      </c>
      <c r="AO10" s="28">
        <v>0.11883541295306001</v>
      </c>
      <c r="AP10" s="51">
        <v>1053</v>
      </c>
      <c r="AQ10" s="55">
        <v>34</v>
      </c>
      <c r="AR10" s="51">
        <v>0</v>
      </c>
      <c r="AS10" s="55">
        <v>0</v>
      </c>
      <c r="AT10" s="51">
        <v>0</v>
      </c>
      <c r="AU10" s="55">
        <v>1057</v>
      </c>
      <c r="AV10" s="15">
        <f t="shared" si="8"/>
        <v>12.560903149138444</v>
      </c>
    </row>
    <row r="11" spans="1:48" ht="13.5" customHeight="1" x14ac:dyDescent="0.45">
      <c r="A11" s="7" t="s">
        <v>46</v>
      </c>
      <c r="B11" s="7" t="s">
        <v>161</v>
      </c>
      <c r="C11" s="8" t="s">
        <v>288</v>
      </c>
      <c r="D11" s="7" t="s">
        <v>281</v>
      </c>
      <c r="E11" s="58">
        <v>7704</v>
      </c>
      <c r="F11" s="50">
        <v>4063</v>
      </c>
      <c r="G11" s="37" t="s">
        <v>512</v>
      </c>
      <c r="H11" s="64">
        <v>2207</v>
      </c>
      <c r="I11" s="64">
        <v>1856</v>
      </c>
      <c r="J11" s="19">
        <f t="shared" si="0"/>
        <v>52.738836967808936</v>
      </c>
      <c r="K11" s="12">
        <v>23</v>
      </c>
      <c r="L11" s="21">
        <f t="shared" si="1"/>
        <v>2.9854620976116304</v>
      </c>
      <c r="M11" s="67">
        <v>20</v>
      </c>
      <c r="N11" s="15">
        <f t="shared" si="2"/>
        <v>2.5960539979231569</v>
      </c>
      <c r="O11" s="66">
        <v>6</v>
      </c>
      <c r="P11" s="15">
        <f t="shared" si="3"/>
        <v>0.77881619937694702</v>
      </c>
      <c r="Q11" s="72">
        <v>1</v>
      </c>
      <c r="R11" s="15">
        <f t="shared" si="4"/>
        <v>0.12980269989615784</v>
      </c>
      <c r="S11" s="76">
        <v>3</v>
      </c>
      <c r="T11" s="15">
        <f t="shared" si="5"/>
        <v>0.38940809968847351</v>
      </c>
      <c r="U11" s="74">
        <v>0</v>
      </c>
      <c r="V11" s="15">
        <f t="shared" si="6"/>
        <v>0</v>
      </c>
      <c r="W11" s="76">
        <v>0</v>
      </c>
      <c r="X11" s="15">
        <f t="shared" si="7"/>
        <v>0</v>
      </c>
      <c r="Y11" s="25">
        <v>10</v>
      </c>
      <c r="Z11" s="17">
        <v>7</v>
      </c>
      <c r="AA11" s="25">
        <v>4</v>
      </c>
      <c r="AB11" s="17">
        <v>1</v>
      </c>
      <c r="AC11" s="25">
        <v>1</v>
      </c>
      <c r="AD11" s="17">
        <v>265</v>
      </c>
      <c r="AE11" s="26">
        <v>234</v>
      </c>
      <c r="AF11" s="17">
        <v>151</v>
      </c>
      <c r="AG11" s="26">
        <v>31</v>
      </c>
      <c r="AH11" s="17">
        <v>41</v>
      </c>
      <c r="AI11" s="27">
        <v>722</v>
      </c>
      <c r="AJ11" s="15">
        <v>9.3717549325025971</v>
      </c>
      <c r="AK11" s="28">
        <v>1.2980269989615785</v>
      </c>
      <c r="AL11" s="22">
        <v>0.90861889927310491</v>
      </c>
      <c r="AM11" s="28">
        <v>0.51921079958463134</v>
      </c>
      <c r="AN11" s="22">
        <v>0.12980269989615784</v>
      </c>
      <c r="AO11" s="28">
        <v>0.12980269989615784</v>
      </c>
      <c r="AP11" s="51">
        <v>636</v>
      </c>
      <c r="AQ11" s="55">
        <v>34</v>
      </c>
      <c r="AR11" s="51">
        <v>0</v>
      </c>
      <c r="AS11" s="55">
        <v>0</v>
      </c>
      <c r="AT11" s="51">
        <v>0</v>
      </c>
      <c r="AU11" s="55">
        <v>640</v>
      </c>
      <c r="AV11" s="15">
        <f t="shared" si="8"/>
        <v>8.3073727933541015</v>
      </c>
    </row>
    <row r="12" spans="1:48" ht="13.5" customHeight="1" x14ac:dyDescent="0.45">
      <c r="A12" s="7" t="s">
        <v>44</v>
      </c>
      <c r="B12" s="7" t="s">
        <v>160</v>
      </c>
      <c r="C12" s="8" t="s">
        <v>289</v>
      </c>
      <c r="D12" s="7" t="s">
        <v>281</v>
      </c>
      <c r="E12" s="58">
        <v>7286</v>
      </c>
      <c r="F12" s="50">
        <v>3882</v>
      </c>
      <c r="G12" s="37" t="s">
        <v>515</v>
      </c>
      <c r="H12" s="64">
        <v>2114</v>
      </c>
      <c r="I12" s="64">
        <v>1768</v>
      </c>
      <c r="J12" s="19">
        <f t="shared" si="0"/>
        <v>53.280263519077685</v>
      </c>
      <c r="K12" s="12">
        <v>34</v>
      </c>
      <c r="L12" s="21">
        <f t="shared" si="1"/>
        <v>4.6664836673071646</v>
      </c>
      <c r="M12" s="67">
        <v>29</v>
      </c>
      <c r="N12" s="15">
        <f t="shared" si="2"/>
        <v>3.9802360691737575</v>
      </c>
      <c r="O12" s="66">
        <v>8</v>
      </c>
      <c r="P12" s="15">
        <f t="shared" si="3"/>
        <v>1.0979961570134504</v>
      </c>
      <c r="Q12" s="72">
        <v>1</v>
      </c>
      <c r="R12" s="15">
        <f t="shared" si="4"/>
        <v>0.1372495196266813</v>
      </c>
      <c r="S12" s="76">
        <v>5</v>
      </c>
      <c r="T12" s="15">
        <f t="shared" si="5"/>
        <v>0.68624759813340652</v>
      </c>
      <c r="U12" s="74">
        <v>0</v>
      </c>
      <c r="V12" s="15">
        <f t="shared" si="6"/>
        <v>0</v>
      </c>
      <c r="W12" s="76">
        <v>0</v>
      </c>
      <c r="X12" s="15">
        <f t="shared" si="7"/>
        <v>0</v>
      </c>
      <c r="Y12" s="25">
        <v>19</v>
      </c>
      <c r="Z12" s="17">
        <v>7</v>
      </c>
      <c r="AA12" s="25">
        <v>7</v>
      </c>
      <c r="AB12" s="17">
        <v>0</v>
      </c>
      <c r="AC12" s="25">
        <v>1</v>
      </c>
      <c r="AD12" s="17">
        <v>502</v>
      </c>
      <c r="AE12" s="26">
        <v>224</v>
      </c>
      <c r="AF12" s="17">
        <v>261</v>
      </c>
      <c r="AG12" s="26">
        <v>0</v>
      </c>
      <c r="AH12" s="17">
        <v>41</v>
      </c>
      <c r="AI12" s="27">
        <v>1028</v>
      </c>
      <c r="AJ12" s="15">
        <v>14.109250617622838</v>
      </c>
      <c r="AK12" s="28">
        <v>2.6077408729069451</v>
      </c>
      <c r="AL12" s="22">
        <v>0.96074663738676913</v>
      </c>
      <c r="AM12" s="28">
        <v>0.96074663738676913</v>
      </c>
      <c r="AN12" s="22">
        <v>0</v>
      </c>
      <c r="AO12" s="28">
        <v>0.1372495196266813</v>
      </c>
      <c r="AP12" s="51">
        <v>817</v>
      </c>
      <c r="AQ12" s="55">
        <v>34</v>
      </c>
      <c r="AR12" s="51">
        <v>0</v>
      </c>
      <c r="AS12" s="55">
        <v>0</v>
      </c>
      <c r="AT12" s="51">
        <v>0</v>
      </c>
      <c r="AU12" s="55">
        <v>821</v>
      </c>
      <c r="AV12" s="15">
        <f t="shared" si="8"/>
        <v>11.268185561350535</v>
      </c>
    </row>
    <row r="13" spans="1:48" ht="13.5" customHeight="1" x14ac:dyDescent="0.45">
      <c r="A13" s="7" t="s">
        <v>45</v>
      </c>
      <c r="B13" s="7" t="s">
        <v>290</v>
      </c>
      <c r="C13" s="8" t="s">
        <v>291</v>
      </c>
      <c r="D13" s="7" t="s">
        <v>281</v>
      </c>
      <c r="E13" s="58">
        <v>7581</v>
      </c>
      <c r="F13" s="50">
        <v>3989</v>
      </c>
      <c r="G13" s="37" t="s">
        <v>516</v>
      </c>
      <c r="H13" s="64">
        <v>2204</v>
      </c>
      <c r="I13" s="64">
        <v>1785</v>
      </c>
      <c r="J13" s="19">
        <f t="shared" si="0"/>
        <v>52.618388075451783</v>
      </c>
      <c r="K13" s="12">
        <v>30</v>
      </c>
      <c r="L13" s="21">
        <f t="shared" si="1"/>
        <v>3.957261574990107</v>
      </c>
      <c r="M13" s="67">
        <v>25</v>
      </c>
      <c r="N13" s="15">
        <f t="shared" si="2"/>
        <v>3.2977179791584224</v>
      </c>
      <c r="O13" s="66">
        <v>6</v>
      </c>
      <c r="P13" s="15">
        <f t="shared" si="3"/>
        <v>0.79145231499802138</v>
      </c>
      <c r="Q13" s="72">
        <v>1</v>
      </c>
      <c r="R13" s="15">
        <f t="shared" si="4"/>
        <v>0.1319087191663369</v>
      </c>
      <c r="S13" s="76">
        <v>5</v>
      </c>
      <c r="T13" s="15">
        <f t="shared" si="5"/>
        <v>0.65954359583168454</v>
      </c>
      <c r="U13" s="74">
        <v>0</v>
      </c>
      <c r="V13" s="15">
        <f t="shared" si="6"/>
        <v>0</v>
      </c>
      <c r="W13" s="76">
        <v>0</v>
      </c>
      <c r="X13" s="15">
        <f t="shared" si="7"/>
        <v>0</v>
      </c>
      <c r="Y13" s="25">
        <v>16</v>
      </c>
      <c r="Z13" s="17">
        <v>8</v>
      </c>
      <c r="AA13" s="25">
        <v>3</v>
      </c>
      <c r="AB13" s="17">
        <v>2</v>
      </c>
      <c r="AC13" s="25">
        <v>1</v>
      </c>
      <c r="AD13" s="17">
        <v>438</v>
      </c>
      <c r="AE13" s="26">
        <v>266</v>
      </c>
      <c r="AF13" s="17">
        <v>115</v>
      </c>
      <c r="AG13" s="26">
        <v>73</v>
      </c>
      <c r="AH13" s="17">
        <v>42</v>
      </c>
      <c r="AI13" s="27">
        <v>934</v>
      </c>
      <c r="AJ13" s="15">
        <v>12.320274370135866</v>
      </c>
      <c r="AK13" s="28">
        <v>2.1105395066613903</v>
      </c>
      <c r="AL13" s="22">
        <v>1.0552697533306952</v>
      </c>
      <c r="AM13" s="28">
        <v>0.39572615749901069</v>
      </c>
      <c r="AN13" s="22">
        <v>0.26381743833267379</v>
      </c>
      <c r="AO13" s="28">
        <v>0.1319087191663369</v>
      </c>
      <c r="AP13" s="51">
        <v>846</v>
      </c>
      <c r="AQ13" s="55">
        <v>0</v>
      </c>
      <c r="AR13" s="51">
        <v>0</v>
      </c>
      <c r="AS13" s="55">
        <v>0</v>
      </c>
      <c r="AT13" s="51">
        <v>0</v>
      </c>
      <c r="AU13" s="55">
        <v>846</v>
      </c>
      <c r="AV13" s="15">
        <f t="shared" si="8"/>
        <v>11.159477641472101</v>
      </c>
    </row>
    <row r="14" spans="1:48" ht="13.5" customHeight="1" x14ac:dyDescent="0.45">
      <c r="A14" s="7" t="s">
        <v>47</v>
      </c>
      <c r="B14" s="7" t="s">
        <v>162</v>
      </c>
      <c r="C14" s="8" t="s">
        <v>292</v>
      </c>
      <c r="D14" s="7" t="s">
        <v>281</v>
      </c>
      <c r="E14" s="58">
        <v>3392</v>
      </c>
      <c r="F14" s="50">
        <v>1956</v>
      </c>
      <c r="G14" s="37" t="s">
        <v>519</v>
      </c>
      <c r="H14" s="64">
        <v>981</v>
      </c>
      <c r="I14" s="64">
        <v>975</v>
      </c>
      <c r="J14" s="19">
        <f t="shared" si="0"/>
        <v>57.665094339622648</v>
      </c>
      <c r="K14" s="12">
        <v>28</v>
      </c>
      <c r="L14" s="21">
        <f t="shared" si="1"/>
        <v>8.2547169811320753</v>
      </c>
      <c r="M14" s="67">
        <v>16</v>
      </c>
      <c r="N14" s="15">
        <f t="shared" si="2"/>
        <v>4.7169811320754711</v>
      </c>
      <c r="O14" s="66">
        <v>4</v>
      </c>
      <c r="P14" s="15">
        <f t="shared" si="3"/>
        <v>1.1792452830188678</v>
      </c>
      <c r="Q14" s="72">
        <v>1</v>
      </c>
      <c r="R14" s="15">
        <f t="shared" si="4"/>
        <v>0.29481132075471694</v>
      </c>
      <c r="S14" s="76">
        <v>12</v>
      </c>
      <c r="T14" s="15">
        <f t="shared" si="5"/>
        <v>3.5377358490566038</v>
      </c>
      <c r="U14" s="74">
        <v>3</v>
      </c>
      <c r="V14" s="15">
        <f t="shared" si="6"/>
        <v>0.88443396226415094</v>
      </c>
      <c r="W14" s="76">
        <v>0</v>
      </c>
      <c r="X14" s="15">
        <f t="shared" si="7"/>
        <v>0</v>
      </c>
      <c r="Y14" s="25">
        <v>14</v>
      </c>
      <c r="Z14" s="17">
        <v>7</v>
      </c>
      <c r="AA14" s="25">
        <v>6</v>
      </c>
      <c r="AB14" s="17">
        <v>0</v>
      </c>
      <c r="AC14" s="25">
        <v>1</v>
      </c>
      <c r="AD14" s="17">
        <v>374</v>
      </c>
      <c r="AE14" s="26">
        <v>233</v>
      </c>
      <c r="AF14" s="17">
        <v>229</v>
      </c>
      <c r="AG14" s="26">
        <v>0</v>
      </c>
      <c r="AH14" s="17">
        <v>41</v>
      </c>
      <c r="AI14" s="27">
        <v>877</v>
      </c>
      <c r="AJ14" s="15">
        <v>25.854952830188676</v>
      </c>
      <c r="AK14" s="28">
        <v>4.1273584905660377</v>
      </c>
      <c r="AL14" s="22">
        <v>2.0636792452830188</v>
      </c>
      <c r="AM14" s="28">
        <v>1.7688679245283019</v>
      </c>
      <c r="AN14" s="22">
        <v>0</v>
      </c>
      <c r="AO14" s="28">
        <v>0.29481132075471694</v>
      </c>
      <c r="AP14" s="51">
        <v>656</v>
      </c>
      <c r="AQ14" s="55">
        <v>61</v>
      </c>
      <c r="AR14" s="51">
        <v>0</v>
      </c>
      <c r="AS14" s="55">
        <v>0</v>
      </c>
      <c r="AT14" s="51">
        <v>0</v>
      </c>
      <c r="AU14" s="55">
        <v>666</v>
      </c>
      <c r="AV14" s="15">
        <f t="shared" si="8"/>
        <v>19.634433962264151</v>
      </c>
    </row>
    <row r="15" spans="1:48" ht="13.5" customHeight="1" x14ac:dyDescent="0.45">
      <c r="A15" s="7" t="s">
        <v>48</v>
      </c>
      <c r="B15" s="7" t="s">
        <v>163</v>
      </c>
      <c r="C15" s="8" t="s">
        <v>293</v>
      </c>
      <c r="D15" s="7" t="s">
        <v>281</v>
      </c>
      <c r="E15" s="58">
        <v>2428</v>
      </c>
      <c r="F15" s="50">
        <v>1331</v>
      </c>
      <c r="G15" s="37" t="s">
        <v>520</v>
      </c>
      <c r="H15" s="64">
        <v>771</v>
      </c>
      <c r="I15" s="64">
        <v>560</v>
      </c>
      <c r="J15" s="19">
        <f t="shared" si="0"/>
        <v>54.818780889621088</v>
      </c>
      <c r="K15" s="12">
        <v>18</v>
      </c>
      <c r="L15" s="21">
        <f t="shared" si="1"/>
        <v>7.4135090609555192</v>
      </c>
      <c r="M15" s="67">
        <v>18</v>
      </c>
      <c r="N15" s="15">
        <f t="shared" si="2"/>
        <v>7.4135090609555192</v>
      </c>
      <c r="O15" s="66">
        <v>5</v>
      </c>
      <c r="P15" s="15">
        <f t="shared" si="3"/>
        <v>2.059308072487644</v>
      </c>
      <c r="Q15" s="72">
        <v>1</v>
      </c>
      <c r="R15" s="15">
        <f t="shared" si="4"/>
        <v>0.41186161449752884</v>
      </c>
      <c r="S15" s="76">
        <v>0</v>
      </c>
      <c r="T15" s="15">
        <f t="shared" si="5"/>
        <v>0</v>
      </c>
      <c r="U15" s="74">
        <v>0</v>
      </c>
      <c r="V15" s="15">
        <f t="shared" si="6"/>
        <v>0</v>
      </c>
      <c r="W15" s="76">
        <v>0</v>
      </c>
      <c r="X15" s="15">
        <f t="shared" si="7"/>
        <v>0</v>
      </c>
      <c r="Y15" s="25">
        <v>6</v>
      </c>
      <c r="Z15" s="17">
        <v>7</v>
      </c>
      <c r="AA15" s="25">
        <v>3</v>
      </c>
      <c r="AB15" s="17">
        <v>1</v>
      </c>
      <c r="AC15" s="25">
        <v>1</v>
      </c>
      <c r="AD15" s="17">
        <v>161</v>
      </c>
      <c r="AE15" s="26">
        <v>228</v>
      </c>
      <c r="AF15" s="17">
        <v>111</v>
      </c>
      <c r="AG15" s="26">
        <v>36</v>
      </c>
      <c r="AH15" s="17">
        <v>41</v>
      </c>
      <c r="AI15" s="27">
        <v>577</v>
      </c>
      <c r="AJ15" s="15">
        <v>23.764415156507411</v>
      </c>
      <c r="AK15" s="28">
        <v>2.4711696869851729</v>
      </c>
      <c r="AL15" s="22">
        <v>2.8830313014827018</v>
      </c>
      <c r="AM15" s="28">
        <v>1.2355848434925865</v>
      </c>
      <c r="AN15" s="22">
        <v>0.41186161449752884</v>
      </c>
      <c r="AO15" s="28">
        <v>0.41186161449752884</v>
      </c>
      <c r="AP15" s="51">
        <v>396</v>
      </c>
      <c r="AQ15" s="55">
        <v>34</v>
      </c>
      <c r="AR15" s="51">
        <v>0</v>
      </c>
      <c r="AS15" s="55">
        <v>0</v>
      </c>
      <c r="AT15" s="51">
        <v>0</v>
      </c>
      <c r="AU15" s="55">
        <v>400</v>
      </c>
      <c r="AV15" s="15">
        <f t="shared" si="8"/>
        <v>16.474464579901152</v>
      </c>
    </row>
    <row r="16" spans="1:48" ht="13.5" customHeight="1" x14ac:dyDescent="0.45">
      <c r="A16" s="7" t="s">
        <v>49</v>
      </c>
      <c r="B16" s="7" t="s">
        <v>164</v>
      </c>
      <c r="C16" s="8" t="s">
        <v>294</v>
      </c>
      <c r="D16" s="7" t="s">
        <v>277</v>
      </c>
      <c r="E16" s="58">
        <v>8507</v>
      </c>
      <c r="F16" s="50">
        <v>4344</v>
      </c>
      <c r="G16" s="37" t="s">
        <v>521</v>
      </c>
      <c r="H16" s="64">
        <v>1925</v>
      </c>
      <c r="I16" s="64">
        <v>2419</v>
      </c>
      <c r="J16" s="19">
        <f t="shared" si="0"/>
        <v>51.063829787234042</v>
      </c>
      <c r="K16" s="12">
        <v>35</v>
      </c>
      <c r="L16" s="21">
        <f t="shared" si="1"/>
        <v>4.1142588456565177</v>
      </c>
      <c r="M16" s="67">
        <v>5</v>
      </c>
      <c r="N16" s="15">
        <f t="shared" si="2"/>
        <v>0.58775126366521691</v>
      </c>
      <c r="O16" s="66">
        <v>0</v>
      </c>
      <c r="P16" s="15">
        <f t="shared" si="3"/>
        <v>0</v>
      </c>
      <c r="Q16" s="72">
        <v>0</v>
      </c>
      <c r="R16" s="15">
        <f t="shared" si="4"/>
        <v>0</v>
      </c>
      <c r="S16" s="76">
        <v>30</v>
      </c>
      <c r="T16" s="15">
        <f t="shared" si="5"/>
        <v>3.5265075819913014</v>
      </c>
      <c r="U16" s="74">
        <v>7</v>
      </c>
      <c r="V16" s="15">
        <f t="shared" si="6"/>
        <v>0.82285176913130365</v>
      </c>
      <c r="W16" s="76">
        <v>1</v>
      </c>
      <c r="X16" s="15">
        <f t="shared" si="7"/>
        <v>0.11755025273304338</v>
      </c>
      <c r="Y16" s="25">
        <v>25</v>
      </c>
      <c r="Z16" s="17">
        <v>3</v>
      </c>
      <c r="AA16" s="25">
        <v>1</v>
      </c>
      <c r="AB16" s="17">
        <v>5</v>
      </c>
      <c r="AC16" s="25">
        <v>1</v>
      </c>
      <c r="AD16" s="17">
        <v>700</v>
      </c>
      <c r="AE16" s="26">
        <v>94</v>
      </c>
      <c r="AF16" s="17">
        <v>40</v>
      </c>
      <c r="AG16" s="26">
        <v>253</v>
      </c>
      <c r="AH16" s="17">
        <v>66</v>
      </c>
      <c r="AI16" s="27">
        <v>1153</v>
      </c>
      <c r="AJ16" s="15">
        <v>13.553544140119902</v>
      </c>
      <c r="AK16" s="28">
        <v>2.9387563183260843</v>
      </c>
      <c r="AL16" s="22">
        <v>0.35265075819913017</v>
      </c>
      <c r="AM16" s="28">
        <v>0.11755025273304338</v>
      </c>
      <c r="AN16" s="22">
        <v>0.58775126366521691</v>
      </c>
      <c r="AO16" s="28">
        <v>0.11755025273304338</v>
      </c>
      <c r="AP16" s="51">
        <v>873</v>
      </c>
      <c r="AQ16" s="55">
        <v>141</v>
      </c>
      <c r="AR16" s="51">
        <v>0</v>
      </c>
      <c r="AS16" s="55">
        <v>0</v>
      </c>
      <c r="AT16" s="51">
        <v>0</v>
      </c>
      <c r="AU16" s="55">
        <v>952</v>
      </c>
      <c r="AV16" s="15">
        <f t="shared" si="8"/>
        <v>11.190784060185729</v>
      </c>
    </row>
    <row r="17" spans="1:48" ht="13.5" customHeight="1" x14ac:dyDescent="0.45">
      <c r="A17" s="7" t="s">
        <v>295</v>
      </c>
      <c r="B17" s="7" t="s">
        <v>296</v>
      </c>
      <c r="C17" s="8" t="s">
        <v>297</v>
      </c>
      <c r="D17" s="7" t="s">
        <v>298</v>
      </c>
      <c r="E17" s="58">
        <v>8784</v>
      </c>
      <c r="F17" s="50">
        <v>3615</v>
      </c>
      <c r="G17" s="37" t="s">
        <v>524</v>
      </c>
      <c r="H17" s="64">
        <v>1934</v>
      </c>
      <c r="I17" s="64">
        <v>1681</v>
      </c>
      <c r="J17" s="19">
        <f t="shared" si="0"/>
        <v>41.154371584699454</v>
      </c>
      <c r="K17" s="12">
        <v>0</v>
      </c>
      <c r="L17" s="21">
        <f t="shared" si="1"/>
        <v>0</v>
      </c>
      <c r="M17" s="67">
        <v>0</v>
      </c>
      <c r="N17" s="15">
        <f t="shared" si="2"/>
        <v>0</v>
      </c>
      <c r="O17" s="66">
        <v>0</v>
      </c>
      <c r="P17" s="15">
        <f t="shared" si="3"/>
        <v>0</v>
      </c>
      <c r="Q17" s="72">
        <v>0</v>
      </c>
      <c r="R17" s="15">
        <f t="shared" si="4"/>
        <v>0</v>
      </c>
      <c r="S17" s="76">
        <v>0</v>
      </c>
      <c r="T17" s="15">
        <f t="shared" si="5"/>
        <v>0</v>
      </c>
      <c r="U17" s="74">
        <v>0</v>
      </c>
      <c r="V17" s="15">
        <f t="shared" si="6"/>
        <v>0</v>
      </c>
      <c r="W17" s="76">
        <v>0</v>
      </c>
      <c r="X17" s="15">
        <f t="shared" si="7"/>
        <v>0</v>
      </c>
      <c r="Y17" s="25">
        <v>0</v>
      </c>
      <c r="Z17" s="17">
        <v>0</v>
      </c>
      <c r="AA17" s="25">
        <v>0</v>
      </c>
      <c r="AB17" s="17">
        <v>0</v>
      </c>
      <c r="AC17" s="25">
        <v>0</v>
      </c>
      <c r="AD17" s="17">
        <v>0</v>
      </c>
      <c r="AE17" s="26">
        <v>0</v>
      </c>
      <c r="AF17" s="17">
        <v>0</v>
      </c>
      <c r="AG17" s="26">
        <v>0</v>
      </c>
      <c r="AH17" s="17">
        <v>0</v>
      </c>
      <c r="AI17" s="27">
        <v>0</v>
      </c>
      <c r="AJ17" s="15">
        <v>0</v>
      </c>
      <c r="AK17" s="28">
        <v>0</v>
      </c>
      <c r="AL17" s="22">
        <v>0</v>
      </c>
      <c r="AM17" s="28">
        <v>0</v>
      </c>
      <c r="AN17" s="22">
        <v>0</v>
      </c>
      <c r="AO17" s="28">
        <v>0</v>
      </c>
      <c r="AP17" s="51">
        <v>0</v>
      </c>
      <c r="AQ17" s="55">
        <v>0</v>
      </c>
      <c r="AR17" s="51">
        <v>0</v>
      </c>
      <c r="AS17" s="55">
        <v>0</v>
      </c>
      <c r="AT17" s="51">
        <v>0</v>
      </c>
      <c r="AU17" s="55">
        <v>0</v>
      </c>
      <c r="AV17" s="15">
        <f t="shared" si="8"/>
        <v>0</v>
      </c>
    </row>
    <row r="18" spans="1:48" ht="13.5" customHeight="1" x14ac:dyDescent="0.45">
      <c r="A18" s="7" t="s">
        <v>50</v>
      </c>
      <c r="B18" s="7" t="s">
        <v>165</v>
      </c>
      <c r="C18" s="8" t="s">
        <v>299</v>
      </c>
      <c r="D18" s="7" t="s">
        <v>298</v>
      </c>
      <c r="E18" s="58">
        <v>12002</v>
      </c>
      <c r="F18" s="50">
        <v>5452</v>
      </c>
      <c r="G18" s="37" t="s">
        <v>525</v>
      </c>
      <c r="H18" s="64">
        <v>2735</v>
      </c>
      <c r="I18" s="64">
        <v>2717</v>
      </c>
      <c r="J18" s="19">
        <f t="shared" si="0"/>
        <v>45.425762372937847</v>
      </c>
      <c r="K18" s="12">
        <v>16</v>
      </c>
      <c r="L18" s="21">
        <f t="shared" si="1"/>
        <v>1.3331111481419764</v>
      </c>
      <c r="M18" s="67">
        <v>3</v>
      </c>
      <c r="N18" s="15">
        <f t="shared" si="2"/>
        <v>0.24995834027662056</v>
      </c>
      <c r="O18" s="66">
        <v>0</v>
      </c>
      <c r="P18" s="15">
        <f t="shared" si="3"/>
        <v>0</v>
      </c>
      <c r="Q18" s="72">
        <v>0</v>
      </c>
      <c r="R18" s="15">
        <f t="shared" si="4"/>
        <v>0</v>
      </c>
      <c r="S18" s="76">
        <v>13</v>
      </c>
      <c r="T18" s="15">
        <f t="shared" si="5"/>
        <v>1.0831528078653558</v>
      </c>
      <c r="U18" s="74">
        <v>0</v>
      </c>
      <c r="V18" s="15">
        <f t="shared" si="6"/>
        <v>0</v>
      </c>
      <c r="W18" s="76">
        <v>0</v>
      </c>
      <c r="X18" s="15">
        <f t="shared" si="7"/>
        <v>0</v>
      </c>
      <c r="Y18" s="25">
        <v>14</v>
      </c>
      <c r="Z18" s="17">
        <v>2</v>
      </c>
      <c r="AA18" s="25">
        <v>0</v>
      </c>
      <c r="AB18" s="17">
        <v>0</v>
      </c>
      <c r="AC18" s="25">
        <v>0</v>
      </c>
      <c r="AD18" s="17">
        <v>376</v>
      </c>
      <c r="AE18" s="26">
        <v>68</v>
      </c>
      <c r="AF18" s="17">
        <v>0</v>
      </c>
      <c r="AG18" s="26">
        <v>0</v>
      </c>
      <c r="AH18" s="17">
        <v>0</v>
      </c>
      <c r="AI18" s="27">
        <v>444</v>
      </c>
      <c r="AJ18" s="15">
        <v>3.6993834360939846</v>
      </c>
      <c r="AK18" s="28">
        <v>1.1664722546242292</v>
      </c>
      <c r="AL18" s="22">
        <v>0.16663889351774705</v>
      </c>
      <c r="AM18" s="28">
        <v>0</v>
      </c>
      <c r="AN18" s="22">
        <v>0</v>
      </c>
      <c r="AO18" s="28">
        <v>0</v>
      </c>
      <c r="AP18" s="51">
        <v>365</v>
      </c>
      <c r="AQ18" s="55">
        <v>0</v>
      </c>
      <c r="AR18" s="51">
        <v>0</v>
      </c>
      <c r="AS18" s="55">
        <v>0</v>
      </c>
      <c r="AT18" s="51">
        <v>0</v>
      </c>
      <c r="AU18" s="55">
        <v>365</v>
      </c>
      <c r="AV18" s="15">
        <f t="shared" si="8"/>
        <v>3.0411598066988836</v>
      </c>
    </row>
    <row r="19" spans="1:48" ht="13.5" customHeight="1" x14ac:dyDescent="0.45">
      <c r="A19" s="7" t="s">
        <v>51</v>
      </c>
      <c r="B19" s="7" t="s">
        <v>166</v>
      </c>
      <c r="C19" s="8" t="s">
        <v>300</v>
      </c>
      <c r="D19" s="7" t="s">
        <v>298</v>
      </c>
      <c r="E19" s="58">
        <v>8482</v>
      </c>
      <c r="F19" s="50">
        <v>3815</v>
      </c>
      <c r="G19" s="37" t="s">
        <v>526</v>
      </c>
      <c r="H19" s="64">
        <v>2017</v>
      </c>
      <c r="I19" s="64">
        <v>1798</v>
      </c>
      <c r="J19" s="19">
        <f t="shared" si="0"/>
        <v>44.977599622730494</v>
      </c>
      <c r="K19" s="12">
        <v>14</v>
      </c>
      <c r="L19" s="21">
        <f t="shared" si="1"/>
        <v>1.6505541145956142</v>
      </c>
      <c r="M19" s="67">
        <v>9</v>
      </c>
      <c r="N19" s="15">
        <f t="shared" si="2"/>
        <v>1.0610705022400377</v>
      </c>
      <c r="O19" s="66">
        <v>4</v>
      </c>
      <c r="P19" s="15">
        <f t="shared" si="3"/>
        <v>0.47158688988446124</v>
      </c>
      <c r="Q19" s="72">
        <v>0</v>
      </c>
      <c r="R19" s="15">
        <f t="shared" si="4"/>
        <v>0</v>
      </c>
      <c r="S19" s="76">
        <v>5</v>
      </c>
      <c r="T19" s="15">
        <f t="shared" si="5"/>
        <v>0.58948361235557656</v>
      </c>
      <c r="U19" s="74">
        <v>0</v>
      </c>
      <c r="V19" s="15">
        <f t="shared" si="6"/>
        <v>0</v>
      </c>
      <c r="W19" s="76">
        <v>0</v>
      </c>
      <c r="X19" s="15">
        <f t="shared" si="7"/>
        <v>0</v>
      </c>
      <c r="Y19" s="25">
        <v>6</v>
      </c>
      <c r="Z19" s="17">
        <v>4</v>
      </c>
      <c r="AA19" s="25">
        <v>3</v>
      </c>
      <c r="AB19" s="17">
        <v>1</v>
      </c>
      <c r="AC19" s="25">
        <v>0</v>
      </c>
      <c r="AD19" s="17">
        <v>163</v>
      </c>
      <c r="AE19" s="26">
        <v>152</v>
      </c>
      <c r="AF19" s="17">
        <v>121</v>
      </c>
      <c r="AG19" s="26">
        <v>43</v>
      </c>
      <c r="AH19" s="17">
        <v>0</v>
      </c>
      <c r="AI19" s="27">
        <v>479</v>
      </c>
      <c r="AJ19" s="15">
        <v>5.647253006366423</v>
      </c>
      <c r="AK19" s="28">
        <v>0.70738033482669183</v>
      </c>
      <c r="AL19" s="22">
        <v>0.47158688988446124</v>
      </c>
      <c r="AM19" s="28">
        <v>0.35369016741334591</v>
      </c>
      <c r="AN19" s="22">
        <v>0.11789672247111531</v>
      </c>
      <c r="AO19" s="28">
        <v>0</v>
      </c>
      <c r="AP19" s="51">
        <v>435</v>
      </c>
      <c r="AQ19" s="55">
        <v>0</v>
      </c>
      <c r="AR19" s="51">
        <v>0</v>
      </c>
      <c r="AS19" s="55">
        <v>0</v>
      </c>
      <c r="AT19" s="51">
        <v>0</v>
      </c>
      <c r="AU19" s="55">
        <v>435</v>
      </c>
      <c r="AV19" s="15">
        <f t="shared" si="8"/>
        <v>5.1285074274935161</v>
      </c>
    </row>
    <row r="20" spans="1:48" ht="13.5" customHeight="1" x14ac:dyDescent="0.45">
      <c r="A20" s="7" t="s">
        <v>52</v>
      </c>
      <c r="B20" s="7" t="s">
        <v>167</v>
      </c>
      <c r="C20" s="8" t="s">
        <v>301</v>
      </c>
      <c r="D20" s="7" t="s">
        <v>298</v>
      </c>
      <c r="E20" s="58">
        <v>8419</v>
      </c>
      <c r="F20" s="50">
        <v>4560</v>
      </c>
      <c r="G20" s="37" t="s">
        <v>527</v>
      </c>
      <c r="H20" s="64">
        <v>1770</v>
      </c>
      <c r="I20" s="64">
        <v>2790</v>
      </c>
      <c r="J20" s="19">
        <f t="shared" si="0"/>
        <v>54.163202280555886</v>
      </c>
      <c r="K20" s="12">
        <v>51</v>
      </c>
      <c r="L20" s="21">
        <f t="shared" si="1"/>
        <v>6.0577265708516448</v>
      </c>
      <c r="M20" s="67">
        <v>0</v>
      </c>
      <c r="N20" s="15">
        <f t="shared" si="2"/>
        <v>0</v>
      </c>
      <c r="O20" s="66">
        <v>0</v>
      </c>
      <c r="P20" s="15">
        <f t="shared" si="3"/>
        <v>0</v>
      </c>
      <c r="Q20" s="72">
        <v>0</v>
      </c>
      <c r="R20" s="15">
        <f t="shared" si="4"/>
        <v>0</v>
      </c>
      <c r="S20" s="76">
        <v>51</v>
      </c>
      <c r="T20" s="15">
        <f t="shared" si="5"/>
        <v>6.0577265708516448</v>
      </c>
      <c r="U20" s="74">
        <v>13</v>
      </c>
      <c r="V20" s="15">
        <f t="shared" si="6"/>
        <v>1.5441263808053214</v>
      </c>
      <c r="W20" s="76">
        <v>3</v>
      </c>
      <c r="X20" s="15">
        <f t="shared" si="7"/>
        <v>0.35633685710892032</v>
      </c>
      <c r="Y20" s="25">
        <v>26</v>
      </c>
      <c r="Z20" s="17">
        <v>12</v>
      </c>
      <c r="AA20" s="25">
        <v>8</v>
      </c>
      <c r="AB20" s="17">
        <v>2</v>
      </c>
      <c r="AC20" s="25">
        <v>3</v>
      </c>
      <c r="AD20" s="17">
        <v>694</v>
      </c>
      <c r="AE20" s="26">
        <v>390</v>
      </c>
      <c r="AF20" s="17">
        <v>342</v>
      </c>
      <c r="AG20" s="26">
        <v>74</v>
      </c>
      <c r="AH20" s="17">
        <v>146</v>
      </c>
      <c r="AI20" s="27">
        <v>1646</v>
      </c>
      <c r="AJ20" s="15">
        <v>19.55101556004276</v>
      </c>
      <c r="AK20" s="28">
        <v>3.0882527616106428</v>
      </c>
      <c r="AL20" s="22">
        <v>1.4253474284356813</v>
      </c>
      <c r="AM20" s="28">
        <v>0.95023161895712072</v>
      </c>
      <c r="AN20" s="22">
        <v>0.23755790473928018</v>
      </c>
      <c r="AO20" s="28">
        <v>0.35633685710892032</v>
      </c>
      <c r="AP20" s="51">
        <v>1305</v>
      </c>
      <c r="AQ20" s="55">
        <v>27</v>
      </c>
      <c r="AR20" s="51">
        <v>0</v>
      </c>
      <c r="AS20" s="55">
        <v>0</v>
      </c>
      <c r="AT20" s="51">
        <v>0</v>
      </c>
      <c r="AU20" s="55">
        <v>1320</v>
      </c>
      <c r="AV20" s="15">
        <f t="shared" si="8"/>
        <v>15.678821712792493</v>
      </c>
    </row>
    <row r="21" spans="1:48" ht="13.5" customHeight="1" x14ac:dyDescent="0.45">
      <c r="A21" s="7" t="s">
        <v>53</v>
      </c>
      <c r="B21" s="7" t="s">
        <v>168</v>
      </c>
      <c r="C21" s="8" t="s">
        <v>302</v>
      </c>
      <c r="D21" s="7" t="s">
        <v>298</v>
      </c>
      <c r="E21" s="58">
        <v>7470</v>
      </c>
      <c r="F21" s="50">
        <v>2891</v>
      </c>
      <c r="G21" s="37" t="s">
        <v>528</v>
      </c>
      <c r="H21" s="64">
        <v>1517</v>
      </c>
      <c r="I21" s="64">
        <v>1374</v>
      </c>
      <c r="J21" s="19">
        <f t="shared" si="0"/>
        <v>38.701472556894245</v>
      </c>
      <c r="K21" s="12">
        <v>7</v>
      </c>
      <c r="L21" s="21">
        <f t="shared" si="1"/>
        <v>0.93708165997322623</v>
      </c>
      <c r="M21" s="67">
        <v>5</v>
      </c>
      <c r="N21" s="15">
        <f t="shared" si="2"/>
        <v>0.66934404283801874</v>
      </c>
      <c r="O21" s="66">
        <v>0</v>
      </c>
      <c r="P21" s="15">
        <f t="shared" si="3"/>
        <v>0</v>
      </c>
      <c r="Q21" s="72">
        <v>0</v>
      </c>
      <c r="R21" s="15">
        <f t="shared" si="4"/>
        <v>0</v>
      </c>
      <c r="S21" s="76">
        <v>2</v>
      </c>
      <c r="T21" s="15">
        <f t="shared" si="5"/>
        <v>0.2677376171352075</v>
      </c>
      <c r="U21" s="74">
        <v>0</v>
      </c>
      <c r="V21" s="15">
        <f t="shared" si="6"/>
        <v>0</v>
      </c>
      <c r="W21" s="76">
        <v>0</v>
      </c>
      <c r="X21" s="15">
        <f t="shared" si="7"/>
        <v>0</v>
      </c>
      <c r="Y21" s="25">
        <v>7</v>
      </c>
      <c r="Z21" s="17">
        <v>0</v>
      </c>
      <c r="AA21" s="25">
        <v>0</v>
      </c>
      <c r="AB21" s="17">
        <v>0</v>
      </c>
      <c r="AC21" s="25">
        <v>0</v>
      </c>
      <c r="AD21" s="17">
        <v>202</v>
      </c>
      <c r="AE21" s="26">
        <v>0</v>
      </c>
      <c r="AF21" s="17">
        <v>0</v>
      </c>
      <c r="AG21" s="26">
        <v>0</v>
      </c>
      <c r="AH21" s="17">
        <v>0</v>
      </c>
      <c r="AI21" s="27">
        <v>202</v>
      </c>
      <c r="AJ21" s="15">
        <v>2.7041499330655956</v>
      </c>
      <c r="AK21" s="28">
        <v>0.93708165997322623</v>
      </c>
      <c r="AL21" s="22">
        <v>0</v>
      </c>
      <c r="AM21" s="28">
        <v>0</v>
      </c>
      <c r="AN21" s="22">
        <v>0</v>
      </c>
      <c r="AO21" s="28">
        <v>0</v>
      </c>
      <c r="AP21" s="51">
        <v>163</v>
      </c>
      <c r="AQ21" s="55">
        <v>0</v>
      </c>
      <c r="AR21" s="51">
        <v>0</v>
      </c>
      <c r="AS21" s="55">
        <v>0</v>
      </c>
      <c r="AT21" s="51">
        <v>0</v>
      </c>
      <c r="AU21" s="55">
        <v>163</v>
      </c>
      <c r="AV21" s="15">
        <f t="shared" si="8"/>
        <v>2.1820615796519411</v>
      </c>
    </row>
    <row r="22" spans="1:48" ht="13.5" customHeight="1" x14ac:dyDescent="0.45">
      <c r="A22" s="7" t="s">
        <v>54</v>
      </c>
      <c r="B22" s="7" t="s">
        <v>169</v>
      </c>
      <c r="C22" s="8" t="s">
        <v>303</v>
      </c>
      <c r="D22" s="7" t="s">
        <v>277</v>
      </c>
      <c r="E22" s="58">
        <v>12118</v>
      </c>
      <c r="F22" s="50">
        <v>5331</v>
      </c>
      <c r="G22" s="37" t="s">
        <v>529</v>
      </c>
      <c r="H22" s="64">
        <v>2622</v>
      </c>
      <c r="I22" s="64">
        <v>2709</v>
      </c>
      <c r="J22" s="19">
        <f t="shared" si="0"/>
        <v>43.992407988116852</v>
      </c>
      <c r="K22" s="12">
        <v>18</v>
      </c>
      <c r="L22" s="21">
        <f t="shared" si="1"/>
        <v>1.4853936293117675</v>
      </c>
      <c r="M22" s="67">
        <v>4</v>
      </c>
      <c r="N22" s="15">
        <f t="shared" si="2"/>
        <v>0.33008747318039283</v>
      </c>
      <c r="O22" s="66">
        <v>1</v>
      </c>
      <c r="P22" s="15">
        <f t="shared" si="3"/>
        <v>8.2521868295098208E-2</v>
      </c>
      <c r="Q22" s="72">
        <v>0</v>
      </c>
      <c r="R22" s="15">
        <f t="shared" si="4"/>
        <v>0</v>
      </c>
      <c r="S22" s="76">
        <v>14</v>
      </c>
      <c r="T22" s="15">
        <f t="shared" si="5"/>
        <v>1.1553061561313749</v>
      </c>
      <c r="U22" s="74">
        <v>3</v>
      </c>
      <c r="V22" s="15">
        <f t="shared" si="6"/>
        <v>0.24756560488529461</v>
      </c>
      <c r="W22" s="76">
        <v>0</v>
      </c>
      <c r="X22" s="15">
        <f t="shared" si="7"/>
        <v>0</v>
      </c>
      <c r="Y22" s="25">
        <v>13</v>
      </c>
      <c r="Z22" s="17">
        <v>1</v>
      </c>
      <c r="AA22" s="25">
        <v>4</v>
      </c>
      <c r="AB22" s="17">
        <v>0</v>
      </c>
      <c r="AC22" s="25">
        <v>0</v>
      </c>
      <c r="AD22" s="17">
        <v>349</v>
      </c>
      <c r="AE22" s="26">
        <v>28</v>
      </c>
      <c r="AF22" s="17">
        <v>165</v>
      </c>
      <c r="AG22" s="26">
        <v>0</v>
      </c>
      <c r="AH22" s="17">
        <v>0</v>
      </c>
      <c r="AI22" s="27">
        <v>542</v>
      </c>
      <c r="AJ22" s="15">
        <v>4.4726852615943224</v>
      </c>
      <c r="AK22" s="28">
        <v>1.0727842878362766</v>
      </c>
      <c r="AL22" s="22">
        <v>8.2521868295098208E-2</v>
      </c>
      <c r="AM22" s="28">
        <v>0.33008747318039283</v>
      </c>
      <c r="AN22" s="22">
        <v>0</v>
      </c>
      <c r="AO22" s="28">
        <v>0</v>
      </c>
      <c r="AP22" s="51">
        <v>522</v>
      </c>
      <c r="AQ22" s="55">
        <v>0</v>
      </c>
      <c r="AR22" s="51">
        <v>0</v>
      </c>
      <c r="AS22" s="55">
        <v>0</v>
      </c>
      <c r="AT22" s="51">
        <v>0</v>
      </c>
      <c r="AU22" s="55">
        <v>522</v>
      </c>
      <c r="AV22" s="15">
        <f t="shared" si="8"/>
        <v>4.3076415250041258</v>
      </c>
    </row>
    <row r="23" spans="1:48" ht="13.5" customHeight="1" x14ac:dyDescent="0.45">
      <c r="A23" s="7" t="s">
        <v>57</v>
      </c>
      <c r="B23" s="7" t="s">
        <v>170</v>
      </c>
      <c r="C23" s="8" t="s">
        <v>304</v>
      </c>
      <c r="D23" s="7" t="s">
        <v>298</v>
      </c>
      <c r="E23" s="58">
        <v>9189</v>
      </c>
      <c r="F23" s="50">
        <v>3773</v>
      </c>
      <c r="G23" s="37" t="s">
        <v>530</v>
      </c>
      <c r="H23" s="64">
        <v>2305</v>
      </c>
      <c r="I23" s="64">
        <v>1468</v>
      </c>
      <c r="J23" s="19">
        <f t="shared" si="0"/>
        <v>41.059962999238223</v>
      </c>
      <c r="K23" s="12">
        <v>9</v>
      </c>
      <c r="L23" s="21">
        <f t="shared" si="1"/>
        <v>0.97943192948090108</v>
      </c>
      <c r="M23" s="67">
        <v>9</v>
      </c>
      <c r="N23" s="15">
        <f t="shared" si="2"/>
        <v>0.97943192948090108</v>
      </c>
      <c r="O23" s="66">
        <v>1</v>
      </c>
      <c r="P23" s="15">
        <f t="shared" si="3"/>
        <v>0.10882576994232235</v>
      </c>
      <c r="Q23" s="72">
        <v>0</v>
      </c>
      <c r="R23" s="15">
        <f t="shared" si="4"/>
        <v>0</v>
      </c>
      <c r="S23" s="76">
        <v>0</v>
      </c>
      <c r="T23" s="15">
        <f t="shared" si="5"/>
        <v>0</v>
      </c>
      <c r="U23" s="74">
        <v>0</v>
      </c>
      <c r="V23" s="15">
        <f t="shared" si="6"/>
        <v>0</v>
      </c>
      <c r="W23" s="76">
        <v>0</v>
      </c>
      <c r="X23" s="15">
        <f t="shared" si="7"/>
        <v>0</v>
      </c>
      <c r="Y23" s="25">
        <v>6</v>
      </c>
      <c r="Z23" s="17">
        <v>2</v>
      </c>
      <c r="AA23" s="25">
        <v>1</v>
      </c>
      <c r="AB23" s="17">
        <v>0</v>
      </c>
      <c r="AC23" s="25">
        <v>0</v>
      </c>
      <c r="AD23" s="17">
        <v>172</v>
      </c>
      <c r="AE23" s="26">
        <v>58</v>
      </c>
      <c r="AF23" s="17">
        <v>42</v>
      </c>
      <c r="AG23" s="26">
        <v>0</v>
      </c>
      <c r="AH23" s="17">
        <v>0</v>
      </c>
      <c r="AI23" s="27">
        <v>272</v>
      </c>
      <c r="AJ23" s="15">
        <v>2.9600609424311677</v>
      </c>
      <c r="AK23" s="28">
        <v>0.65295461965393409</v>
      </c>
      <c r="AL23" s="22">
        <v>0.2176515398846447</v>
      </c>
      <c r="AM23" s="28">
        <v>0.10882576994232235</v>
      </c>
      <c r="AN23" s="22">
        <v>0</v>
      </c>
      <c r="AO23" s="28">
        <v>0</v>
      </c>
      <c r="AP23" s="51">
        <v>239</v>
      </c>
      <c r="AQ23" s="55">
        <v>0</v>
      </c>
      <c r="AR23" s="51">
        <v>0</v>
      </c>
      <c r="AS23" s="55">
        <v>0</v>
      </c>
      <c r="AT23" s="51">
        <v>0</v>
      </c>
      <c r="AU23" s="55">
        <v>239</v>
      </c>
      <c r="AV23" s="15">
        <f t="shared" si="8"/>
        <v>2.6009359016215039</v>
      </c>
    </row>
    <row r="24" spans="1:48" ht="13.5" customHeight="1" x14ac:dyDescent="0.45">
      <c r="A24" s="7" t="s">
        <v>55</v>
      </c>
      <c r="B24" s="7" t="s">
        <v>171</v>
      </c>
      <c r="C24" s="8" t="s">
        <v>305</v>
      </c>
      <c r="D24" s="7" t="s">
        <v>298</v>
      </c>
      <c r="E24" s="58">
        <v>9136</v>
      </c>
      <c r="F24" s="50">
        <v>3723</v>
      </c>
      <c r="G24" s="37" t="s">
        <v>531</v>
      </c>
      <c r="H24" s="64">
        <v>2260</v>
      </c>
      <c r="I24" s="64">
        <v>1463</v>
      </c>
      <c r="J24" s="19">
        <f t="shared" si="0"/>
        <v>40.750875656742558</v>
      </c>
      <c r="K24" s="12">
        <v>5</v>
      </c>
      <c r="L24" s="21">
        <f t="shared" si="1"/>
        <v>0.54728546409807355</v>
      </c>
      <c r="M24" s="67">
        <v>5</v>
      </c>
      <c r="N24" s="15">
        <f t="shared" si="2"/>
        <v>0.54728546409807355</v>
      </c>
      <c r="O24" s="66">
        <v>1</v>
      </c>
      <c r="P24" s="15">
        <f t="shared" si="3"/>
        <v>0.10945709281961472</v>
      </c>
      <c r="Q24" s="72">
        <v>0</v>
      </c>
      <c r="R24" s="15">
        <f t="shared" si="4"/>
        <v>0</v>
      </c>
      <c r="S24" s="76">
        <v>0</v>
      </c>
      <c r="T24" s="15">
        <f t="shared" si="5"/>
        <v>0</v>
      </c>
      <c r="U24" s="74">
        <v>0</v>
      </c>
      <c r="V24" s="15">
        <f t="shared" si="6"/>
        <v>0</v>
      </c>
      <c r="W24" s="76">
        <v>0</v>
      </c>
      <c r="X24" s="15">
        <f t="shared" si="7"/>
        <v>0</v>
      </c>
      <c r="Y24" s="25">
        <v>3</v>
      </c>
      <c r="Z24" s="17">
        <v>1</v>
      </c>
      <c r="AA24" s="25">
        <v>1</v>
      </c>
      <c r="AB24" s="17">
        <v>0</v>
      </c>
      <c r="AC24" s="25">
        <v>0</v>
      </c>
      <c r="AD24" s="17">
        <v>79</v>
      </c>
      <c r="AE24" s="26">
        <v>39</v>
      </c>
      <c r="AF24" s="17">
        <v>44</v>
      </c>
      <c r="AG24" s="26">
        <v>0</v>
      </c>
      <c r="AH24" s="17">
        <v>0</v>
      </c>
      <c r="AI24" s="27">
        <v>162</v>
      </c>
      <c r="AJ24" s="15">
        <v>1.7732049036777584</v>
      </c>
      <c r="AK24" s="28">
        <v>0.32837127845884412</v>
      </c>
      <c r="AL24" s="22">
        <v>0.10945709281961472</v>
      </c>
      <c r="AM24" s="28">
        <v>0.10945709281961472</v>
      </c>
      <c r="AN24" s="22">
        <v>0</v>
      </c>
      <c r="AO24" s="28">
        <v>0</v>
      </c>
      <c r="AP24" s="51">
        <v>137</v>
      </c>
      <c r="AQ24" s="55">
        <v>0</v>
      </c>
      <c r="AR24" s="51">
        <v>0</v>
      </c>
      <c r="AS24" s="55">
        <v>0</v>
      </c>
      <c r="AT24" s="51">
        <v>0</v>
      </c>
      <c r="AU24" s="55">
        <v>137</v>
      </c>
      <c r="AV24" s="15">
        <f t="shared" si="8"/>
        <v>1.4995621716287215</v>
      </c>
    </row>
    <row r="25" spans="1:48" ht="13.5" customHeight="1" x14ac:dyDescent="0.45">
      <c r="A25" s="7" t="s">
        <v>56</v>
      </c>
      <c r="B25" s="7" t="s">
        <v>172</v>
      </c>
      <c r="C25" s="8" t="s">
        <v>306</v>
      </c>
      <c r="D25" s="7" t="s">
        <v>298</v>
      </c>
      <c r="E25" s="58">
        <v>8418</v>
      </c>
      <c r="F25" s="50">
        <v>3932</v>
      </c>
      <c r="G25" s="37" t="s">
        <v>532</v>
      </c>
      <c r="H25" s="64">
        <v>2378</v>
      </c>
      <c r="I25" s="64">
        <v>1554</v>
      </c>
      <c r="J25" s="19">
        <f t="shared" si="0"/>
        <v>46.709432169161317</v>
      </c>
      <c r="K25" s="12">
        <v>11</v>
      </c>
      <c r="L25" s="21">
        <f t="shared" si="1"/>
        <v>1.3067236873366594</v>
      </c>
      <c r="M25" s="67">
        <v>11</v>
      </c>
      <c r="N25" s="15">
        <f t="shared" si="2"/>
        <v>1.3067236873366594</v>
      </c>
      <c r="O25" s="66">
        <v>0</v>
      </c>
      <c r="P25" s="15">
        <f t="shared" si="3"/>
        <v>0</v>
      </c>
      <c r="Q25" s="72">
        <v>0</v>
      </c>
      <c r="R25" s="15">
        <f t="shared" si="4"/>
        <v>0</v>
      </c>
      <c r="S25" s="76">
        <v>0</v>
      </c>
      <c r="T25" s="15">
        <f t="shared" si="5"/>
        <v>0</v>
      </c>
      <c r="U25" s="74">
        <v>0</v>
      </c>
      <c r="V25" s="15">
        <f t="shared" si="6"/>
        <v>0</v>
      </c>
      <c r="W25" s="76">
        <v>0</v>
      </c>
      <c r="X25" s="15">
        <f t="shared" si="7"/>
        <v>0</v>
      </c>
      <c r="Y25" s="25">
        <v>8</v>
      </c>
      <c r="Z25" s="17">
        <v>3</v>
      </c>
      <c r="AA25" s="25">
        <v>0</v>
      </c>
      <c r="AB25" s="17">
        <v>0</v>
      </c>
      <c r="AC25" s="25">
        <v>0</v>
      </c>
      <c r="AD25" s="17">
        <v>219</v>
      </c>
      <c r="AE25" s="26">
        <v>95</v>
      </c>
      <c r="AF25" s="17">
        <v>0</v>
      </c>
      <c r="AG25" s="26">
        <v>0</v>
      </c>
      <c r="AH25" s="17">
        <v>0</v>
      </c>
      <c r="AI25" s="27">
        <v>314</v>
      </c>
      <c r="AJ25" s="15">
        <v>3.7301021620337376</v>
      </c>
      <c r="AK25" s="28">
        <v>0.95034449988120695</v>
      </c>
      <c r="AL25" s="22">
        <v>0.35637918745545261</v>
      </c>
      <c r="AM25" s="28">
        <v>0</v>
      </c>
      <c r="AN25" s="22">
        <v>0</v>
      </c>
      <c r="AO25" s="28">
        <v>0</v>
      </c>
      <c r="AP25" s="51">
        <v>269</v>
      </c>
      <c r="AQ25" s="55">
        <v>0</v>
      </c>
      <c r="AR25" s="51">
        <v>0</v>
      </c>
      <c r="AS25" s="55">
        <v>0</v>
      </c>
      <c r="AT25" s="51">
        <v>0</v>
      </c>
      <c r="AU25" s="55">
        <v>269</v>
      </c>
      <c r="AV25" s="15">
        <f t="shared" si="8"/>
        <v>3.1955333808505584</v>
      </c>
    </row>
    <row r="26" spans="1:48" ht="13.5" customHeight="1" x14ac:dyDescent="0.45">
      <c r="A26" s="7" t="s">
        <v>58</v>
      </c>
      <c r="B26" s="7" t="s">
        <v>173</v>
      </c>
      <c r="C26" s="8" t="s">
        <v>307</v>
      </c>
      <c r="D26" s="7" t="s">
        <v>308</v>
      </c>
      <c r="E26" s="58">
        <v>13220</v>
      </c>
      <c r="F26" s="50">
        <v>5104</v>
      </c>
      <c r="G26" s="37" t="s">
        <v>533</v>
      </c>
      <c r="H26" s="64">
        <v>2656</v>
      </c>
      <c r="I26" s="64">
        <v>2448</v>
      </c>
      <c r="J26" s="19">
        <f t="shared" si="0"/>
        <v>38.608169440242058</v>
      </c>
      <c r="K26" s="12">
        <v>1</v>
      </c>
      <c r="L26" s="21">
        <f t="shared" si="1"/>
        <v>7.5642965204235996E-2</v>
      </c>
      <c r="M26" s="67">
        <v>0</v>
      </c>
      <c r="N26" s="15">
        <f t="shared" si="2"/>
        <v>0</v>
      </c>
      <c r="O26" s="66">
        <v>0</v>
      </c>
      <c r="P26" s="15">
        <f t="shared" si="3"/>
        <v>0</v>
      </c>
      <c r="Q26" s="72">
        <v>0</v>
      </c>
      <c r="R26" s="15">
        <f t="shared" si="4"/>
        <v>0</v>
      </c>
      <c r="S26" s="76">
        <v>1</v>
      </c>
      <c r="T26" s="15">
        <f t="shared" si="5"/>
        <v>7.5642965204235996E-2</v>
      </c>
      <c r="U26" s="74">
        <v>1</v>
      </c>
      <c r="V26" s="15">
        <f t="shared" si="6"/>
        <v>7.5642965204235996E-2</v>
      </c>
      <c r="W26" s="76">
        <v>0</v>
      </c>
      <c r="X26" s="15">
        <f t="shared" si="7"/>
        <v>0</v>
      </c>
      <c r="Y26" s="25">
        <v>0</v>
      </c>
      <c r="Z26" s="17">
        <v>0</v>
      </c>
      <c r="AA26" s="25">
        <v>0</v>
      </c>
      <c r="AB26" s="17">
        <v>1</v>
      </c>
      <c r="AC26" s="25">
        <v>0</v>
      </c>
      <c r="AD26" s="17">
        <v>0</v>
      </c>
      <c r="AE26" s="26">
        <v>0</v>
      </c>
      <c r="AF26" s="17">
        <v>0</v>
      </c>
      <c r="AG26" s="26">
        <v>47</v>
      </c>
      <c r="AH26" s="17">
        <v>0</v>
      </c>
      <c r="AI26" s="27">
        <v>47</v>
      </c>
      <c r="AJ26" s="15">
        <v>0.35552193645990926</v>
      </c>
      <c r="AK26" s="28">
        <v>0</v>
      </c>
      <c r="AL26" s="22">
        <v>0</v>
      </c>
      <c r="AM26" s="28">
        <v>0</v>
      </c>
      <c r="AN26" s="22">
        <v>7.5642965204235996E-2</v>
      </c>
      <c r="AO26" s="28">
        <v>0</v>
      </c>
      <c r="AP26" s="51">
        <v>47</v>
      </c>
      <c r="AQ26" s="55">
        <v>0</v>
      </c>
      <c r="AR26" s="51">
        <v>0</v>
      </c>
      <c r="AS26" s="55">
        <v>0</v>
      </c>
      <c r="AT26" s="51">
        <v>0</v>
      </c>
      <c r="AU26" s="55">
        <v>47</v>
      </c>
      <c r="AV26" s="15">
        <f t="shared" si="8"/>
        <v>0.35552193645990926</v>
      </c>
    </row>
    <row r="27" spans="1:48" ht="13.5" customHeight="1" x14ac:dyDescent="0.45">
      <c r="A27" s="7" t="s">
        <v>309</v>
      </c>
      <c r="B27" s="7" t="s">
        <v>310</v>
      </c>
      <c r="C27" s="8" t="s">
        <v>311</v>
      </c>
      <c r="D27" s="7" t="s">
        <v>312</v>
      </c>
      <c r="E27" s="58">
        <v>7243</v>
      </c>
      <c r="F27" s="50">
        <v>3051</v>
      </c>
      <c r="G27" s="37" t="s">
        <v>534</v>
      </c>
      <c r="H27" s="64">
        <v>1081</v>
      </c>
      <c r="I27" s="64">
        <v>1970</v>
      </c>
      <c r="J27" s="19">
        <f t="shared" si="0"/>
        <v>42.123429518155461</v>
      </c>
      <c r="K27" s="12">
        <v>7</v>
      </c>
      <c r="L27" s="21">
        <f t="shared" si="1"/>
        <v>0.96645036587049571</v>
      </c>
      <c r="M27" s="67">
        <v>0</v>
      </c>
      <c r="N27" s="15">
        <f t="shared" si="2"/>
        <v>0</v>
      </c>
      <c r="O27" s="66">
        <v>0</v>
      </c>
      <c r="P27" s="15">
        <f t="shared" si="3"/>
        <v>0</v>
      </c>
      <c r="Q27" s="72">
        <v>0</v>
      </c>
      <c r="R27" s="15">
        <f t="shared" si="4"/>
        <v>0</v>
      </c>
      <c r="S27" s="76">
        <v>7</v>
      </c>
      <c r="T27" s="15">
        <f t="shared" si="5"/>
        <v>0.96645036587049571</v>
      </c>
      <c r="U27" s="74">
        <v>0</v>
      </c>
      <c r="V27" s="15">
        <f t="shared" si="6"/>
        <v>0</v>
      </c>
      <c r="W27" s="76">
        <v>0</v>
      </c>
      <c r="X27" s="15">
        <f t="shared" si="7"/>
        <v>0</v>
      </c>
      <c r="Y27" s="25">
        <v>7</v>
      </c>
      <c r="Z27" s="17">
        <v>0</v>
      </c>
      <c r="AA27" s="25">
        <v>0</v>
      </c>
      <c r="AB27" s="17">
        <v>0</v>
      </c>
      <c r="AC27" s="25">
        <v>0</v>
      </c>
      <c r="AD27" s="17">
        <v>185</v>
      </c>
      <c r="AE27" s="26">
        <v>0</v>
      </c>
      <c r="AF27" s="17">
        <v>0</v>
      </c>
      <c r="AG27" s="26">
        <v>0</v>
      </c>
      <c r="AH27" s="17">
        <v>0</v>
      </c>
      <c r="AI27" s="27">
        <v>185</v>
      </c>
      <c r="AJ27" s="15">
        <v>2.5541902526577385</v>
      </c>
      <c r="AK27" s="28">
        <v>0.96645036587049571</v>
      </c>
      <c r="AL27" s="22">
        <v>0</v>
      </c>
      <c r="AM27" s="28">
        <v>0</v>
      </c>
      <c r="AN27" s="22">
        <v>0</v>
      </c>
      <c r="AO27" s="28">
        <v>0</v>
      </c>
      <c r="AP27" s="51">
        <v>138</v>
      </c>
      <c r="AQ27" s="55">
        <v>0</v>
      </c>
      <c r="AR27" s="51">
        <v>0</v>
      </c>
      <c r="AS27" s="55">
        <v>0</v>
      </c>
      <c r="AT27" s="51">
        <v>0</v>
      </c>
      <c r="AU27" s="55">
        <v>138</v>
      </c>
      <c r="AV27" s="15">
        <f t="shared" si="8"/>
        <v>1.9052878641446915</v>
      </c>
    </row>
    <row r="28" spans="1:48" ht="13.5" customHeight="1" x14ac:dyDescent="0.45">
      <c r="A28" s="7" t="s">
        <v>59</v>
      </c>
      <c r="B28" s="7" t="s">
        <v>174</v>
      </c>
      <c r="C28" s="8" t="s">
        <v>313</v>
      </c>
      <c r="D28" s="7" t="s">
        <v>312</v>
      </c>
      <c r="E28" s="58">
        <v>6996</v>
      </c>
      <c r="F28" s="50">
        <v>2972</v>
      </c>
      <c r="G28" s="37" t="s">
        <v>535</v>
      </c>
      <c r="H28" s="64">
        <v>1062</v>
      </c>
      <c r="I28" s="64">
        <v>1910</v>
      </c>
      <c r="J28" s="19">
        <f t="shared" si="0"/>
        <v>42.481417953116072</v>
      </c>
      <c r="K28" s="12">
        <v>2</v>
      </c>
      <c r="L28" s="21">
        <f t="shared" si="1"/>
        <v>0.28587764436821039</v>
      </c>
      <c r="M28" s="67">
        <v>0</v>
      </c>
      <c r="N28" s="15">
        <f t="shared" si="2"/>
        <v>0</v>
      </c>
      <c r="O28" s="66">
        <v>0</v>
      </c>
      <c r="P28" s="15">
        <f t="shared" si="3"/>
        <v>0</v>
      </c>
      <c r="Q28" s="72">
        <v>0</v>
      </c>
      <c r="R28" s="15">
        <f t="shared" si="4"/>
        <v>0</v>
      </c>
      <c r="S28" s="76">
        <v>2</v>
      </c>
      <c r="T28" s="15">
        <f t="shared" si="5"/>
        <v>0.28587764436821039</v>
      </c>
      <c r="U28" s="74">
        <v>0</v>
      </c>
      <c r="V28" s="15">
        <f t="shared" si="6"/>
        <v>0</v>
      </c>
      <c r="W28" s="76">
        <v>0</v>
      </c>
      <c r="X28" s="15">
        <f t="shared" si="7"/>
        <v>0</v>
      </c>
      <c r="Y28" s="25">
        <v>1</v>
      </c>
      <c r="Z28" s="17">
        <v>1</v>
      </c>
      <c r="AA28" s="25">
        <v>0</v>
      </c>
      <c r="AB28" s="17">
        <v>0</v>
      </c>
      <c r="AC28" s="25">
        <v>0</v>
      </c>
      <c r="AD28" s="17">
        <v>25</v>
      </c>
      <c r="AE28" s="26">
        <v>32</v>
      </c>
      <c r="AF28" s="17">
        <v>0</v>
      </c>
      <c r="AG28" s="26">
        <v>0</v>
      </c>
      <c r="AH28" s="17">
        <v>0</v>
      </c>
      <c r="AI28" s="27">
        <v>57</v>
      </c>
      <c r="AJ28" s="15">
        <v>0.81475128644939965</v>
      </c>
      <c r="AK28" s="28">
        <v>0.1429388221841052</v>
      </c>
      <c r="AL28" s="22">
        <v>0.1429388221841052</v>
      </c>
      <c r="AM28" s="28">
        <v>0</v>
      </c>
      <c r="AN28" s="22">
        <v>0</v>
      </c>
      <c r="AO28" s="28">
        <v>0</v>
      </c>
      <c r="AP28" s="51">
        <v>57</v>
      </c>
      <c r="AQ28" s="55">
        <v>0</v>
      </c>
      <c r="AR28" s="51">
        <v>0</v>
      </c>
      <c r="AS28" s="55">
        <v>0</v>
      </c>
      <c r="AT28" s="51">
        <v>0</v>
      </c>
      <c r="AU28" s="55">
        <v>57</v>
      </c>
      <c r="AV28" s="15">
        <f t="shared" si="8"/>
        <v>0.81475128644939965</v>
      </c>
    </row>
    <row r="29" spans="1:48" ht="13.5" customHeight="1" x14ac:dyDescent="0.45">
      <c r="A29" s="7" t="s">
        <v>60</v>
      </c>
      <c r="B29" s="7" t="s">
        <v>175</v>
      </c>
      <c r="C29" s="8" t="s">
        <v>314</v>
      </c>
      <c r="D29" s="7" t="s">
        <v>298</v>
      </c>
      <c r="E29" s="58">
        <v>10485</v>
      </c>
      <c r="F29" s="50">
        <v>5319</v>
      </c>
      <c r="G29" s="37" t="s">
        <v>504</v>
      </c>
      <c r="H29" s="64">
        <v>2067</v>
      </c>
      <c r="I29" s="64">
        <v>3252</v>
      </c>
      <c r="J29" s="19">
        <f t="shared" si="0"/>
        <v>50.729613733905573</v>
      </c>
      <c r="K29" s="12">
        <v>68</v>
      </c>
      <c r="L29" s="21">
        <f t="shared" si="1"/>
        <v>6.4854554124940389</v>
      </c>
      <c r="M29" s="67">
        <v>10</v>
      </c>
      <c r="N29" s="15">
        <f t="shared" si="2"/>
        <v>0.9537434430138293</v>
      </c>
      <c r="O29" s="66">
        <v>1</v>
      </c>
      <c r="P29" s="15">
        <f t="shared" si="3"/>
        <v>9.5374344301382918E-2</v>
      </c>
      <c r="Q29" s="72">
        <v>0</v>
      </c>
      <c r="R29" s="15">
        <f t="shared" si="4"/>
        <v>0</v>
      </c>
      <c r="S29" s="76">
        <v>58</v>
      </c>
      <c r="T29" s="15">
        <f t="shared" si="5"/>
        <v>5.5317119694802095</v>
      </c>
      <c r="U29" s="74">
        <v>13</v>
      </c>
      <c r="V29" s="15">
        <f t="shared" si="6"/>
        <v>1.2398664759179781</v>
      </c>
      <c r="W29" s="76">
        <v>0</v>
      </c>
      <c r="X29" s="15">
        <f t="shared" si="7"/>
        <v>0</v>
      </c>
      <c r="Y29" s="25">
        <v>39</v>
      </c>
      <c r="Z29" s="17">
        <v>15</v>
      </c>
      <c r="AA29" s="25">
        <v>10</v>
      </c>
      <c r="AB29" s="17">
        <v>4</v>
      </c>
      <c r="AC29" s="25">
        <v>0</v>
      </c>
      <c r="AD29" s="17">
        <v>1068</v>
      </c>
      <c r="AE29" s="26">
        <v>518</v>
      </c>
      <c r="AF29" s="17">
        <v>383</v>
      </c>
      <c r="AG29" s="26">
        <v>160</v>
      </c>
      <c r="AH29" s="17">
        <v>0</v>
      </c>
      <c r="AI29" s="27">
        <v>2129</v>
      </c>
      <c r="AJ29" s="15">
        <v>20.305197901764423</v>
      </c>
      <c r="AK29" s="28">
        <v>3.7195994277539342</v>
      </c>
      <c r="AL29" s="22">
        <v>1.4306151645207439</v>
      </c>
      <c r="AM29" s="28">
        <v>0.9537434430138293</v>
      </c>
      <c r="AN29" s="22">
        <v>0.38149737720553167</v>
      </c>
      <c r="AO29" s="28">
        <v>0</v>
      </c>
      <c r="AP29" s="51">
        <v>1777</v>
      </c>
      <c r="AQ29" s="55">
        <v>60</v>
      </c>
      <c r="AR29" s="51">
        <v>0</v>
      </c>
      <c r="AS29" s="55">
        <v>0</v>
      </c>
      <c r="AT29" s="51">
        <v>0</v>
      </c>
      <c r="AU29" s="55">
        <v>1794</v>
      </c>
      <c r="AV29" s="15">
        <f t="shared" si="8"/>
        <v>17.110157367668098</v>
      </c>
    </row>
    <row r="30" spans="1:48" ht="13.5" customHeight="1" x14ac:dyDescent="0.45">
      <c r="A30" s="7" t="s">
        <v>61</v>
      </c>
      <c r="B30" s="7" t="s">
        <v>176</v>
      </c>
      <c r="C30" s="8" t="s">
        <v>315</v>
      </c>
      <c r="D30" s="7" t="s">
        <v>308</v>
      </c>
      <c r="E30" s="58">
        <v>8207</v>
      </c>
      <c r="F30" s="50">
        <v>4427</v>
      </c>
      <c r="G30" s="37" t="s">
        <v>505</v>
      </c>
      <c r="H30" s="64">
        <v>2060</v>
      </c>
      <c r="I30" s="64">
        <v>2367</v>
      </c>
      <c r="J30" s="19">
        <f t="shared" si="0"/>
        <v>53.941757036676009</v>
      </c>
      <c r="K30" s="12">
        <v>51</v>
      </c>
      <c r="L30" s="21">
        <f t="shared" si="1"/>
        <v>6.2142073839405381</v>
      </c>
      <c r="M30" s="67">
        <v>13</v>
      </c>
      <c r="N30" s="15">
        <f t="shared" si="2"/>
        <v>1.5840136468868038</v>
      </c>
      <c r="O30" s="66">
        <v>0</v>
      </c>
      <c r="P30" s="15">
        <f t="shared" si="3"/>
        <v>0</v>
      </c>
      <c r="Q30" s="72">
        <v>0</v>
      </c>
      <c r="R30" s="15">
        <f t="shared" si="4"/>
        <v>0</v>
      </c>
      <c r="S30" s="76">
        <v>38</v>
      </c>
      <c r="T30" s="15">
        <f t="shared" si="5"/>
        <v>4.6301937370537347</v>
      </c>
      <c r="U30" s="74">
        <v>5</v>
      </c>
      <c r="V30" s="15">
        <f t="shared" si="6"/>
        <v>0.60923601803338623</v>
      </c>
      <c r="W30" s="76">
        <v>0</v>
      </c>
      <c r="X30" s="15">
        <f t="shared" si="7"/>
        <v>0</v>
      </c>
      <c r="Y30" s="25">
        <v>35</v>
      </c>
      <c r="Z30" s="17">
        <v>11</v>
      </c>
      <c r="AA30" s="25">
        <v>3</v>
      </c>
      <c r="AB30" s="17">
        <v>2</v>
      </c>
      <c r="AC30" s="25">
        <v>0</v>
      </c>
      <c r="AD30" s="17">
        <v>938</v>
      </c>
      <c r="AE30" s="26">
        <v>357</v>
      </c>
      <c r="AF30" s="17">
        <v>122</v>
      </c>
      <c r="AG30" s="26">
        <v>81</v>
      </c>
      <c r="AH30" s="17">
        <v>0</v>
      </c>
      <c r="AI30" s="27">
        <v>1498</v>
      </c>
      <c r="AJ30" s="15">
        <v>18.252711100280248</v>
      </c>
      <c r="AK30" s="28">
        <v>4.2646521262337034</v>
      </c>
      <c r="AL30" s="22">
        <v>1.3403192396734496</v>
      </c>
      <c r="AM30" s="28">
        <v>0.36554161082003167</v>
      </c>
      <c r="AN30" s="22">
        <v>0.24369440721335445</v>
      </c>
      <c r="AO30" s="28">
        <v>0</v>
      </c>
      <c r="AP30" s="51">
        <v>1047</v>
      </c>
      <c r="AQ30" s="55">
        <v>66</v>
      </c>
      <c r="AR30" s="51">
        <v>0</v>
      </c>
      <c r="AS30" s="55">
        <v>0</v>
      </c>
      <c r="AT30" s="51">
        <v>0</v>
      </c>
      <c r="AU30" s="55">
        <v>1113</v>
      </c>
      <c r="AV30" s="15">
        <f t="shared" si="8"/>
        <v>13.561593761423174</v>
      </c>
    </row>
    <row r="31" spans="1:48" ht="13.5" customHeight="1" x14ac:dyDescent="0.45">
      <c r="A31" s="7" t="s">
        <v>62</v>
      </c>
      <c r="B31" s="7" t="s">
        <v>177</v>
      </c>
      <c r="C31" s="8" t="s">
        <v>316</v>
      </c>
      <c r="D31" s="7" t="s">
        <v>281</v>
      </c>
      <c r="E31" s="58">
        <v>8447</v>
      </c>
      <c r="F31" s="50">
        <v>4410</v>
      </c>
      <c r="G31" s="37" t="s">
        <v>506</v>
      </c>
      <c r="H31" s="64">
        <v>2192</v>
      </c>
      <c r="I31" s="64">
        <v>2218</v>
      </c>
      <c r="J31" s="19">
        <f t="shared" si="0"/>
        <v>52.20788445601989</v>
      </c>
      <c r="K31" s="12">
        <v>42</v>
      </c>
      <c r="L31" s="21">
        <f t="shared" si="1"/>
        <v>4.9721794720018941</v>
      </c>
      <c r="M31" s="67">
        <v>24</v>
      </c>
      <c r="N31" s="15">
        <f t="shared" si="2"/>
        <v>2.8412454125725111</v>
      </c>
      <c r="O31" s="66">
        <v>3</v>
      </c>
      <c r="P31" s="15">
        <f t="shared" si="3"/>
        <v>0.35515567657156388</v>
      </c>
      <c r="Q31" s="72">
        <v>0</v>
      </c>
      <c r="R31" s="15">
        <f t="shared" si="4"/>
        <v>0</v>
      </c>
      <c r="S31" s="76">
        <v>18</v>
      </c>
      <c r="T31" s="15">
        <f t="shared" si="5"/>
        <v>2.1309340594293835</v>
      </c>
      <c r="U31" s="74">
        <v>1</v>
      </c>
      <c r="V31" s="15">
        <f t="shared" si="6"/>
        <v>0.11838522552385462</v>
      </c>
      <c r="W31" s="76">
        <v>0</v>
      </c>
      <c r="X31" s="15">
        <f t="shared" si="7"/>
        <v>0</v>
      </c>
      <c r="Y31" s="25">
        <v>28</v>
      </c>
      <c r="Z31" s="17">
        <v>10</v>
      </c>
      <c r="AA31" s="25">
        <v>1</v>
      </c>
      <c r="AB31" s="17">
        <v>3</v>
      </c>
      <c r="AC31" s="25">
        <v>0</v>
      </c>
      <c r="AD31" s="17">
        <v>773</v>
      </c>
      <c r="AE31" s="26">
        <v>324</v>
      </c>
      <c r="AF31" s="17">
        <v>38</v>
      </c>
      <c r="AG31" s="26">
        <v>144</v>
      </c>
      <c r="AH31" s="17">
        <v>0</v>
      </c>
      <c r="AI31" s="27">
        <v>1279</v>
      </c>
      <c r="AJ31" s="15">
        <v>15.141470344501007</v>
      </c>
      <c r="AK31" s="28">
        <v>3.3147863146679293</v>
      </c>
      <c r="AL31" s="22">
        <v>1.1838522552385462</v>
      </c>
      <c r="AM31" s="28">
        <v>0.11838522552385462</v>
      </c>
      <c r="AN31" s="22">
        <v>0.35515567657156388</v>
      </c>
      <c r="AO31" s="28">
        <v>0</v>
      </c>
      <c r="AP31" s="51">
        <v>951</v>
      </c>
      <c r="AQ31" s="55">
        <v>82</v>
      </c>
      <c r="AR31" s="51">
        <v>0</v>
      </c>
      <c r="AS31" s="55">
        <v>0</v>
      </c>
      <c r="AT31" s="51">
        <v>0</v>
      </c>
      <c r="AU31" s="55">
        <v>992</v>
      </c>
      <c r="AV31" s="15">
        <f t="shared" si="8"/>
        <v>11.743814371966378</v>
      </c>
    </row>
    <row r="32" spans="1:48" ht="13.5" customHeight="1" x14ac:dyDescent="0.45">
      <c r="A32" s="7" t="s">
        <v>63</v>
      </c>
      <c r="B32" s="7" t="s">
        <v>178</v>
      </c>
      <c r="C32" s="8" t="s">
        <v>317</v>
      </c>
      <c r="D32" s="7" t="s">
        <v>308</v>
      </c>
      <c r="E32" s="58">
        <v>11954</v>
      </c>
      <c r="F32" s="50">
        <v>4542</v>
      </c>
      <c r="G32" s="37" t="s">
        <v>507</v>
      </c>
      <c r="H32" s="64">
        <v>2373</v>
      </c>
      <c r="I32" s="64">
        <v>2169</v>
      </c>
      <c r="J32" s="19">
        <f t="shared" si="0"/>
        <v>37.9956499916346</v>
      </c>
      <c r="K32" s="12">
        <v>2</v>
      </c>
      <c r="L32" s="21">
        <f t="shared" si="1"/>
        <v>0.16730801405387319</v>
      </c>
      <c r="M32" s="67">
        <v>0</v>
      </c>
      <c r="N32" s="15">
        <f t="shared" si="2"/>
        <v>0</v>
      </c>
      <c r="O32" s="66">
        <v>0</v>
      </c>
      <c r="P32" s="15">
        <f t="shared" si="3"/>
        <v>0</v>
      </c>
      <c r="Q32" s="72">
        <v>0</v>
      </c>
      <c r="R32" s="15">
        <f t="shared" si="4"/>
        <v>0</v>
      </c>
      <c r="S32" s="76">
        <v>2</v>
      </c>
      <c r="T32" s="15">
        <f t="shared" si="5"/>
        <v>0.16730801405387319</v>
      </c>
      <c r="U32" s="74">
        <v>0</v>
      </c>
      <c r="V32" s="15">
        <f t="shared" si="6"/>
        <v>0</v>
      </c>
      <c r="W32" s="76">
        <v>0</v>
      </c>
      <c r="X32" s="15">
        <f t="shared" si="7"/>
        <v>0</v>
      </c>
      <c r="Y32" s="25">
        <v>1</v>
      </c>
      <c r="Z32" s="17">
        <v>1</v>
      </c>
      <c r="AA32" s="25">
        <v>0</v>
      </c>
      <c r="AB32" s="17">
        <v>0</v>
      </c>
      <c r="AC32" s="25">
        <v>0</v>
      </c>
      <c r="AD32" s="17">
        <v>25</v>
      </c>
      <c r="AE32" s="26">
        <v>44</v>
      </c>
      <c r="AF32" s="17">
        <v>0</v>
      </c>
      <c r="AG32" s="26">
        <v>0</v>
      </c>
      <c r="AH32" s="17">
        <v>0</v>
      </c>
      <c r="AI32" s="27">
        <v>69</v>
      </c>
      <c r="AJ32" s="15">
        <v>0.5772126484858624</v>
      </c>
      <c r="AK32" s="28">
        <v>8.3654007026936594E-2</v>
      </c>
      <c r="AL32" s="22">
        <v>8.3654007026936594E-2</v>
      </c>
      <c r="AM32" s="28">
        <v>0</v>
      </c>
      <c r="AN32" s="22">
        <v>0</v>
      </c>
      <c r="AO32" s="28">
        <v>0</v>
      </c>
      <c r="AP32" s="51">
        <v>46</v>
      </c>
      <c r="AQ32" s="55">
        <v>0</v>
      </c>
      <c r="AR32" s="51">
        <v>0</v>
      </c>
      <c r="AS32" s="55">
        <v>0</v>
      </c>
      <c r="AT32" s="51">
        <v>0</v>
      </c>
      <c r="AU32" s="55">
        <v>46</v>
      </c>
      <c r="AV32" s="15">
        <f t="shared" si="8"/>
        <v>0.38480843232390827</v>
      </c>
    </row>
    <row r="33" spans="1:48" ht="13.5" customHeight="1" x14ac:dyDescent="0.45">
      <c r="A33" s="7" t="s">
        <v>64</v>
      </c>
      <c r="B33" s="7" t="s">
        <v>179</v>
      </c>
      <c r="C33" s="8" t="s">
        <v>318</v>
      </c>
      <c r="D33" s="7" t="s">
        <v>275</v>
      </c>
      <c r="E33" s="58">
        <v>8275</v>
      </c>
      <c r="F33" s="50">
        <v>4410</v>
      </c>
      <c r="G33" s="37" t="s">
        <v>508</v>
      </c>
      <c r="H33" s="64">
        <v>2021</v>
      </c>
      <c r="I33" s="64">
        <v>2389</v>
      </c>
      <c r="J33" s="19">
        <f t="shared" ref="J33:J59" si="9">(F33/E33)*100</f>
        <v>53.293051359516618</v>
      </c>
      <c r="K33" s="12">
        <v>43</v>
      </c>
      <c r="L33" s="21">
        <f t="shared" ref="L33:L59" si="10">(K33/E33)*1000</f>
        <v>5.1963746223564957</v>
      </c>
      <c r="M33" s="67">
        <v>7</v>
      </c>
      <c r="N33" s="15">
        <f t="shared" ref="N33:N59" si="11">(M33/E33)*1000</f>
        <v>0.84592145015105735</v>
      </c>
      <c r="O33" s="66">
        <v>0</v>
      </c>
      <c r="P33" s="15">
        <f t="shared" ref="P33:P59" si="12">(O33/E33)*1000</f>
        <v>0</v>
      </c>
      <c r="Q33" s="72">
        <v>0</v>
      </c>
      <c r="R33" s="15">
        <f t="shared" ref="R33:R59" si="13">(Q33/E33)*1000</f>
        <v>0</v>
      </c>
      <c r="S33" s="76">
        <v>36</v>
      </c>
      <c r="T33" s="15">
        <f t="shared" ref="T33:T59" si="14">(S33/E33)*1000</f>
        <v>4.3504531722054383</v>
      </c>
      <c r="U33" s="74">
        <v>6</v>
      </c>
      <c r="V33" s="15">
        <f t="shared" ref="V33:V59" si="15">(U33/E33)*1000</f>
        <v>0.7250755287009063</v>
      </c>
      <c r="W33" s="76">
        <v>1</v>
      </c>
      <c r="X33" s="15">
        <f t="shared" ref="X33:X59" si="16">(W33/E33)*1000</f>
        <v>0.12084592145015105</v>
      </c>
      <c r="Y33" s="25">
        <v>25</v>
      </c>
      <c r="Z33" s="17">
        <v>12</v>
      </c>
      <c r="AA33" s="25">
        <v>3</v>
      </c>
      <c r="AB33" s="17">
        <v>2</v>
      </c>
      <c r="AC33" s="25">
        <v>1</v>
      </c>
      <c r="AD33" s="17">
        <v>677</v>
      </c>
      <c r="AE33" s="26">
        <v>401</v>
      </c>
      <c r="AF33" s="17">
        <v>150</v>
      </c>
      <c r="AG33" s="26">
        <v>72</v>
      </c>
      <c r="AH33" s="17">
        <v>57</v>
      </c>
      <c r="AI33" s="27">
        <v>1357</v>
      </c>
      <c r="AJ33" s="15">
        <v>16.398791540785499</v>
      </c>
      <c r="AK33" s="28">
        <v>3.0211480362537766</v>
      </c>
      <c r="AL33" s="22">
        <v>1.4501510574018126</v>
      </c>
      <c r="AM33" s="28">
        <v>0.36253776435045315</v>
      </c>
      <c r="AN33" s="22">
        <v>0.2416918429003021</v>
      </c>
      <c r="AO33" s="28">
        <v>0.12084592145015105</v>
      </c>
      <c r="AP33" s="51">
        <v>977</v>
      </c>
      <c r="AQ33" s="55">
        <v>100</v>
      </c>
      <c r="AR33" s="51">
        <v>0</v>
      </c>
      <c r="AS33" s="55">
        <v>0</v>
      </c>
      <c r="AT33" s="51">
        <v>0</v>
      </c>
      <c r="AU33" s="55">
        <v>1021</v>
      </c>
      <c r="AV33" s="15">
        <f t="shared" ref="AV33:AV59" si="17">(AU33/E33)*100</f>
        <v>12.338368580060424</v>
      </c>
    </row>
    <row r="34" spans="1:48" ht="13.5" customHeight="1" x14ac:dyDescent="0.45">
      <c r="A34" s="7" t="s">
        <v>320</v>
      </c>
      <c r="B34" s="7" t="s">
        <v>321</v>
      </c>
      <c r="C34" s="8" t="s">
        <v>322</v>
      </c>
      <c r="D34" s="7" t="s">
        <v>319</v>
      </c>
      <c r="E34" s="58">
        <v>5076</v>
      </c>
      <c r="F34" s="50">
        <v>2172</v>
      </c>
      <c r="G34" s="37" t="s">
        <v>509</v>
      </c>
      <c r="H34" s="64">
        <v>1008</v>
      </c>
      <c r="I34" s="64">
        <v>1164</v>
      </c>
      <c r="J34" s="19">
        <f t="shared" si="9"/>
        <v>42.789598108747043</v>
      </c>
      <c r="K34" s="12">
        <v>1</v>
      </c>
      <c r="L34" s="21">
        <f t="shared" si="10"/>
        <v>0.19700551615445233</v>
      </c>
      <c r="M34" s="67">
        <v>0</v>
      </c>
      <c r="N34" s="15">
        <f t="shared" si="11"/>
        <v>0</v>
      </c>
      <c r="O34" s="66">
        <v>0</v>
      </c>
      <c r="P34" s="15">
        <f t="shared" si="12"/>
        <v>0</v>
      </c>
      <c r="Q34" s="72">
        <v>0</v>
      </c>
      <c r="R34" s="15">
        <f t="shared" si="13"/>
        <v>0</v>
      </c>
      <c r="S34" s="76">
        <v>1</v>
      </c>
      <c r="T34" s="15">
        <f t="shared" si="14"/>
        <v>0.19700551615445233</v>
      </c>
      <c r="U34" s="74">
        <v>0</v>
      </c>
      <c r="V34" s="15">
        <f t="shared" si="15"/>
        <v>0</v>
      </c>
      <c r="W34" s="76">
        <v>0</v>
      </c>
      <c r="X34" s="15">
        <f t="shared" si="16"/>
        <v>0</v>
      </c>
      <c r="Y34" s="25">
        <v>1</v>
      </c>
      <c r="Z34" s="17">
        <v>0</v>
      </c>
      <c r="AA34" s="25">
        <v>0</v>
      </c>
      <c r="AB34" s="17">
        <v>0</v>
      </c>
      <c r="AC34" s="25">
        <v>0</v>
      </c>
      <c r="AD34" s="17">
        <v>25</v>
      </c>
      <c r="AE34" s="26">
        <v>0</v>
      </c>
      <c r="AF34" s="17">
        <v>0</v>
      </c>
      <c r="AG34" s="26">
        <v>0</v>
      </c>
      <c r="AH34" s="17">
        <v>0</v>
      </c>
      <c r="AI34" s="27">
        <v>25</v>
      </c>
      <c r="AJ34" s="15">
        <v>0.49251379038613086</v>
      </c>
      <c r="AK34" s="28">
        <v>0.19700551615445233</v>
      </c>
      <c r="AL34" s="22">
        <v>0</v>
      </c>
      <c r="AM34" s="28">
        <v>0</v>
      </c>
      <c r="AN34" s="22">
        <v>0</v>
      </c>
      <c r="AO34" s="28">
        <v>0</v>
      </c>
      <c r="AP34" s="51">
        <v>25</v>
      </c>
      <c r="AQ34" s="55">
        <v>0</v>
      </c>
      <c r="AR34" s="51">
        <v>0</v>
      </c>
      <c r="AS34" s="55">
        <v>0</v>
      </c>
      <c r="AT34" s="51">
        <v>0</v>
      </c>
      <c r="AU34" s="55">
        <v>25</v>
      </c>
      <c r="AV34" s="15">
        <f t="shared" si="17"/>
        <v>0.49251379038613086</v>
      </c>
    </row>
    <row r="35" spans="1:48" ht="13.5" customHeight="1" x14ac:dyDescent="0.45">
      <c r="A35" s="7" t="s">
        <v>65</v>
      </c>
      <c r="B35" s="7" t="s">
        <v>323</v>
      </c>
      <c r="C35" s="8" t="s">
        <v>324</v>
      </c>
      <c r="D35" s="7" t="s">
        <v>298</v>
      </c>
      <c r="E35" s="58">
        <v>7448</v>
      </c>
      <c r="F35" s="50">
        <v>3092</v>
      </c>
      <c r="G35" s="37" t="s">
        <v>510</v>
      </c>
      <c r="H35" s="64">
        <v>1488</v>
      </c>
      <c r="I35" s="64">
        <v>1604</v>
      </c>
      <c r="J35" s="19">
        <f t="shared" si="9"/>
        <v>41.514500537056925</v>
      </c>
      <c r="K35" s="12">
        <v>12</v>
      </c>
      <c r="L35" s="21">
        <f t="shared" si="10"/>
        <v>1.6111707841031151</v>
      </c>
      <c r="M35" s="67">
        <v>6</v>
      </c>
      <c r="N35" s="15">
        <f t="shared" si="11"/>
        <v>0.80558539205155755</v>
      </c>
      <c r="O35" s="66">
        <v>0</v>
      </c>
      <c r="P35" s="15">
        <f t="shared" si="12"/>
        <v>0</v>
      </c>
      <c r="Q35" s="72">
        <v>0</v>
      </c>
      <c r="R35" s="15">
        <f t="shared" si="13"/>
        <v>0</v>
      </c>
      <c r="S35" s="76">
        <v>6</v>
      </c>
      <c r="T35" s="15">
        <f t="shared" si="14"/>
        <v>0.80558539205155755</v>
      </c>
      <c r="U35" s="74">
        <v>0</v>
      </c>
      <c r="V35" s="15">
        <f t="shared" si="15"/>
        <v>0</v>
      </c>
      <c r="W35" s="76">
        <v>0</v>
      </c>
      <c r="X35" s="15">
        <f t="shared" si="16"/>
        <v>0</v>
      </c>
      <c r="Y35" s="25">
        <v>10</v>
      </c>
      <c r="Z35" s="17">
        <v>2</v>
      </c>
      <c r="AA35" s="25">
        <v>0</v>
      </c>
      <c r="AB35" s="17">
        <v>0</v>
      </c>
      <c r="AC35" s="25">
        <v>0</v>
      </c>
      <c r="AD35" s="17">
        <v>274</v>
      </c>
      <c r="AE35" s="26">
        <v>61</v>
      </c>
      <c r="AF35" s="17">
        <v>0</v>
      </c>
      <c r="AG35" s="26">
        <v>0</v>
      </c>
      <c r="AH35" s="17">
        <v>0</v>
      </c>
      <c r="AI35" s="27">
        <v>335</v>
      </c>
      <c r="AJ35" s="15">
        <v>4.4978517722878628</v>
      </c>
      <c r="AK35" s="28">
        <v>1.3426423200859292</v>
      </c>
      <c r="AL35" s="22">
        <v>0.26852846401718583</v>
      </c>
      <c r="AM35" s="28">
        <v>0</v>
      </c>
      <c r="AN35" s="22">
        <v>0</v>
      </c>
      <c r="AO35" s="28">
        <v>0</v>
      </c>
      <c r="AP35" s="51">
        <v>285</v>
      </c>
      <c r="AQ35" s="55">
        <v>0</v>
      </c>
      <c r="AR35" s="51">
        <v>0</v>
      </c>
      <c r="AS35" s="55">
        <v>0</v>
      </c>
      <c r="AT35" s="51">
        <v>0</v>
      </c>
      <c r="AU35" s="55">
        <v>285</v>
      </c>
      <c r="AV35" s="15">
        <f t="shared" si="17"/>
        <v>3.8265306122448979</v>
      </c>
    </row>
    <row r="36" spans="1:48" ht="13.5" customHeight="1" x14ac:dyDescent="0.45">
      <c r="A36" s="7" t="s">
        <v>66</v>
      </c>
      <c r="B36" s="7" t="s">
        <v>180</v>
      </c>
      <c r="C36" s="8" t="s">
        <v>325</v>
      </c>
      <c r="D36" s="7" t="s">
        <v>298</v>
      </c>
      <c r="E36" s="58">
        <v>12035</v>
      </c>
      <c r="F36" s="50">
        <v>4784</v>
      </c>
      <c r="G36" s="37" t="s">
        <v>513</v>
      </c>
      <c r="H36" s="64">
        <v>2442</v>
      </c>
      <c r="I36" s="64">
        <v>2342</v>
      </c>
      <c r="J36" s="19">
        <f t="shared" si="9"/>
        <v>39.7507270461155</v>
      </c>
      <c r="K36" s="12">
        <v>6</v>
      </c>
      <c r="L36" s="21">
        <f t="shared" si="10"/>
        <v>0.49854590776900709</v>
      </c>
      <c r="M36" s="67">
        <v>4</v>
      </c>
      <c r="N36" s="15">
        <f t="shared" si="11"/>
        <v>0.33236393851267138</v>
      </c>
      <c r="O36" s="66">
        <v>0</v>
      </c>
      <c r="P36" s="15">
        <f t="shared" si="12"/>
        <v>0</v>
      </c>
      <c r="Q36" s="72">
        <v>0</v>
      </c>
      <c r="R36" s="15">
        <f t="shared" si="13"/>
        <v>0</v>
      </c>
      <c r="S36" s="76">
        <v>2</v>
      </c>
      <c r="T36" s="15">
        <f t="shared" si="14"/>
        <v>0.16618196925633569</v>
      </c>
      <c r="U36" s="74">
        <v>0</v>
      </c>
      <c r="V36" s="15">
        <f t="shared" si="15"/>
        <v>0</v>
      </c>
      <c r="W36" s="76">
        <v>0</v>
      </c>
      <c r="X36" s="15">
        <f t="shared" si="16"/>
        <v>0</v>
      </c>
      <c r="Y36" s="25">
        <v>5</v>
      </c>
      <c r="Z36" s="17">
        <v>1</v>
      </c>
      <c r="AA36" s="25">
        <v>0</v>
      </c>
      <c r="AB36" s="17">
        <v>0</v>
      </c>
      <c r="AC36" s="25">
        <v>0</v>
      </c>
      <c r="AD36" s="17">
        <v>127</v>
      </c>
      <c r="AE36" s="26">
        <v>30</v>
      </c>
      <c r="AF36" s="17">
        <v>0</v>
      </c>
      <c r="AG36" s="26">
        <v>0</v>
      </c>
      <c r="AH36" s="17">
        <v>0</v>
      </c>
      <c r="AI36" s="27">
        <v>157</v>
      </c>
      <c r="AJ36" s="15">
        <v>1.3045284586622352</v>
      </c>
      <c r="AK36" s="28">
        <v>0.41545492314083921</v>
      </c>
      <c r="AL36" s="22">
        <v>8.3090984628167844E-2</v>
      </c>
      <c r="AM36" s="28">
        <v>0</v>
      </c>
      <c r="AN36" s="22">
        <v>0</v>
      </c>
      <c r="AO36" s="28">
        <v>0</v>
      </c>
      <c r="AP36" s="51">
        <v>134</v>
      </c>
      <c r="AQ36" s="55">
        <v>0</v>
      </c>
      <c r="AR36" s="51">
        <v>0</v>
      </c>
      <c r="AS36" s="55">
        <v>0</v>
      </c>
      <c r="AT36" s="51">
        <v>0</v>
      </c>
      <c r="AU36" s="55">
        <v>134</v>
      </c>
      <c r="AV36" s="15">
        <f t="shared" si="17"/>
        <v>1.1134191940174489</v>
      </c>
    </row>
    <row r="37" spans="1:48" ht="13.5" customHeight="1" x14ac:dyDescent="0.45">
      <c r="A37" s="7" t="s">
        <v>326</v>
      </c>
      <c r="B37" s="7" t="s">
        <v>181</v>
      </c>
      <c r="C37" s="8" t="s">
        <v>327</v>
      </c>
      <c r="D37" s="7" t="s">
        <v>298</v>
      </c>
      <c r="E37" s="58">
        <v>8359</v>
      </c>
      <c r="F37" s="50">
        <v>3237</v>
      </c>
      <c r="G37" s="37" t="s">
        <v>514</v>
      </c>
      <c r="H37" s="64">
        <v>1864</v>
      </c>
      <c r="I37" s="64">
        <v>1373</v>
      </c>
      <c r="J37" s="19">
        <f t="shared" si="9"/>
        <v>38.724727838258168</v>
      </c>
      <c r="K37" s="12">
        <v>11</v>
      </c>
      <c r="L37" s="21">
        <f t="shared" si="10"/>
        <v>1.3159468835985166</v>
      </c>
      <c r="M37" s="67">
        <v>11</v>
      </c>
      <c r="N37" s="15">
        <f t="shared" si="11"/>
        <v>1.3159468835985166</v>
      </c>
      <c r="O37" s="66">
        <v>2</v>
      </c>
      <c r="P37" s="15">
        <f t="shared" si="12"/>
        <v>0.23926306974518483</v>
      </c>
      <c r="Q37" s="72">
        <v>0</v>
      </c>
      <c r="R37" s="15">
        <f t="shared" si="13"/>
        <v>0</v>
      </c>
      <c r="S37" s="76">
        <v>0</v>
      </c>
      <c r="T37" s="15">
        <f t="shared" si="14"/>
        <v>0</v>
      </c>
      <c r="U37" s="74">
        <v>0</v>
      </c>
      <c r="V37" s="15">
        <f t="shared" si="15"/>
        <v>0</v>
      </c>
      <c r="W37" s="76">
        <v>0</v>
      </c>
      <c r="X37" s="15">
        <f t="shared" si="16"/>
        <v>0</v>
      </c>
      <c r="Y37" s="25">
        <v>6</v>
      </c>
      <c r="Z37" s="17">
        <v>3</v>
      </c>
      <c r="AA37" s="25">
        <v>2</v>
      </c>
      <c r="AB37" s="17">
        <v>0</v>
      </c>
      <c r="AC37" s="25">
        <v>0</v>
      </c>
      <c r="AD37" s="17">
        <v>163</v>
      </c>
      <c r="AE37" s="26">
        <v>97</v>
      </c>
      <c r="AF37" s="17">
        <v>96</v>
      </c>
      <c r="AG37" s="26">
        <v>0</v>
      </c>
      <c r="AH37" s="17">
        <v>0</v>
      </c>
      <c r="AI37" s="27">
        <v>356</v>
      </c>
      <c r="AJ37" s="15">
        <v>4.2588826414642895</v>
      </c>
      <c r="AK37" s="28">
        <v>0.71778920923555445</v>
      </c>
      <c r="AL37" s="22">
        <v>0.35889460461777722</v>
      </c>
      <c r="AM37" s="28">
        <v>0.23926306974518483</v>
      </c>
      <c r="AN37" s="22">
        <v>0</v>
      </c>
      <c r="AO37" s="28">
        <v>0</v>
      </c>
      <c r="AP37" s="51">
        <v>333</v>
      </c>
      <c r="AQ37" s="55">
        <v>0</v>
      </c>
      <c r="AR37" s="51">
        <v>0</v>
      </c>
      <c r="AS37" s="55">
        <v>0</v>
      </c>
      <c r="AT37" s="51">
        <v>0</v>
      </c>
      <c r="AU37" s="55">
        <v>333</v>
      </c>
      <c r="AV37" s="15">
        <f t="shared" si="17"/>
        <v>3.9837301112573273</v>
      </c>
    </row>
    <row r="38" spans="1:48" ht="13.5" customHeight="1" x14ac:dyDescent="0.45">
      <c r="A38" s="7" t="s">
        <v>67</v>
      </c>
      <c r="B38" s="7" t="s">
        <v>181</v>
      </c>
      <c r="C38" s="8" t="s">
        <v>328</v>
      </c>
      <c r="D38" s="7" t="s">
        <v>298</v>
      </c>
      <c r="E38" s="58">
        <v>8359</v>
      </c>
      <c r="F38" s="50">
        <v>3237</v>
      </c>
      <c r="G38" s="37" t="s">
        <v>514</v>
      </c>
      <c r="H38" s="64">
        <v>1864</v>
      </c>
      <c r="I38" s="64">
        <v>1373</v>
      </c>
      <c r="J38" s="19">
        <f t="shared" si="9"/>
        <v>38.724727838258168</v>
      </c>
      <c r="K38" s="12">
        <v>11</v>
      </c>
      <c r="L38" s="21">
        <f t="shared" si="10"/>
        <v>1.3159468835985166</v>
      </c>
      <c r="M38" s="67">
        <v>11</v>
      </c>
      <c r="N38" s="15">
        <f t="shared" si="11"/>
        <v>1.3159468835985166</v>
      </c>
      <c r="O38" s="66">
        <v>2</v>
      </c>
      <c r="P38" s="15">
        <f t="shared" si="12"/>
        <v>0.23926306974518483</v>
      </c>
      <c r="Q38" s="72">
        <v>0</v>
      </c>
      <c r="R38" s="15">
        <f t="shared" si="13"/>
        <v>0</v>
      </c>
      <c r="S38" s="76">
        <v>0</v>
      </c>
      <c r="T38" s="15">
        <f t="shared" si="14"/>
        <v>0</v>
      </c>
      <c r="U38" s="74">
        <v>0</v>
      </c>
      <c r="V38" s="15">
        <f t="shared" si="15"/>
        <v>0</v>
      </c>
      <c r="W38" s="76">
        <v>0</v>
      </c>
      <c r="X38" s="15">
        <f t="shared" si="16"/>
        <v>0</v>
      </c>
      <c r="Y38" s="25">
        <v>6</v>
      </c>
      <c r="Z38" s="17">
        <v>3</v>
      </c>
      <c r="AA38" s="25">
        <v>2</v>
      </c>
      <c r="AB38" s="17">
        <v>0</v>
      </c>
      <c r="AC38" s="25">
        <v>0</v>
      </c>
      <c r="AD38" s="17">
        <v>163</v>
      </c>
      <c r="AE38" s="26">
        <v>97</v>
      </c>
      <c r="AF38" s="17">
        <v>96</v>
      </c>
      <c r="AG38" s="26">
        <v>0</v>
      </c>
      <c r="AH38" s="17">
        <v>0</v>
      </c>
      <c r="AI38" s="27">
        <v>356</v>
      </c>
      <c r="AJ38" s="15">
        <v>4.2588826414642895</v>
      </c>
      <c r="AK38" s="28">
        <v>0.71778920923555445</v>
      </c>
      <c r="AL38" s="22">
        <v>0.35889460461777722</v>
      </c>
      <c r="AM38" s="28">
        <v>0.23926306974518483</v>
      </c>
      <c r="AN38" s="22">
        <v>0</v>
      </c>
      <c r="AO38" s="28">
        <v>0</v>
      </c>
      <c r="AP38" s="51">
        <v>333</v>
      </c>
      <c r="AQ38" s="55">
        <v>0</v>
      </c>
      <c r="AR38" s="51">
        <v>0</v>
      </c>
      <c r="AS38" s="55">
        <v>0</v>
      </c>
      <c r="AT38" s="51">
        <v>0</v>
      </c>
      <c r="AU38" s="55">
        <v>333</v>
      </c>
      <c r="AV38" s="15">
        <f t="shared" si="17"/>
        <v>3.9837301112573273</v>
      </c>
    </row>
    <row r="39" spans="1:48" ht="13.5" customHeight="1" x14ac:dyDescent="0.45">
      <c r="A39" s="7" t="s">
        <v>68</v>
      </c>
      <c r="B39" s="7" t="s">
        <v>182</v>
      </c>
      <c r="C39" s="8" t="s">
        <v>329</v>
      </c>
      <c r="D39" s="7" t="s">
        <v>298</v>
      </c>
      <c r="E39" s="58">
        <v>11700</v>
      </c>
      <c r="F39" s="50">
        <v>4532</v>
      </c>
      <c r="G39" s="37" t="s">
        <v>517</v>
      </c>
      <c r="H39" s="64">
        <v>2424</v>
      </c>
      <c r="I39" s="64">
        <v>2108</v>
      </c>
      <c r="J39" s="19">
        <f t="shared" si="9"/>
        <v>38.735042735042732</v>
      </c>
      <c r="K39" s="12">
        <v>6</v>
      </c>
      <c r="L39" s="21">
        <f t="shared" si="10"/>
        <v>0.51282051282051277</v>
      </c>
      <c r="M39" s="67">
        <v>5</v>
      </c>
      <c r="N39" s="15">
        <f t="shared" si="11"/>
        <v>0.42735042735042733</v>
      </c>
      <c r="O39" s="66">
        <v>0</v>
      </c>
      <c r="P39" s="15">
        <f t="shared" si="12"/>
        <v>0</v>
      </c>
      <c r="Q39" s="72">
        <v>0</v>
      </c>
      <c r="R39" s="15">
        <f t="shared" si="13"/>
        <v>0</v>
      </c>
      <c r="S39" s="76">
        <v>1</v>
      </c>
      <c r="T39" s="15">
        <f t="shared" si="14"/>
        <v>8.5470085470085472E-2</v>
      </c>
      <c r="U39" s="74">
        <v>0</v>
      </c>
      <c r="V39" s="15">
        <f t="shared" si="15"/>
        <v>0</v>
      </c>
      <c r="W39" s="76">
        <v>0</v>
      </c>
      <c r="X39" s="15">
        <f t="shared" si="16"/>
        <v>0</v>
      </c>
      <c r="Y39" s="25">
        <v>4</v>
      </c>
      <c r="Z39" s="17">
        <v>2</v>
      </c>
      <c r="AA39" s="25">
        <v>0</v>
      </c>
      <c r="AB39" s="17">
        <v>0</v>
      </c>
      <c r="AC39" s="25">
        <v>0</v>
      </c>
      <c r="AD39" s="17">
        <v>100</v>
      </c>
      <c r="AE39" s="26">
        <v>71</v>
      </c>
      <c r="AF39" s="17">
        <v>0</v>
      </c>
      <c r="AG39" s="26">
        <v>0</v>
      </c>
      <c r="AH39" s="17">
        <v>0</v>
      </c>
      <c r="AI39" s="27">
        <v>171</v>
      </c>
      <c r="AJ39" s="15">
        <v>1.4615384615384615</v>
      </c>
      <c r="AK39" s="28">
        <v>0.34188034188034189</v>
      </c>
      <c r="AL39" s="22">
        <v>0.17094017094017094</v>
      </c>
      <c r="AM39" s="28">
        <v>0</v>
      </c>
      <c r="AN39" s="22">
        <v>0</v>
      </c>
      <c r="AO39" s="28">
        <v>0</v>
      </c>
      <c r="AP39" s="51">
        <v>114</v>
      </c>
      <c r="AQ39" s="55">
        <v>0</v>
      </c>
      <c r="AR39" s="51">
        <v>0</v>
      </c>
      <c r="AS39" s="55">
        <v>0</v>
      </c>
      <c r="AT39" s="51">
        <v>0</v>
      </c>
      <c r="AU39" s="55">
        <v>114</v>
      </c>
      <c r="AV39" s="15">
        <f t="shared" si="17"/>
        <v>0.97435897435897445</v>
      </c>
    </row>
    <row r="40" spans="1:48" ht="13.5" customHeight="1" x14ac:dyDescent="0.45">
      <c r="A40" s="7" t="s">
        <v>69</v>
      </c>
      <c r="B40" s="7" t="s">
        <v>183</v>
      </c>
      <c r="C40" s="8" t="s">
        <v>330</v>
      </c>
      <c r="D40" s="7" t="s">
        <v>298</v>
      </c>
      <c r="E40" s="58">
        <v>9474</v>
      </c>
      <c r="F40" s="50">
        <v>3489</v>
      </c>
      <c r="G40" s="37" t="s">
        <v>518</v>
      </c>
      <c r="H40" s="64">
        <v>2119</v>
      </c>
      <c r="I40" s="64">
        <v>1370</v>
      </c>
      <c r="J40" s="19">
        <f t="shared" si="9"/>
        <v>36.827105763141226</v>
      </c>
      <c r="K40" s="12">
        <v>14</v>
      </c>
      <c r="L40" s="21">
        <f t="shared" si="10"/>
        <v>1.4777285201604391</v>
      </c>
      <c r="M40" s="67">
        <v>12</v>
      </c>
      <c r="N40" s="15">
        <f t="shared" si="11"/>
        <v>1.266624445851805</v>
      </c>
      <c r="O40" s="66">
        <v>1</v>
      </c>
      <c r="P40" s="15">
        <f t="shared" si="12"/>
        <v>0.10555203715431707</v>
      </c>
      <c r="Q40" s="72">
        <v>0</v>
      </c>
      <c r="R40" s="15">
        <f t="shared" si="13"/>
        <v>0</v>
      </c>
      <c r="S40" s="76">
        <v>2</v>
      </c>
      <c r="T40" s="15">
        <f t="shared" si="14"/>
        <v>0.21110407430863415</v>
      </c>
      <c r="U40" s="74">
        <v>0</v>
      </c>
      <c r="V40" s="15">
        <f t="shared" si="15"/>
        <v>0</v>
      </c>
      <c r="W40" s="76">
        <v>0</v>
      </c>
      <c r="X40" s="15">
        <f t="shared" si="16"/>
        <v>0</v>
      </c>
      <c r="Y40" s="25">
        <v>12</v>
      </c>
      <c r="Z40" s="17">
        <v>1</v>
      </c>
      <c r="AA40" s="25">
        <v>1</v>
      </c>
      <c r="AB40" s="17">
        <v>0</v>
      </c>
      <c r="AC40" s="25">
        <v>0</v>
      </c>
      <c r="AD40" s="17">
        <v>334</v>
      </c>
      <c r="AE40" s="26">
        <v>32</v>
      </c>
      <c r="AF40" s="17">
        <v>36</v>
      </c>
      <c r="AG40" s="26">
        <v>0</v>
      </c>
      <c r="AH40" s="17">
        <v>0</v>
      </c>
      <c r="AI40" s="27">
        <v>402</v>
      </c>
      <c r="AJ40" s="15">
        <v>4.2431918936035462</v>
      </c>
      <c r="AK40" s="28">
        <v>1.266624445851805</v>
      </c>
      <c r="AL40" s="22">
        <v>0.10555203715431707</v>
      </c>
      <c r="AM40" s="28">
        <v>0.10555203715431707</v>
      </c>
      <c r="AN40" s="22">
        <v>0</v>
      </c>
      <c r="AO40" s="28">
        <v>0</v>
      </c>
      <c r="AP40" s="51">
        <v>291</v>
      </c>
      <c r="AQ40" s="55">
        <v>0</v>
      </c>
      <c r="AR40" s="51">
        <v>0</v>
      </c>
      <c r="AS40" s="55">
        <v>0</v>
      </c>
      <c r="AT40" s="51">
        <v>0</v>
      </c>
      <c r="AU40" s="55">
        <v>291</v>
      </c>
      <c r="AV40" s="15">
        <f t="shared" si="17"/>
        <v>3.0715642811906267</v>
      </c>
    </row>
    <row r="41" spans="1:48" ht="13.5" customHeight="1" x14ac:dyDescent="0.45">
      <c r="A41" s="7" t="s">
        <v>70</v>
      </c>
      <c r="B41" s="7" t="s">
        <v>184</v>
      </c>
      <c r="C41" s="8" t="s">
        <v>331</v>
      </c>
      <c r="D41" s="7" t="s">
        <v>298</v>
      </c>
      <c r="E41" s="58">
        <v>8448</v>
      </c>
      <c r="F41" s="50">
        <v>4290</v>
      </c>
      <c r="G41" s="37" t="s">
        <v>522</v>
      </c>
      <c r="H41" s="64">
        <v>1951</v>
      </c>
      <c r="I41" s="64">
        <v>2339</v>
      </c>
      <c r="J41" s="19">
        <f t="shared" si="9"/>
        <v>50.78125</v>
      </c>
      <c r="K41" s="12">
        <v>35</v>
      </c>
      <c r="L41" s="21">
        <f t="shared" si="10"/>
        <v>4.1429924242424239</v>
      </c>
      <c r="M41" s="67">
        <v>7</v>
      </c>
      <c r="N41" s="15">
        <f t="shared" si="11"/>
        <v>0.82859848484848486</v>
      </c>
      <c r="O41" s="66">
        <v>0</v>
      </c>
      <c r="P41" s="15">
        <f t="shared" si="12"/>
        <v>0</v>
      </c>
      <c r="Q41" s="72">
        <v>0</v>
      </c>
      <c r="R41" s="15">
        <f t="shared" si="13"/>
        <v>0</v>
      </c>
      <c r="S41" s="76">
        <v>28</v>
      </c>
      <c r="T41" s="15">
        <f t="shared" si="14"/>
        <v>3.3143939393939394</v>
      </c>
      <c r="U41" s="74">
        <v>7</v>
      </c>
      <c r="V41" s="15">
        <f t="shared" si="15"/>
        <v>0.82859848484848486</v>
      </c>
      <c r="W41" s="76">
        <v>1</v>
      </c>
      <c r="X41" s="15">
        <f t="shared" si="16"/>
        <v>0.11837121212121213</v>
      </c>
      <c r="Y41" s="25">
        <v>19</v>
      </c>
      <c r="Z41" s="17">
        <v>9</v>
      </c>
      <c r="AA41" s="25">
        <v>3</v>
      </c>
      <c r="AB41" s="17">
        <v>3</v>
      </c>
      <c r="AC41" s="25">
        <v>1</v>
      </c>
      <c r="AD41" s="17">
        <v>530</v>
      </c>
      <c r="AE41" s="26">
        <v>297</v>
      </c>
      <c r="AF41" s="17">
        <v>117</v>
      </c>
      <c r="AG41" s="26">
        <v>166</v>
      </c>
      <c r="AH41" s="17">
        <v>62</v>
      </c>
      <c r="AI41" s="27">
        <v>1172</v>
      </c>
      <c r="AJ41" s="15">
        <v>13.873106060606061</v>
      </c>
      <c r="AK41" s="28">
        <v>2.2490530303030303</v>
      </c>
      <c r="AL41" s="22">
        <v>1.0653409090909089</v>
      </c>
      <c r="AM41" s="28">
        <v>0.35511363636363635</v>
      </c>
      <c r="AN41" s="22">
        <v>0.35511363636363635</v>
      </c>
      <c r="AO41" s="28">
        <v>0.11837121212121213</v>
      </c>
      <c r="AP41" s="51">
        <v>1068</v>
      </c>
      <c r="AQ41" s="55">
        <v>0</v>
      </c>
      <c r="AR41" s="51">
        <v>0</v>
      </c>
      <c r="AS41" s="55">
        <v>0</v>
      </c>
      <c r="AT41" s="51">
        <v>0</v>
      </c>
      <c r="AU41" s="55">
        <v>1068</v>
      </c>
      <c r="AV41" s="15">
        <f t="shared" si="17"/>
        <v>12.642045454545455</v>
      </c>
    </row>
    <row r="42" spans="1:48" ht="13.5" customHeight="1" x14ac:dyDescent="0.45">
      <c r="A42" s="7" t="s">
        <v>332</v>
      </c>
      <c r="B42" s="7" t="s">
        <v>333</v>
      </c>
      <c r="C42" s="8" t="s">
        <v>334</v>
      </c>
      <c r="D42" s="7" t="s">
        <v>298</v>
      </c>
      <c r="E42" s="58">
        <v>8464</v>
      </c>
      <c r="F42" s="50">
        <v>4284</v>
      </c>
      <c r="G42" s="37" t="s">
        <v>523</v>
      </c>
      <c r="H42" s="64">
        <v>1936</v>
      </c>
      <c r="I42" s="64">
        <v>2348</v>
      </c>
      <c r="J42" s="19">
        <f t="shared" si="9"/>
        <v>50.614366729678636</v>
      </c>
      <c r="K42" s="12">
        <v>42</v>
      </c>
      <c r="L42" s="21">
        <f t="shared" si="10"/>
        <v>4.9621928166351603</v>
      </c>
      <c r="M42" s="67">
        <v>9</v>
      </c>
      <c r="N42" s="15">
        <f t="shared" si="11"/>
        <v>1.0633270321361059</v>
      </c>
      <c r="O42" s="66">
        <v>0</v>
      </c>
      <c r="P42" s="15">
        <f t="shared" si="12"/>
        <v>0</v>
      </c>
      <c r="Q42" s="72">
        <v>0</v>
      </c>
      <c r="R42" s="15">
        <f t="shared" si="13"/>
        <v>0</v>
      </c>
      <c r="S42" s="76">
        <v>33</v>
      </c>
      <c r="T42" s="15">
        <f t="shared" si="14"/>
        <v>3.8988657844990549</v>
      </c>
      <c r="U42" s="74">
        <v>10</v>
      </c>
      <c r="V42" s="15">
        <f t="shared" si="15"/>
        <v>1.1814744801512287</v>
      </c>
      <c r="W42" s="76">
        <v>3</v>
      </c>
      <c r="X42" s="15">
        <f t="shared" si="16"/>
        <v>0.35444234404536862</v>
      </c>
      <c r="Y42" s="25">
        <v>24</v>
      </c>
      <c r="Z42" s="17">
        <v>8</v>
      </c>
      <c r="AA42" s="25">
        <v>4</v>
      </c>
      <c r="AB42" s="17">
        <v>3</v>
      </c>
      <c r="AC42" s="25">
        <v>3</v>
      </c>
      <c r="AD42" s="17">
        <v>648</v>
      </c>
      <c r="AE42" s="26">
        <v>253</v>
      </c>
      <c r="AF42" s="17">
        <v>167</v>
      </c>
      <c r="AG42" s="26">
        <v>117</v>
      </c>
      <c r="AH42" s="17">
        <v>165</v>
      </c>
      <c r="AI42" s="27">
        <v>1350</v>
      </c>
      <c r="AJ42" s="15">
        <v>15.949905482041588</v>
      </c>
      <c r="AK42" s="28">
        <v>2.8355387523629489</v>
      </c>
      <c r="AL42" s="22">
        <v>0.94517958412098302</v>
      </c>
      <c r="AM42" s="28">
        <v>0.47258979206049151</v>
      </c>
      <c r="AN42" s="22">
        <v>0.35444234404536862</v>
      </c>
      <c r="AO42" s="28">
        <v>0.35444234404536862</v>
      </c>
      <c r="AP42" s="51">
        <v>1077</v>
      </c>
      <c r="AQ42" s="55">
        <v>0</v>
      </c>
      <c r="AR42" s="51">
        <v>0</v>
      </c>
      <c r="AS42" s="55">
        <v>0</v>
      </c>
      <c r="AT42" s="51">
        <v>0</v>
      </c>
      <c r="AU42" s="55">
        <v>1077</v>
      </c>
      <c r="AV42" s="15">
        <f t="shared" si="17"/>
        <v>12.724480151228734</v>
      </c>
    </row>
    <row r="43" spans="1:48" ht="13.5" customHeight="1" x14ac:dyDescent="0.45">
      <c r="A43" s="7" t="s">
        <v>71</v>
      </c>
      <c r="B43" s="7" t="s">
        <v>185</v>
      </c>
      <c r="C43" s="8" t="s">
        <v>335</v>
      </c>
      <c r="D43" s="7" t="s">
        <v>275</v>
      </c>
      <c r="E43" s="58">
        <v>3811</v>
      </c>
      <c r="F43" s="50">
        <v>2062</v>
      </c>
      <c r="G43" s="37" t="s">
        <v>536</v>
      </c>
      <c r="H43" s="64">
        <v>968</v>
      </c>
      <c r="I43" s="64">
        <v>1094</v>
      </c>
      <c r="J43" s="19">
        <f t="shared" si="9"/>
        <v>54.106533718184203</v>
      </c>
      <c r="K43" s="12">
        <v>20</v>
      </c>
      <c r="L43" s="21">
        <f t="shared" si="10"/>
        <v>5.2479664130149573</v>
      </c>
      <c r="M43" s="67">
        <v>2</v>
      </c>
      <c r="N43" s="15">
        <f t="shared" si="11"/>
        <v>0.52479664130149561</v>
      </c>
      <c r="O43" s="66">
        <v>0</v>
      </c>
      <c r="P43" s="15">
        <f t="shared" si="12"/>
        <v>0</v>
      </c>
      <c r="Q43" s="72">
        <v>0</v>
      </c>
      <c r="R43" s="15">
        <f t="shared" si="13"/>
        <v>0</v>
      </c>
      <c r="S43" s="76">
        <v>18</v>
      </c>
      <c r="T43" s="15">
        <f t="shared" si="14"/>
        <v>4.7231697717134606</v>
      </c>
      <c r="U43" s="74">
        <v>4</v>
      </c>
      <c r="V43" s="15">
        <f t="shared" si="15"/>
        <v>1.0495932826029912</v>
      </c>
      <c r="W43" s="76">
        <v>0</v>
      </c>
      <c r="X43" s="15">
        <f t="shared" si="16"/>
        <v>0</v>
      </c>
      <c r="Y43" s="25">
        <v>13</v>
      </c>
      <c r="Z43" s="17">
        <v>3</v>
      </c>
      <c r="AA43" s="25">
        <v>3</v>
      </c>
      <c r="AB43" s="17">
        <v>1</v>
      </c>
      <c r="AC43" s="25">
        <v>0</v>
      </c>
      <c r="AD43" s="17">
        <v>339</v>
      </c>
      <c r="AE43" s="26">
        <v>90</v>
      </c>
      <c r="AF43" s="17">
        <v>135</v>
      </c>
      <c r="AG43" s="26">
        <v>49</v>
      </c>
      <c r="AH43" s="17">
        <v>0</v>
      </c>
      <c r="AI43" s="27">
        <v>613</v>
      </c>
      <c r="AJ43" s="15">
        <v>16.085017055890845</v>
      </c>
      <c r="AK43" s="28">
        <v>3.4111781684597218</v>
      </c>
      <c r="AL43" s="22">
        <v>0.78719496195224348</v>
      </c>
      <c r="AM43" s="28">
        <v>0.78719496195224348</v>
      </c>
      <c r="AN43" s="22">
        <v>0.26239832065074781</v>
      </c>
      <c r="AO43" s="28">
        <v>0</v>
      </c>
      <c r="AP43" s="51">
        <v>476</v>
      </c>
      <c r="AQ43" s="55">
        <v>0</v>
      </c>
      <c r="AR43" s="51">
        <v>0</v>
      </c>
      <c r="AS43" s="55">
        <v>0</v>
      </c>
      <c r="AT43" s="51">
        <v>0</v>
      </c>
      <c r="AU43" s="55">
        <v>476</v>
      </c>
      <c r="AV43" s="15">
        <f t="shared" si="17"/>
        <v>12.490160062975598</v>
      </c>
    </row>
    <row r="44" spans="1:48" ht="13.5" customHeight="1" x14ac:dyDescent="0.45">
      <c r="A44" s="7" t="s">
        <v>336</v>
      </c>
      <c r="B44" s="7" t="s">
        <v>337</v>
      </c>
      <c r="C44" s="8" t="s">
        <v>338</v>
      </c>
      <c r="D44" s="7" t="s">
        <v>298</v>
      </c>
      <c r="E44" s="58">
        <v>7912</v>
      </c>
      <c r="F44" s="50">
        <v>4233</v>
      </c>
      <c r="G44" s="37" t="s">
        <v>537</v>
      </c>
      <c r="H44" s="64">
        <v>2012</v>
      </c>
      <c r="I44" s="64">
        <v>2221</v>
      </c>
      <c r="J44" s="19">
        <f t="shared" si="9"/>
        <v>53.501011122345801</v>
      </c>
      <c r="K44" s="12">
        <v>28</v>
      </c>
      <c r="L44" s="21">
        <f t="shared" si="10"/>
        <v>3.5389282103134478</v>
      </c>
      <c r="M44" s="67">
        <v>10</v>
      </c>
      <c r="N44" s="15">
        <f t="shared" si="11"/>
        <v>1.2639029322548028</v>
      </c>
      <c r="O44" s="66">
        <v>1</v>
      </c>
      <c r="P44" s="15">
        <f t="shared" si="12"/>
        <v>0.12639029322548029</v>
      </c>
      <c r="Q44" s="72">
        <v>0</v>
      </c>
      <c r="R44" s="15">
        <f t="shared" si="13"/>
        <v>0</v>
      </c>
      <c r="S44" s="76">
        <v>18</v>
      </c>
      <c r="T44" s="15">
        <f t="shared" si="14"/>
        <v>2.2750252780586453</v>
      </c>
      <c r="U44" s="74">
        <v>6</v>
      </c>
      <c r="V44" s="15">
        <f t="shared" si="15"/>
        <v>0.75834175935288173</v>
      </c>
      <c r="W44" s="76">
        <v>2</v>
      </c>
      <c r="X44" s="15">
        <f t="shared" si="16"/>
        <v>0.25278058645096058</v>
      </c>
      <c r="Y44" s="25">
        <v>17</v>
      </c>
      <c r="Z44" s="17">
        <v>4</v>
      </c>
      <c r="AA44" s="25">
        <v>4</v>
      </c>
      <c r="AB44" s="17">
        <v>1</v>
      </c>
      <c r="AC44" s="25">
        <v>2</v>
      </c>
      <c r="AD44" s="17">
        <v>462</v>
      </c>
      <c r="AE44" s="26">
        <v>124</v>
      </c>
      <c r="AF44" s="17">
        <v>135</v>
      </c>
      <c r="AG44" s="26">
        <v>41</v>
      </c>
      <c r="AH44" s="17">
        <v>114</v>
      </c>
      <c r="AI44" s="27">
        <v>876</v>
      </c>
      <c r="AJ44" s="15">
        <v>11.071789686552073</v>
      </c>
      <c r="AK44" s="28">
        <v>2.1486349848331647</v>
      </c>
      <c r="AL44" s="22">
        <v>0.50556117290192115</v>
      </c>
      <c r="AM44" s="28">
        <v>0.50556117290192115</v>
      </c>
      <c r="AN44" s="22">
        <v>0.12639029322548029</v>
      </c>
      <c r="AO44" s="28">
        <v>0.25278058645096058</v>
      </c>
      <c r="AP44" s="51">
        <v>756</v>
      </c>
      <c r="AQ44" s="55">
        <v>0</v>
      </c>
      <c r="AR44" s="51">
        <v>0</v>
      </c>
      <c r="AS44" s="55">
        <v>0</v>
      </c>
      <c r="AT44" s="51">
        <v>0</v>
      </c>
      <c r="AU44" s="55">
        <v>756</v>
      </c>
      <c r="AV44" s="15">
        <f t="shared" si="17"/>
        <v>9.5551061678463096</v>
      </c>
    </row>
    <row r="45" spans="1:48" ht="13.5" customHeight="1" x14ac:dyDescent="0.45">
      <c r="A45" s="7" t="s">
        <v>72</v>
      </c>
      <c r="B45" s="7" t="s">
        <v>186</v>
      </c>
      <c r="C45" s="8" t="s">
        <v>339</v>
      </c>
      <c r="D45" s="7" t="s">
        <v>275</v>
      </c>
      <c r="E45" s="58">
        <v>8323</v>
      </c>
      <c r="F45" s="50">
        <v>4447</v>
      </c>
      <c r="G45" s="37" t="s">
        <v>538</v>
      </c>
      <c r="H45" s="64">
        <v>2033</v>
      </c>
      <c r="I45" s="64">
        <v>2414</v>
      </c>
      <c r="J45" s="19">
        <f t="shared" si="9"/>
        <v>53.430253514357808</v>
      </c>
      <c r="K45" s="12">
        <v>37</v>
      </c>
      <c r="L45" s="21">
        <f t="shared" si="10"/>
        <v>4.4455124354199214</v>
      </c>
      <c r="M45" s="67">
        <v>10</v>
      </c>
      <c r="N45" s="15">
        <f t="shared" si="11"/>
        <v>1.2014898474107893</v>
      </c>
      <c r="O45" s="66">
        <v>0</v>
      </c>
      <c r="P45" s="15">
        <f t="shared" si="12"/>
        <v>0</v>
      </c>
      <c r="Q45" s="72">
        <v>0</v>
      </c>
      <c r="R45" s="15">
        <f t="shared" si="13"/>
        <v>0</v>
      </c>
      <c r="S45" s="76">
        <v>27</v>
      </c>
      <c r="T45" s="15">
        <f t="shared" si="14"/>
        <v>3.2440225880091313</v>
      </c>
      <c r="U45" s="74">
        <v>7</v>
      </c>
      <c r="V45" s="15">
        <f t="shared" si="15"/>
        <v>0.84104289318755254</v>
      </c>
      <c r="W45" s="76">
        <v>2</v>
      </c>
      <c r="X45" s="15">
        <f t="shared" si="16"/>
        <v>0.24029796948215787</v>
      </c>
      <c r="Y45" s="25">
        <v>20</v>
      </c>
      <c r="Z45" s="17">
        <v>10</v>
      </c>
      <c r="AA45" s="25">
        <v>3</v>
      </c>
      <c r="AB45" s="17">
        <v>2</v>
      </c>
      <c r="AC45" s="25">
        <v>2</v>
      </c>
      <c r="AD45" s="17">
        <v>541</v>
      </c>
      <c r="AE45" s="26">
        <v>330</v>
      </c>
      <c r="AF45" s="17">
        <v>126</v>
      </c>
      <c r="AG45" s="26">
        <v>70</v>
      </c>
      <c r="AH45" s="17">
        <v>159</v>
      </c>
      <c r="AI45" s="27">
        <v>1226</v>
      </c>
      <c r="AJ45" s="15">
        <v>14.730265529256279</v>
      </c>
      <c r="AK45" s="28">
        <v>2.4029796948215787</v>
      </c>
      <c r="AL45" s="22">
        <v>1.2014898474107893</v>
      </c>
      <c r="AM45" s="28">
        <v>0.3604469542232368</v>
      </c>
      <c r="AN45" s="22">
        <v>0.24029796948215787</v>
      </c>
      <c r="AO45" s="28">
        <v>0.24029796948215787</v>
      </c>
      <c r="AP45" s="51">
        <v>883</v>
      </c>
      <c r="AQ45" s="55">
        <v>172</v>
      </c>
      <c r="AR45" s="51">
        <v>0</v>
      </c>
      <c r="AS45" s="55">
        <v>0</v>
      </c>
      <c r="AT45" s="51">
        <v>0</v>
      </c>
      <c r="AU45" s="55">
        <v>1003</v>
      </c>
      <c r="AV45" s="15">
        <f t="shared" si="17"/>
        <v>12.050943169530218</v>
      </c>
    </row>
    <row r="46" spans="1:48" ht="13.5" customHeight="1" x14ac:dyDescent="0.45">
      <c r="A46" s="7" t="s">
        <v>73</v>
      </c>
      <c r="B46" s="7" t="s">
        <v>187</v>
      </c>
      <c r="C46" s="8" t="s">
        <v>340</v>
      </c>
      <c r="D46" s="7" t="s">
        <v>281</v>
      </c>
      <c r="E46" s="58">
        <v>4788</v>
      </c>
      <c r="F46" s="50">
        <v>2860</v>
      </c>
      <c r="G46" s="37" t="s">
        <v>539</v>
      </c>
      <c r="H46" s="64">
        <v>1558</v>
      </c>
      <c r="I46" s="64">
        <v>1302</v>
      </c>
      <c r="J46" s="19">
        <f t="shared" si="9"/>
        <v>59.732664995822894</v>
      </c>
      <c r="K46" s="12">
        <v>28</v>
      </c>
      <c r="L46" s="21">
        <f t="shared" si="10"/>
        <v>5.8479532163742682</v>
      </c>
      <c r="M46" s="67">
        <v>22</v>
      </c>
      <c r="N46" s="15">
        <f t="shared" si="11"/>
        <v>4.594820384294068</v>
      </c>
      <c r="O46" s="66">
        <v>6</v>
      </c>
      <c r="P46" s="15">
        <f t="shared" si="12"/>
        <v>1.2531328320802004</v>
      </c>
      <c r="Q46" s="72">
        <v>1</v>
      </c>
      <c r="R46" s="15">
        <f t="shared" si="13"/>
        <v>0.20885547201336674</v>
      </c>
      <c r="S46" s="76">
        <v>6</v>
      </c>
      <c r="T46" s="15">
        <f t="shared" si="14"/>
        <v>1.2531328320802004</v>
      </c>
      <c r="U46" s="74">
        <v>3</v>
      </c>
      <c r="V46" s="15">
        <f t="shared" si="15"/>
        <v>0.62656641604010022</v>
      </c>
      <c r="W46" s="76">
        <v>0</v>
      </c>
      <c r="X46" s="15">
        <f t="shared" si="16"/>
        <v>0</v>
      </c>
      <c r="Y46" s="25">
        <v>13</v>
      </c>
      <c r="Z46" s="17">
        <v>6</v>
      </c>
      <c r="AA46" s="25">
        <v>7</v>
      </c>
      <c r="AB46" s="17">
        <v>1</v>
      </c>
      <c r="AC46" s="25">
        <v>1</v>
      </c>
      <c r="AD46" s="17">
        <v>347</v>
      </c>
      <c r="AE46" s="26">
        <v>197</v>
      </c>
      <c r="AF46" s="17">
        <v>247</v>
      </c>
      <c r="AG46" s="26">
        <v>36</v>
      </c>
      <c r="AH46" s="17">
        <v>41</v>
      </c>
      <c r="AI46" s="27">
        <v>868</v>
      </c>
      <c r="AJ46" s="15">
        <v>18.128654970760234</v>
      </c>
      <c r="AK46" s="28">
        <v>2.7151211361737677</v>
      </c>
      <c r="AL46" s="22">
        <v>1.2531328320802004</v>
      </c>
      <c r="AM46" s="28">
        <v>1.4619883040935671</v>
      </c>
      <c r="AN46" s="22">
        <v>0.20885547201336674</v>
      </c>
      <c r="AO46" s="29">
        <v>0.20885547201336674</v>
      </c>
      <c r="AP46" s="51">
        <v>632</v>
      </c>
      <c r="AQ46" s="55">
        <v>61</v>
      </c>
      <c r="AR46" s="51">
        <v>0</v>
      </c>
      <c r="AS46" s="55">
        <v>0</v>
      </c>
      <c r="AT46" s="51">
        <v>0</v>
      </c>
      <c r="AU46" s="55">
        <v>663</v>
      </c>
      <c r="AV46" s="15">
        <f t="shared" si="17"/>
        <v>13.847117794486216</v>
      </c>
    </row>
    <row r="47" spans="1:48" ht="13.5" customHeight="1" x14ac:dyDescent="0.45">
      <c r="A47" s="7" t="s">
        <v>341</v>
      </c>
      <c r="B47" s="7" t="s">
        <v>342</v>
      </c>
      <c r="C47" s="8" t="s">
        <v>343</v>
      </c>
      <c r="D47" s="7" t="s">
        <v>298</v>
      </c>
      <c r="E47" s="58">
        <v>8539</v>
      </c>
      <c r="F47" s="50">
        <v>4606</v>
      </c>
      <c r="G47" s="37" t="s">
        <v>540</v>
      </c>
      <c r="H47" s="64">
        <v>2316</v>
      </c>
      <c r="I47" s="64">
        <v>2290</v>
      </c>
      <c r="J47" s="19">
        <f t="shared" si="9"/>
        <v>53.940742475699736</v>
      </c>
      <c r="K47" s="12">
        <v>49</v>
      </c>
      <c r="L47" s="21">
        <f t="shared" si="10"/>
        <v>5.7383768591169924</v>
      </c>
      <c r="M47" s="67">
        <v>18</v>
      </c>
      <c r="N47" s="15">
        <f t="shared" si="11"/>
        <v>2.1079751727368548</v>
      </c>
      <c r="O47" s="66">
        <v>3</v>
      </c>
      <c r="P47" s="15">
        <f t="shared" si="12"/>
        <v>0.35132919545614244</v>
      </c>
      <c r="Q47" s="72">
        <v>0</v>
      </c>
      <c r="R47" s="15">
        <f t="shared" si="13"/>
        <v>0</v>
      </c>
      <c r="S47" s="76">
        <v>31</v>
      </c>
      <c r="T47" s="15">
        <f t="shared" si="14"/>
        <v>3.630401686380138</v>
      </c>
      <c r="U47" s="74">
        <v>8</v>
      </c>
      <c r="V47" s="15">
        <f t="shared" si="15"/>
        <v>0.93687785454971317</v>
      </c>
      <c r="W47" s="76">
        <v>0</v>
      </c>
      <c r="X47" s="15">
        <f t="shared" si="16"/>
        <v>0</v>
      </c>
      <c r="Y47" s="25">
        <v>30</v>
      </c>
      <c r="Z47" s="17">
        <v>8</v>
      </c>
      <c r="AA47" s="25">
        <v>6</v>
      </c>
      <c r="AB47" s="17">
        <v>5</v>
      </c>
      <c r="AC47" s="25">
        <v>0</v>
      </c>
      <c r="AD47" s="17">
        <v>812</v>
      </c>
      <c r="AE47" s="26">
        <v>256</v>
      </c>
      <c r="AF47" s="17">
        <v>207</v>
      </c>
      <c r="AG47" s="26">
        <v>232</v>
      </c>
      <c r="AH47" s="17">
        <v>0</v>
      </c>
      <c r="AI47" s="27">
        <v>1507</v>
      </c>
      <c r="AJ47" s="15">
        <v>17.648436585080223</v>
      </c>
      <c r="AK47" s="28">
        <v>3.5132919545614243</v>
      </c>
      <c r="AL47" s="22">
        <v>0.93687785454971317</v>
      </c>
      <c r="AM47" s="28">
        <v>0.70265839091228488</v>
      </c>
      <c r="AN47" s="22">
        <v>0.58554865909357068</v>
      </c>
      <c r="AO47" s="29">
        <v>0</v>
      </c>
      <c r="AP47" s="51">
        <v>1190</v>
      </c>
      <c r="AQ47" s="55">
        <v>83</v>
      </c>
      <c r="AR47" s="51">
        <v>0</v>
      </c>
      <c r="AS47" s="55">
        <v>0</v>
      </c>
      <c r="AT47" s="51">
        <v>0</v>
      </c>
      <c r="AU47" s="55">
        <v>1273</v>
      </c>
      <c r="AV47" s="15">
        <f t="shared" si="17"/>
        <v>14.908068860522308</v>
      </c>
    </row>
    <row r="48" spans="1:48" ht="13.5" customHeight="1" x14ac:dyDescent="0.45">
      <c r="A48" s="7" t="s">
        <v>344</v>
      </c>
      <c r="B48" s="7" t="s">
        <v>345</v>
      </c>
      <c r="C48" s="8" t="s">
        <v>346</v>
      </c>
      <c r="D48" s="7" t="s">
        <v>298</v>
      </c>
      <c r="E48" s="58">
        <v>8488</v>
      </c>
      <c r="F48" s="50">
        <v>4382</v>
      </c>
      <c r="G48" s="37" t="s">
        <v>541</v>
      </c>
      <c r="H48" s="64">
        <v>2190</v>
      </c>
      <c r="I48" s="64">
        <v>2192</v>
      </c>
      <c r="J48" s="19">
        <f t="shared" si="9"/>
        <v>51.62582469368521</v>
      </c>
      <c r="K48" s="12">
        <v>38</v>
      </c>
      <c r="L48" s="21">
        <f t="shared" si="10"/>
        <v>4.476908576814326</v>
      </c>
      <c r="M48" s="67">
        <v>12</v>
      </c>
      <c r="N48" s="15">
        <f t="shared" si="11"/>
        <v>1.413760603204524</v>
      </c>
      <c r="O48" s="66">
        <v>2</v>
      </c>
      <c r="P48" s="15">
        <f t="shared" si="12"/>
        <v>0.23562676720075401</v>
      </c>
      <c r="Q48" s="72">
        <v>2</v>
      </c>
      <c r="R48" s="15">
        <f t="shared" si="13"/>
        <v>0.23562676720075401</v>
      </c>
      <c r="S48" s="76">
        <v>26</v>
      </c>
      <c r="T48" s="15">
        <f t="shared" si="14"/>
        <v>3.063147973609802</v>
      </c>
      <c r="U48" s="74">
        <v>6</v>
      </c>
      <c r="V48" s="15">
        <f t="shared" si="15"/>
        <v>0.70688030160226201</v>
      </c>
      <c r="W48" s="76">
        <v>1</v>
      </c>
      <c r="X48" s="15">
        <f t="shared" si="16"/>
        <v>0.11781338360037701</v>
      </c>
      <c r="Y48" s="25">
        <v>23</v>
      </c>
      <c r="Z48" s="17">
        <v>7</v>
      </c>
      <c r="AA48" s="25">
        <v>3</v>
      </c>
      <c r="AB48" s="17">
        <v>2</v>
      </c>
      <c r="AC48" s="25">
        <v>3</v>
      </c>
      <c r="AD48" s="17">
        <v>613</v>
      </c>
      <c r="AE48" s="26">
        <v>232</v>
      </c>
      <c r="AF48" s="17">
        <v>106</v>
      </c>
      <c r="AG48" s="26">
        <v>80</v>
      </c>
      <c r="AH48" s="17">
        <v>175</v>
      </c>
      <c r="AI48" s="27">
        <v>1206</v>
      </c>
      <c r="AJ48" s="15">
        <v>14.208294062205468</v>
      </c>
      <c r="AK48" s="28">
        <v>2.7097078228086708</v>
      </c>
      <c r="AL48" s="22">
        <v>0.82469368520263897</v>
      </c>
      <c r="AM48" s="28">
        <v>0.353440150801131</v>
      </c>
      <c r="AN48" s="22">
        <v>0.23562676720075401</v>
      </c>
      <c r="AO48" s="29">
        <v>0.353440150801131</v>
      </c>
      <c r="AP48" s="51">
        <v>979</v>
      </c>
      <c r="AQ48" s="55">
        <v>86</v>
      </c>
      <c r="AR48" s="51">
        <v>0</v>
      </c>
      <c r="AS48" s="55">
        <v>0</v>
      </c>
      <c r="AT48" s="51">
        <v>0</v>
      </c>
      <c r="AU48" s="55">
        <v>1040</v>
      </c>
      <c r="AV48" s="15">
        <f t="shared" si="17"/>
        <v>12.25259189443921</v>
      </c>
    </row>
    <row r="49" spans="1:48" ht="13.5" customHeight="1" x14ac:dyDescent="0.45">
      <c r="A49" s="7" t="s">
        <v>74</v>
      </c>
      <c r="B49" s="7" t="s">
        <v>188</v>
      </c>
      <c r="C49" s="8" t="s">
        <v>347</v>
      </c>
      <c r="D49" s="7" t="s">
        <v>277</v>
      </c>
      <c r="E49" s="58">
        <v>8088</v>
      </c>
      <c r="F49" s="50">
        <v>4233</v>
      </c>
      <c r="G49" s="37" t="s">
        <v>542</v>
      </c>
      <c r="H49" s="64">
        <v>1982</v>
      </c>
      <c r="I49" s="64">
        <v>2251</v>
      </c>
      <c r="J49" s="19">
        <f t="shared" si="9"/>
        <v>52.336795252225521</v>
      </c>
      <c r="K49" s="12">
        <v>28</v>
      </c>
      <c r="L49" s="21">
        <f t="shared" si="10"/>
        <v>3.4619188921859543</v>
      </c>
      <c r="M49" s="67">
        <v>4</v>
      </c>
      <c r="N49" s="15">
        <f t="shared" si="11"/>
        <v>0.4945598417408506</v>
      </c>
      <c r="O49" s="66">
        <v>0</v>
      </c>
      <c r="P49" s="15">
        <f t="shared" si="12"/>
        <v>0</v>
      </c>
      <c r="Q49" s="72">
        <v>0</v>
      </c>
      <c r="R49" s="15">
        <f t="shared" si="13"/>
        <v>0</v>
      </c>
      <c r="S49" s="76">
        <v>24</v>
      </c>
      <c r="T49" s="15">
        <f t="shared" si="14"/>
        <v>2.9673590504451042</v>
      </c>
      <c r="U49" s="74">
        <v>4</v>
      </c>
      <c r="V49" s="15">
        <f t="shared" si="15"/>
        <v>0.4945598417408506</v>
      </c>
      <c r="W49" s="76">
        <v>1</v>
      </c>
      <c r="X49" s="15">
        <f t="shared" si="16"/>
        <v>0.12363996043521265</v>
      </c>
      <c r="Y49" s="25">
        <v>19</v>
      </c>
      <c r="Z49" s="17">
        <v>5</v>
      </c>
      <c r="AA49" s="25">
        <v>3</v>
      </c>
      <c r="AB49" s="17">
        <v>0</v>
      </c>
      <c r="AC49" s="25">
        <v>1</v>
      </c>
      <c r="AD49" s="17">
        <v>515</v>
      </c>
      <c r="AE49" s="26">
        <v>156</v>
      </c>
      <c r="AF49" s="17">
        <v>115</v>
      </c>
      <c r="AG49" s="26">
        <v>0</v>
      </c>
      <c r="AH49" s="17">
        <v>46</v>
      </c>
      <c r="AI49" s="27">
        <v>832</v>
      </c>
      <c r="AJ49" s="15">
        <v>10.286844708209692</v>
      </c>
      <c r="AK49" s="28">
        <v>2.3491592482690407</v>
      </c>
      <c r="AL49" s="22">
        <v>0.6181998021760633</v>
      </c>
      <c r="AM49" s="28">
        <v>0.37091988130563802</v>
      </c>
      <c r="AN49" s="22">
        <v>0</v>
      </c>
      <c r="AO49" s="29">
        <v>0.12363996043521265</v>
      </c>
      <c r="AP49" s="51">
        <v>729</v>
      </c>
      <c r="AQ49" s="55">
        <v>0</v>
      </c>
      <c r="AR49" s="51">
        <v>0</v>
      </c>
      <c r="AS49" s="55">
        <v>0</v>
      </c>
      <c r="AT49" s="51">
        <v>0</v>
      </c>
      <c r="AU49" s="55">
        <v>729</v>
      </c>
      <c r="AV49" s="15">
        <f t="shared" si="17"/>
        <v>9.0133531157270035</v>
      </c>
    </row>
    <row r="50" spans="1:48" ht="13.5" customHeight="1" x14ac:dyDescent="0.45">
      <c r="A50" s="7" t="s">
        <v>348</v>
      </c>
      <c r="B50" s="7" t="s">
        <v>349</v>
      </c>
      <c r="C50" s="8" t="s">
        <v>350</v>
      </c>
      <c r="D50" s="7" t="s">
        <v>308</v>
      </c>
      <c r="E50" s="58">
        <v>13072</v>
      </c>
      <c r="F50" s="50">
        <v>5048</v>
      </c>
      <c r="G50" s="37" t="s">
        <v>543</v>
      </c>
      <c r="H50" s="64">
        <v>2623</v>
      </c>
      <c r="I50" s="64">
        <v>2425</v>
      </c>
      <c r="J50" s="19">
        <f t="shared" si="9"/>
        <v>38.616891064871481</v>
      </c>
      <c r="K50" s="12">
        <v>9</v>
      </c>
      <c r="L50" s="21">
        <f t="shared" si="10"/>
        <v>0.68849449204406366</v>
      </c>
      <c r="M50" s="67">
        <v>7</v>
      </c>
      <c r="N50" s="15">
        <f t="shared" si="11"/>
        <v>0.53549571603427171</v>
      </c>
      <c r="O50" s="66">
        <v>0</v>
      </c>
      <c r="P50" s="15">
        <f t="shared" si="12"/>
        <v>0</v>
      </c>
      <c r="Q50" s="72">
        <v>0</v>
      </c>
      <c r="R50" s="15">
        <f t="shared" si="13"/>
        <v>0</v>
      </c>
      <c r="S50" s="76">
        <v>2</v>
      </c>
      <c r="T50" s="15">
        <f t="shared" si="14"/>
        <v>0.15299877600979192</v>
      </c>
      <c r="U50" s="74">
        <v>1</v>
      </c>
      <c r="V50" s="15">
        <f t="shared" si="15"/>
        <v>7.649938800489596E-2</v>
      </c>
      <c r="W50" s="76">
        <v>0</v>
      </c>
      <c r="X50" s="15">
        <f t="shared" si="16"/>
        <v>0</v>
      </c>
      <c r="Y50" s="25">
        <v>6</v>
      </c>
      <c r="Z50" s="17">
        <v>2</v>
      </c>
      <c r="AA50" s="25">
        <v>1</v>
      </c>
      <c r="AB50" s="17">
        <v>0</v>
      </c>
      <c r="AC50" s="25">
        <v>0</v>
      </c>
      <c r="AD50" s="17">
        <v>166</v>
      </c>
      <c r="AE50" s="26">
        <v>59</v>
      </c>
      <c r="AF50" s="17">
        <v>46</v>
      </c>
      <c r="AG50" s="26">
        <v>0</v>
      </c>
      <c r="AH50" s="17">
        <v>0</v>
      </c>
      <c r="AI50" s="27">
        <v>271</v>
      </c>
      <c r="AJ50" s="15">
        <v>2.0731334149326806</v>
      </c>
      <c r="AK50" s="28">
        <v>0.45899632802937579</v>
      </c>
      <c r="AL50" s="22">
        <v>0.15299877600979192</v>
      </c>
      <c r="AM50" s="28">
        <v>7.649938800489596E-2</v>
      </c>
      <c r="AN50" s="22">
        <v>0</v>
      </c>
      <c r="AO50" s="29">
        <v>0</v>
      </c>
      <c r="AP50" s="51">
        <v>205</v>
      </c>
      <c r="AQ50" s="55">
        <v>0</v>
      </c>
      <c r="AR50" s="51">
        <v>0</v>
      </c>
      <c r="AS50" s="55">
        <v>0</v>
      </c>
      <c r="AT50" s="51">
        <v>0</v>
      </c>
      <c r="AU50" s="55">
        <v>205</v>
      </c>
      <c r="AV50" s="15">
        <f t="shared" si="17"/>
        <v>1.5682374541003672</v>
      </c>
    </row>
    <row r="51" spans="1:48" ht="13.5" customHeight="1" x14ac:dyDescent="0.45">
      <c r="A51" s="7" t="s">
        <v>75</v>
      </c>
      <c r="B51" s="7" t="s">
        <v>189</v>
      </c>
      <c r="C51" s="8" t="s">
        <v>351</v>
      </c>
      <c r="D51" s="7" t="s">
        <v>308</v>
      </c>
      <c r="E51" s="58">
        <v>9472</v>
      </c>
      <c r="F51" s="50">
        <v>3965</v>
      </c>
      <c r="G51" s="37" t="s">
        <v>544</v>
      </c>
      <c r="H51" s="64">
        <v>2015</v>
      </c>
      <c r="I51" s="64">
        <v>1950</v>
      </c>
      <c r="J51" s="19">
        <f t="shared" si="9"/>
        <v>41.860219594594597</v>
      </c>
      <c r="K51" s="12">
        <v>14</v>
      </c>
      <c r="L51" s="21">
        <f t="shared" si="10"/>
        <v>1.4780405405405406</v>
      </c>
      <c r="M51" s="67">
        <v>3</v>
      </c>
      <c r="N51" s="15">
        <f t="shared" si="11"/>
        <v>0.31672297297297297</v>
      </c>
      <c r="O51" s="66">
        <v>0</v>
      </c>
      <c r="P51" s="15">
        <f t="shared" si="12"/>
        <v>0</v>
      </c>
      <c r="Q51" s="72">
        <v>0</v>
      </c>
      <c r="R51" s="15">
        <f t="shared" si="13"/>
        <v>0</v>
      </c>
      <c r="S51" s="76">
        <v>11</v>
      </c>
      <c r="T51" s="15">
        <f t="shared" si="14"/>
        <v>1.1613175675675675</v>
      </c>
      <c r="U51" s="74">
        <v>4</v>
      </c>
      <c r="V51" s="15">
        <f t="shared" si="15"/>
        <v>0.42229729729729731</v>
      </c>
      <c r="W51" s="76">
        <v>0</v>
      </c>
      <c r="X51" s="15">
        <f t="shared" si="16"/>
        <v>0</v>
      </c>
      <c r="Y51" s="25">
        <v>8</v>
      </c>
      <c r="Z51" s="17">
        <v>2</v>
      </c>
      <c r="AA51" s="25">
        <v>4</v>
      </c>
      <c r="AB51" s="17">
        <v>0</v>
      </c>
      <c r="AC51" s="25">
        <v>0</v>
      </c>
      <c r="AD51" s="17">
        <v>213</v>
      </c>
      <c r="AE51" s="26">
        <v>74</v>
      </c>
      <c r="AF51" s="17">
        <v>162</v>
      </c>
      <c r="AG51" s="26">
        <v>0</v>
      </c>
      <c r="AH51" s="17">
        <v>0</v>
      </c>
      <c r="AI51" s="27">
        <v>449</v>
      </c>
      <c r="AJ51" s="15">
        <v>4.7402871621621623</v>
      </c>
      <c r="AK51" s="28">
        <v>0.84459459459459463</v>
      </c>
      <c r="AL51" s="22">
        <v>0.21114864864864866</v>
      </c>
      <c r="AM51" s="28">
        <v>0.42229729729729731</v>
      </c>
      <c r="AN51" s="22">
        <v>0</v>
      </c>
      <c r="AO51" s="28">
        <v>0</v>
      </c>
      <c r="AP51" s="51">
        <v>427</v>
      </c>
      <c r="AQ51" s="55">
        <v>0</v>
      </c>
      <c r="AR51" s="51">
        <v>0</v>
      </c>
      <c r="AS51" s="55">
        <v>0</v>
      </c>
      <c r="AT51" s="51">
        <v>0</v>
      </c>
      <c r="AU51" s="55">
        <v>427</v>
      </c>
      <c r="AV51" s="15">
        <f t="shared" si="17"/>
        <v>4.5080236486486482</v>
      </c>
    </row>
    <row r="52" spans="1:48" ht="13.5" customHeight="1" x14ac:dyDescent="0.45">
      <c r="A52" s="7" t="s">
        <v>76</v>
      </c>
      <c r="B52" s="7" t="s">
        <v>190</v>
      </c>
      <c r="C52" s="8" t="s">
        <v>352</v>
      </c>
      <c r="D52" s="7" t="s">
        <v>298</v>
      </c>
      <c r="E52" s="58">
        <v>13242</v>
      </c>
      <c r="F52" s="50">
        <v>5092</v>
      </c>
      <c r="G52" s="37" t="s">
        <v>545</v>
      </c>
      <c r="H52" s="64">
        <v>2662</v>
      </c>
      <c r="I52" s="64">
        <v>2430</v>
      </c>
      <c r="J52" s="19">
        <f t="shared" si="9"/>
        <v>38.453405829935058</v>
      </c>
      <c r="K52" s="12">
        <v>6</v>
      </c>
      <c r="L52" s="21">
        <f t="shared" si="10"/>
        <v>0.45310376076121434</v>
      </c>
      <c r="M52" s="67">
        <v>0</v>
      </c>
      <c r="N52" s="15">
        <f t="shared" si="11"/>
        <v>0</v>
      </c>
      <c r="O52" s="66">
        <v>0</v>
      </c>
      <c r="P52" s="15">
        <f t="shared" si="12"/>
        <v>0</v>
      </c>
      <c r="Q52" s="72">
        <v>0</v>
      </c>
      <c r="R52" s="15">
        <f t="shared" si="13"/>
        <v>0</v>
      </c>
      <c r="S52" s="76">
        <v>6</v>
      </c>
      <c r="T52" s="15">
        <f t="shared" si="14"/>
        <v>0.45310376076121434</v>
      </c>
      <c r="U52" s="74">
        <v>0</v>
      </c>
      <c r="V52" s="15">
        <f t="shared" si="15"/>
        <v>0</v>
      </c>
      <c r="W52" s="76">
        <v>0</v>
      </c>
      <c r="X52" s="15">
        <f t="shared" si="16"/>
        <v>0</v>
      </c>
      <c r="Y52" s="25">
        <v>5</v>
      </c>
      <c r="Z52" s="17">
        <v>1</v>
      </c>
      <c r="AA52" s="25">
        <v>0</v>
      </c>
      <c r="AB52" s="17">
        <v>0</v>
      </c>
      <c r="AC52" s="25">
        <v>0</v>
      </c>
      <c r="AD52" s="17">
        <v>125</v>
      </c>
      <c r="AE52" s="26">
        <v>44</v>
      </c>
      <c r="AF52" s="17">
        <v>0</v>
      </c>
      <c r="AG52" s="26">
        <v>0</v>
      </c>
      <c r="AH52" s="17">
        <v>0</v>
      </c>
      <c r="AI52" s="27">
        <v>169</v>
      </c>
      <c r="AJ52" s="15">
        <v>1.2762422594774203</v>
      </c>
      <c r="AK52" s="28">
        <v>0.37758646730101192</v>
      </c>
      <c r="AL52" s="22">
        <v>7.5517293460202389E-2</v>
      </c>
      <c r="AM52" s="28">
        <v>0</v>
      </c>
      <c r="AN52" s="22">
        <v>0</v>
      </c>
      <c r="AO52" s="28">
        <v>0</v>
      </c>
      <c r="AP52" s="51">
        <v>108</v>
      </c>
      <c r="AQ52" s="55">
        <v>0</v>
      </c>
      <c r="AR52" s="51">
        <v>0</v>
      </c>
      <c r="AS52" s="55">
        <v>0</v>
      </c>
      <c r="AT52" s="51">
        <v>0</v>
      </c>
      <c r="AU52" s="55">
        <v>108</v>
      </c>
      <c r="AV52" s="15">
        <f t="shared" si="17"/>
        <v>0.8155867693701857</v>
      </c>
    </row>
    <row r="53" spans="1:48" ht="13.5" customHeight="1" x14ac:dyDescent="0.45">
      <c r="A53" s="7" t="s">
        <v>80</v>
      </c>
      <c r="B53" s="7" t="s">
        <v>192</v>
      </c>
      <c r="C53" s="8" t="s">
        <v>353</v>
      </c>
      <c r="D53" s="7" t="s">
        <v>308</v>
      </c>
      <c r="E53" s="58">
        <v>9157</v>
      </c>
      <c r="F53" s="50">
        <v>3852</v>
      </c>
      <c r="G53" s="37" t="s">
        <v>546</v>
      </c>
      <c r="H53" s="64">
        <v>2172</v>
      </c>
      <c r="I53" s="64">
        <v>1680</v>
      </c>
      <c r="J53" s="19">
        <f t="shared" si="9"/>
        <v>42.066178879545703</v>
      </c>
      <c r="K53" s="12">
        <v>17</v>
      </c>
      <c r="L53" s="21">
        <f t="shared" si="10"/>
        <v>1.85650322157912</v>
      </c>
      <c r="M53" s="67">
        <v>10</v>
      </c>
      <c r="N53" s="15">
        <f t="shared" si="11"/>
        <v>1.0920607185759528</v>
      </c>
      <c r="O53" s="66">
        <v>4</v>
      </c>
      <c r="P53" s="15">
        <f t="shared" si="12"/>
        <v>0.43682428743038115</v>
      </c>
      <c r="Q53" s="72">
        <v>1</v>
      </c>
      <c r="R53" s="15">
        <f t="shared" si="13"/>
        <v>0.10920607185759529</v>
      </c>
      <c r="S53" s="76">
        <v>7</v>
      </c>
      <c r="T53" s="15">
        <f t="shared" si="14"/>
        <v>0.76444250300316696</v>
      </c>
      <c r="U53" s="74">
        <v>0</v>
      </c>
      <c r="V53" s="15">
        <f t="shared" si="15"/>
        <v>0</v>
      </c>
      <c r="W53" s="76">
        <v>0</v>
      </c>
      <c r="X53" s="15">
        <f t="shared" si="16"/>
        <v>0</v>
      </c>
      <c r="Y53" s="25">
        <v>9</v>
      </c>
      <c r="Z53" s="17">
        <v>4</v>
      </c>
      <c r="AA53" s="25">
        <v>2</v>
      </c>
      <c r="AB53" s="17">
        <v>1</v>
      </c>
      <c r="AC53" s="25">
        <v>1</v>
      </c>
      <c r="AD53" s="17">
        <v>238</v>
      </c>
      <c r="AE53" s="26">
        <v>140</v>
      </c>
      <c r="AF53" s="17">
        <v>71</v>
      </c>
      <c r="AG53" s="26">
        <v>44</v>
      </c>
      <c r="AH53" s="17">
        <v>44</v>
      </c>
      <c r="AI53" s="27">
        <v>537</v>
      </c>
      <c r="AJ53" s="15">
        <v>5.8643660587528661</v>
      </c>
      <c r="AK53" s="28">
        <v>0.98285464671835754</v>
      </c>
      <c r="AL53" s="22">
        <v>0.43682428743038115</v>
      </c>
      <c r="AM53" s="28">
        <v>0.21841214371519058</v>
      </c>
      <c r="AN53" s="22">
        <v>0.10920607185759529</v>
      </c>
      <c r="AO53" s="28">
        <v>0.10920607185759529</v>
      </c>
      <c r="AP53" s="51">
        <v>499</v>
      </c>
      <c r="AQ53" s="55">
        <v>0</v>
      </c>
      <c r="AR53" s="51">
        <v>0</v>
      </c>
      <c r="AS53" s="55">
        <v>0</v>
      </c>
      <c r="AT53" s="51">
        <v>0</v>
      </c>
      <c r="AU53" s="55">
        <v>499</v>
      </c>
      <c r="AV53" s="15">
        <f t="shared" si="17"/>
        <v>5.4493829856940046</v>
      </c>
    </row>
    <row r="54" spans="1:48" ht="13.5" customHeight="1" x14ac:dyDescent="0.45">
      <c r="A54" s="7" t="s">
        <v>78</v>
      </c>
      <c r="B54" s="7" t="s">
        <v>77</v>
      </c>
      <c r="C54" s="8" t="s">
        <v>354</v>
      </c>
      <c r="D54" s="7" t="s">
        <v>308</v>
      </c>
      <c r="E54" s="58">
        <v>9181</v>
      </c>
      <c r="F54" s="50">
        <v>3867</v>
      </c>
      <c r="G54" s="37" t="s">
        <v>547</v>
      </c>
      <c r="H54" s="64">
        <v>2225</v>
      </c>
      <c r="I54" s="64">
        <v>1642</v>
      </c>
      <c r="J54" s="19">
        <f t="shared" si="9"/>
        <v>42.119594815379592</v>
      </c>
      <c r="K54" s="12">
        <v>11</v>
      </c>
      <c r="L54" s="21">
        <f t="shared" si="10"/>
        <v>1.1981265657335802</v>
      </c>
      <c r="M54" s="67">
        <v>9</v>
      </c>
      <c r="N54" s="15">
        <f t="shared" si="11"/>
        <v>0.98028537196383847</v>
      </c>
      <c r="O54" s="66">
        <v>2</v>
      </c>
      <c r="P54" s="15">
        <f t="shared" si="12"/>
        <v>0.21784119376974184</v>
      </c>
      <c r="Q54" s="72">
        <v>1</v>
      </c>
      <c r="R54" s="15">
        <f t="shared" si="13"/>
        <v>0.10892059688487092</v>
      </c>
      <c r="S54" s="76">
        <v>2</v>
      </c>
      <c r="T54" s="15">
        <f t="shared" si="14"/>
        <v>0.21784119376974184</v>
      </c>
      <c r="U54" s="74">
        <v>0</v>
      </c>
      <c r="V54" s="15">
        <f t="shared" si="15"/>
        <v>0</v>
      </c>
      <c r="W54" s="76">
        <v>0</v>
      </c>
      <c r="X54" s="15">
        <f t="shared" si="16"/>
        <v>0</v>
      </c>
      <c r="Y54" s="25">
        <v>3</v>
      </c>
      <c r="Z54" s="17">
        <v>6</v>
      </c>
      <c r="AA54" s="25">
        <v>0</v>
      </c>
      <c r="AB54" s="17">
        <v>1</v>
      </c>
      <c r="AC54" s="25">
        <v>1</v>
      </c>
      <c r="AD54" s="17">
        <v>83</v>
      </c>
      <c r="AE54" s="26">
        <v>204</v>
      </c>
      <c r="AF54" s="17">
        <v>0</v>
      </c>
      <c r="AG54" s="26">
        <v>38</v>
      </c>
      <c r="AH54" s="17">
        <v>51</v>
      </c>
      <c r="AI54" s="27">
        <v>376</v>
      </c>
      <c r="AJ54" s="15">
        <v>4.0954144428711468</v>
      </c>
      <c r="AK54" s="28">
        <v>0.3267617906546128</v>
      </c>
      <c r="AL54" s="22">
        <v>0.65352358130922561</v>
      </c>
      <c r="AM54" s="28">
        <v>0</v>
      </c>
      <c r="AN54" s="22">
        <v>0.10892059688487092</v>
      </c>
      <c r="AO54" s="28">
        <v>0.10892059688487092</v>
      </c>
      <c r="AP54" s="51">
        <v>353</v>
      </c>
      <c r="AQ54" s="55">
        <v>0</v>
      </c>
      <c r="AR54" s="51">
        <v>0</v>
      </c>
      <c r="AS54" s="55">
        <v>0</v>
      </c>
      <c r="AT54" s="51">
        <v>0</v>
      </c>
      <c r="AU54" s="55">
        <v>353</v>
      </c>
      <c r="AV54" s="15">
        <f t="shared" si="17"/>
        <v>3.8448970700359437</v>
      </c>
    </row>
    <row r="55" spans="1:48" ht="13.5" customHeight="1" x14ac:dyDescent="0.45">
      <c r="A55" s="7" t="s">
        <v>79</v>
      </c>
      <c r="B55" s="7" t="s">
        <v>191</v>
      </c>
      <c r="C55" s="8" t="s">
        <v>355</v>
      </c>
      <c r="D55" s="7" t="s">
        <v>308</v>
      </c>
      <c r="E55" s="58">
        <v>10359</v>
      </c>
      <c r="F55" s="50">
        <v>4730</v>
      </c>
      <c r="G55" s="37" t="s">
        <v>496</v>
      </c>
      <c r="H55" s="64">
        <v>2598</v>
      </c>
      <c r="I55" s="64">
        <v>2132</v>
      </c>
      <c r="J55" s="19">
        <f t="shared" si="9"/>
        <v>45.660778067381017</v>
      </c>
      <c r="K55" s="12">
        <v>23</v>
      </c>
      <c r="L55" s="21">
        <f t="shared" si="10"/>
        <v>2.2202915339318468</v>
      </c>
      <c r="M55" s="67">
        <v>14</v>
      </c>
      <c r="N55" s="15">
        <f t="shared" si="11"/>
        <v>1.3514818032628633</v>
      </c>
      <c r="O55" s="66">
        <v>4</v>
      </c>
      <c r="P55" s="15">
        <f t="shared" si="12"/>
        <v>0.38613765807510381</v>
      </c>
      <c r="Q55" s="72">
        <v>0</v>
      </c>
      <c r="R55" s="15">
        <f t="shared" si="13"/>
        <v>0</v>
      </c>
      <c r="S55" s="76">
        <v>9</v>
      </c>
      <c r="T55" s="15">
        <f t="shared" si="14"/>
        <v>0.86880973066898348</v>
      </c>
      <c r="U55" s="74">
        <v>2</v>
      </c>
      <c r="V55" s="15">
        <f t="shared" si="15"/>
        <v>0.1930688290375519</v>
      </c>
      <c r="W55" s="76">
        <v>0</v>
      </c>
      <c r="X55" s="15">
        <f t="shared" si="16"/>
        <v>0</v>
      </c>
      <c r="Y55" s="25">
        <v>13</v>
      </c>
      <c r="Z55" s="17">
        <v>4</v>
      </c>
      <c r="AA55" s="25">
        <v>4</v>
      </c>
      <c r="AB55" s="17">
        <v>2</v>
      </c>
      <c r="AC55" s="25">
        <v>0</v>
      </c>
      <c r="AD55" s="17">
        <v>339</v>
      </c>
      <c r="AE55" s="26">
        <v>129</v>
      </c>
      <c r="AF55" s="17">
        <v>141</v>
      </c>
      <c r="AG55" s="26">
        <v>90</v>
      </c>
      <c r="AH55" s="17">
        <v>0</v>
      </c>
      <c r="AI55" s="27">
        <v>699</v>
      </c>
      <c r="AJ55" s="15">
        <v>6.7477555748624383</v>
      </c>
      <c r="AK55" s="28">
        <v>1.2549473887440872</v>
      </c>
      <c r="AL55" s="22">
        <v>0.38613765807510381</v>
      </c>
      <c r="AM55" s="28">
        <v>0.38613765807510381</v>
      </c>
      <c r="AN55" s="22">
        <v>0.1930688290375519</v>
      </c>
      <c r="AO55" s="28">
        <v>0</v>
      </c>
      <c r="AP55" s="51">
        <v>523</v>
      </c>
      <c r="AQ55" s="55">
        <v>0</v>
      </c>
      <c r="AR55" s="51">
        <v>0</v>
      </c>
      <c r="AS55" s="55">
        <v>0</v>
      </c>
      <c r="AT55" s="51">
        <v>0</v>
      </c>
      <c r="AU55" s="55">
        <v>523</v>
      </c>
      <c r="AV55" s="15">
        <f t="shared" si="17"/>
        <v>5.0487498793319823</v>
      </c>
    </row>
    <row r="56" spans="1:48" ht="13.5" customHeight="1" x14ac:dyDescent="0.45">
      <c r="A56" s="7" t="s">
        <v>81</v>
      </c>
      <c r="B56" s="7" t="s">
        <v>193</v>
      </c>
      <c r="C56" s="8" t="s">
        <v>356</v>
      </c>
      <c r="D56" s="7" t="s">
        <v>308</v>
      </c>
      <c r="E56" s="58">
        <v>11954</v>
      </c>
      <c r="F56" s="50">
        <v>4544</v>
      </c>
      <c r="G56" s="37" t="s">
        <v>593</v>
      </c>
      <c r="H56" s="64">
        <v>2375</v>
      </c>
      <c r="I56" s="64">
        <v>2169</v>
      </c>
      <c r="J56" s="19">
        <f t="shared" si="9"/>
        <v>38.012380793039988</v>
      </c>
      <c r="K56" s="12">
        <v>2</v>
      </c>
      <c r="L56" s="21">
        <f t="shared" si="10"/>
        <v>0.16730801405387319</v>
      </c>
      <c r="M56" s="67">
        <v>0</v>
      </c>
      <c r="N56" s="15">
        <f t="shared" si="11"/>
        <v>0</v>
      </c>
      <c r="O56" s="66">
        <v>0</v>
      </c>
      <c r="P56" s="15">
        <f t="shared" si="12"/>
        <v>0</v>
      </c>
      <c r="Q56" s="72">
        <v>0</v>
      </c>
      <c r="R56" s="15">
        <f t="shared" si="13"/>
        <v>0</v>
      </c>
      <c r="S56" s="76">
        <v>2</v>
      </c>
      <c r="T56" s="15">
        <f t="shared" si="14"/>
        <v>0.16730801405387319</v>
      </c>
      <c r="U56" s="74">
        <v>0</v>
      </c>
      <c r="V56" s="15">
        <f t="shared" si="15"/>
        <v>0</v>
      </c>
      <c r="W56" s="76">
        <v>0</v>
      </c>
      <c r="X56" s="15">
        <f t="shared" si="16"/>
        <v>0</v>
      </c>
      <c r="Y56" s="25">
        <v>1</v>
      </c>
      <c r="Z56" s="17">
        <v>1</v>
      </c>
      <c r="AA56" s="25">
        <v>0</v>
      </c>
      <c r="AB56" s="17">
        <v>0</v>
      </c>
      <c r="AC56" s="25">
        <v>0</v>
      </c>
      <c r="AD56" s="17">
        <v>25</v>
      </c>
      <c r="AE56" s="26">
        <v>44</v>
      </c>
      <c r="AF56" s="17">
        <v>0</v>
      </c>
      <c r="AG56" s="26">
        <v>0</v>
      </c>
      <c r="AH56" s="17">
        <v>0</v>
      </c>
      <c r="AI56" s="27">
        <v>69</v>
      </c>
      <c r="AJ56" s="15">
        <v>0.5772126484858624</v>
      </c>
      <c r="AK56" s="28">
        <v>8.3654007026936594E-2</v>
      </c>
      <c r="AL56" s="22">
        <v>8.3654007026936594E-2</v>
      </c>
      <c r="AM56" s="28">
        <v>0</v>
      </c>
      <c r="AN56" s="22">
        <v>0</v>
      </c>
      <c r="AO56" s="28">
        <v>0</v>
      </c>
      <c r="AP56" s="51">
        <v>46</v>
      </c>
      <c r="AQ56" s="55">
        <v>0</v>
      </c>
      <c r="AR56" s="51">
        <v>0</v>
      </c>
      <c r="AS56" s="55">
        <v>0</v>
      </c>
      <c r="AT56" s="51">
        <v>0</v>
      </c>
      <c r="AU56" s="55">
        <v>46</v>
      </c>
      <c r="AV56" s="15">
        <f t="shared" si="17"/>
        <v>0.38480843232390827</v>
      </c>
    </row>
    <row r="57" spans="1:48" ht="13.5" customHeight="1" x14ac:dyDescent="0.45">
      <c r="A57" s="7" t="s">
        <v>82</v>
      </c>
      <c r="B57" s="7" t="s">
        <v>194</v>
      </c>
      <c r="C57" s="8" t="s">
        <v>357</v>
      </c>
      <c r="D57" s="7" t="s">
        <v>308</v>
      </c>
      <c r="E57" s="58">
        <v>8507</v>
      </c>
      <c r="F57" s="50">
        <v>4548</v>
      </c>
      <c r="G57" s="37" t="s">
        <v>594</v>
      </c>
      <c r="H57" s="64">
        <v>1562</v>
      </c>
      <c r="I57" s="64">
        <v>2986</v>
      </c>
      <c r="J57" s="19">
        <f t="shared" si="9"/>
        <v>53.461854942988133</v>
      </c>
      <c r="K57" s="12">
        <v>72</v>
      </c>
      <c r="L57" s="21">
        <f t="shared" si="10"/>
        <v>8.4636181967791231</v>
      </c>
      <c r="M57" s="67">
        <v>2</v>
      </c>
      <c r="N57" s="15">
        <f t="shared" si="11"/>
        <v>0.23510050546608677</v>
      </c>
      <c r="O57" s="66">
        <v>1</v>
      </c>
      <c r="P57" s="15">
        <f t="shared" si="12"/>
        <v>0.11755025273304338</v>
      </c>
      <c r="Q57" s="72">
        <v>0</v>
      </c>
      <c r="R57" s="15">
        <f t="shared" si="13"/>
        <v>0</v>
      </c>
      <c r="S57" s="76">
        <v>70</v>
      </c>
      <c r="T57" s="15">
        <f t="shared" si="14"/>
        <v>8.2285176913130353</v>
      </c>
      <c r="U57" s="74">
        <v>13</v>
      </c>
      <c r="V57" s="15">
        <f t="shared" si="15"/>
        <v>1.5281532855295639</v>
      </c>
      <c r="W57" s="76">
        <v>3</v>
      </c>
      <c r="X57" s="15">
        <f t="shared" si="16"/>
        <v>0.35265075819913017</v>
      </c>
      <c r="Y57" s="25">
        <v>43</v>
      </c>
      <c r="Z57" s="17">
        <v>15</v>
      </c>
      <c r="AA57" s="25">
        <v>9</v>
      </c>
      <c r="AB57" s="17">
        <v>2</v>
      </c>
      <c r="AC57" s="25">
        <v>3</v>
      </c>
      <c r="AD57" s="17">
        <v>1182</v>
      </c>
      <c r="AE57" s="26">
        <v>492</v>
      </c>
      <c r="AF57" s="17">
        <v>393</v>
      </c>
      <c r="AG57" s="26">
        <v>96</v>
      </c>
      <c r="AH57" s="17">
        <v>157</v>
      </c>
      <c r="AI57" s="27">
        <v>2320</v>
      </c>
      <c r="AJ57" s="15">
        <v>27.271658634066064</v>
      </c>
      <c r="AK57" s="28">
        <v>5.0546608675208651</v>
      </c>
      <c r="AL57" s="22">
        <v>1.7632537909956507</v>
      </c>
      <c r="AM57" s="28">
        <v>1.0579522745973904</v>
      </c>
      <c r="AN57" s="22">
        <v>0.23510050546608677</v>
      </c>
      <c r="AO57" s="28">
        <v>0.35265075819913017</v>
      </c>
      <c r="AP57" s="51">
        <v>1667</v>
      </c>
      <c r="AQ57" s="55">
        <v>88</v>
      </c>
      <c r="AR57" s="51">
        <v>0</v>
      </c>
      <c r="AS57" s="55">
        <v>0</v>
      </c>
      <c r="AT57" s="51">
        <v>0</v>
      </c>
      <c r="AU57" s="55">
        <v>1698</v>
      </c>
      <c r="AV57" s="15">
        <f t="shared" si="17"/>
        <v>19.960032914070766</v>
      </c>
    </row>
    <row r="58" spans="1:48" ht="13.5" customHeight="1" x14ac:dyDescent="0.45">
      <c r="A58" s="7" t="s">
        <v>83</v>
      </c>
      <c r="B58" s="7" t="s">
        <v>195</v>
      </c>
      <c r="C58" s="8" t="s">
        <v>358</v>
      </c>
      <c r="D58" s="7" t="s">
        <v>308</v>
      </c>
      <c r="E58" s="58">
        <v>8960</v>
      </c>
      <c r="F58" s="50">
        <v>4846</v>
      </c>
      <c r="G58" s="37" t="s">
        <v>595</v>
      </c>
      <c r="H58" s="64">
        <v>1640</v>
      </c>
      <c r="I58" s="64">
        <v>3206</v>
      </c>
      <c r="J58" s="19">
        <f t="shared" si="9"/>
        <v>54.084821428571431</v>
      </c>
      <c r="K58" s="12">
        <v>86</v>
      </c>
      <c r="L58" s="21">
        <f t="shared" si="10"/>
        <v>9.5982142857142865</v>
      </c>
      <c r="M58" s="67">
        <v>2</v>
      </c>
      <c r="N58" s="15">
        <f t="shared" si="11"/>
        <v>0.2232142857142857</v>
      </c>
      <c r="O58" s="66">
        <v>0</v>
      </c>
      <c r="P58" s="15">
        <f t="shared" si="12"/>
        <v>0</v>
      </c>
      <c r="Q58" s="72">
        <v>0</v>
      </c>
      <c r="R58" s="15">
        <f t="shared" si="13"/>
        <v>0</v>
      </c>
      <c r="S58" s="76">
        <v>84</v>
      </c>
      <c r="T58" s="15">
        <f t="shared" si="14"/>
        <v>9.375</v>
      </c>
      <c r="U58" s="74">
        <v>19</v>
      </c>
      <c r="V58" s="15">
        <f t="shared" si="15"/>
        <v>2.120535714285714</v>
      </c>
      <c r="W58" s="76">
        <v>8</v>
      </c>
      <c r="X58" s="15">
        <f t="shared" si="16"/>
        <v>0.89285714285714279</v>
      </c>
      <c r="Y58" s="25">
        <v>40</v>
      </c>
      <c r="Z58" s="17">
        <v>27</v>
      </c>
      <c r="AA58" s="25">
        <v>8</v>
      </c>
      <c r="AB58" s="17">
        <v>3</v>
      </c>
      <c r="AC58" s="25">
        <v>8</v>
      </c>
      <c r="AD58" s="17">
        <v>1068</v>
      </c>
      <c r="AE58" s="26">
        <v>978</v>
      </c>
      <c r="AF58" s="17">
        <v>294</v>
      </c>
      <c r="AG58" s="26">
        <v>133</v>
      </c>
      <c r="AH58" s="17">
        <v>459</v>
      </c>
      <c r="AI58" s="27">
        <v>2932</v>
      </c>
      <c r="AJ58" s="15">
        <v>32.723214285714285</v>
      </c>
      <c r="AK58" s="28">
        <v>4.4642857142857144</v>
      </c>
      <c r="AL58" s="22">
        <v>3.0133928571428572</v>
      </c>
      <c r="AM58" s="28">
        <v>0.89285714285714279</v>
      </c>
      <c r="AN58" s="22">
        <v>0.33482142857142855</v>
      </c>
      <c r="AO58" s="28">
        <v>0.89285714285714279</v>
      </c>
      <c r="AP58" s="51">
        <v>2214</v>
      </c>
      <c r="AQ58" s="55">
        <v>147</v>
      </c>
      <c r="AR58" s="51">
        <v>0</v>
      </c>
      <c r="AS58" s="55">
        <v>0</v>
      </c>
      <c r="AT58" s="51">
        <v>0</v>
      </c>
      <c r="AU58" s="55">
        <v>2324</v>
      </c>
      <c r="AV58" s="15">
        <f t="shared" si="17"/>
        <v>25.937500000000004</v>
      </c>
    </row>
    <row r="59" spans="1:48" ht="13.5" customHeight="1" x14ac:dyDescent="0.45">
      <c r="A59" s="7" t="s">
        <v>84</v>
      </c>
      <c r="B59" s="7" t="s">
        <v>196</v>
      </c>
      <c r="C59" s="8" t="s">
        <v>359</v>
      </c>
      <c r="D59" s="7" t="s">
        <v>308</v>
      </c>
      <c r="E59" s="58">
        <v>8952</v>
      </c>
      <c r="F59" s="50">
        <v>4818</v>
      </c>
      <c r="G59" s="37" t="s">
        <v>609</v>
      </c>
      <c r="H59" s="64">
        <v>1629</v>
      </c>
      <c r="I59" s="64">
        <v>3189</v>
      </c>
      <c r="J59" s="19">
        <f t="shared" si="9"/>
        <v>53.820375335120637</v>
      </c>
      <c r="K59" s="12">
        <v>83</v>
      </c>
      <c r="L59" s="21">
        <f t="shared" si="10"/>
        <v>9.2716711349419114</v>
      </c>
      <c r="M59" s="67">
        <v>2</v>
      </c>
      <c r="N59" s="15">
        <f t="shared" si="11"/>
        <v>0.22341376228775692</v>
      </c>
      <c r="O59" s="66">
        <v>0</v>
      </c>
      <c r="P59" s="15">
        <f t="shared" si="12"/>
        <v>0</v>
      </c>
      <c r="Q59" s="72">
        <v>0</v>
      </c>
      <c r="R59" s="15">
        <f t="shared" si="13"/>
        <v>0</v>
      </c>
      <c r="S59" s="76">
        <v>81</v>
      </c>
      <c r="T59" s="15">
        <f t="shared" si="14"/>
        <v>9.048257372654156</v>
      </c>
      <c r="U59" s="74">
        <v>25</v>
      </c>
      <c r="V59" s="15">
        <f t="shared" si="15"/>
        <v>2.7926720285969617</v>
      </c>
      <c r="W59" s="76">
        <v>5</v>
      </c>
      <c r="X59" s="15">
        <f t="shared" si="16"/>
        <v>0.55853440571939228</v>
      </c>
      <c r="Y59" s="25">
        <v>44</v>
      </c>
      <c r="Z59" s="17">
        <v>14</v>
      </c>
      <c r="AA59" s="25">
        <v>11</v>
      </c>
      <c r="AB59" s="17">
        <v>9</v>
      </c>
      <c r="AC59" s="25">
        <v>5</v>
      </c>
      <c r="AD59" s="17">
        <v>1163</v>
      </c>
      <c r="AE59" s="26">
        <v>504</v>
      </c>
      <c r="AF59" s="17">
        <v>453</v>
      </c>
      <c r="AG59" s="26">
        <v>399</v>
      </c>
      <c r="AH59" s="17">
        <v>287</v>
      </c>
      <c r="AI59" s="27">
        <v>2806</v>
      </c>
      <c r="AJ59" s="15">
        <v>31.344950848972296</v>
      </c>
      <c r="AK59" s="28">
        <v>4.9151027703306527</v>
      </c>
      <c r="AL59" s="22">
        <v>1.5638963360142986</v>
      </c>
      <c r="AM59" s="28">
        <v>1.2287756925826632</v>
      </c>
      <c r="AN59" s="22">
        <v>1.0053619302949062</v>
      </c>
      <c r="AO59" s="28">
        <v>0.55853440571939228</v>
      </c>
      <c r="AP59" s="51">
        <v>2096</v>
      </c>
      <c r="AQ59" s="55">
        <v>137</v>
      </c>
      <c r="AR59" s="51">
        <v>0</v>
      </c>
      <c r="AS59" s="55">
        <v>0</v>
      </c>
      <c r="AT59" s="51">
        <v>0</v>
      </c>
      <c r="AU59" s="55">
        <v>2233</v>
      </c>
      <c r="AV59" s="15">
        <f t="shared" si="17"/>
        <v>24.944146559428059</v>
      </c>
    </row>
    <row r="60" spans="1:48" ht="13.5" customHeight="1" x14ac:dyDescent="0.45">
      <c r="A60" s="7" t="s">
        <v>85</v>
      </c>
      <c r="B60" s="7" t="s">
        <v>197</v>
      </c>
      <c r="C60" s="8" t="s">
        <v>360</v>
      </c>
      <c r="D60" s="7" t="s">
        <v>308</v>
      </c>
      <c r="E60" s="58">
        <v>8917</v>
      </c>
      <c r="F60" s="50">
        <v>4711</v>
      </c>
      <c r="G60" s="37" t="s">
        <v>611</v>
      </c>
      <c r="H60" s="64">
        <v>1739</v>
      </c>
      <c r="I60" s="64">
        <v>2972</v>
      </c>
      <c r="J60" s="19">
        <f t="shared" ref="J60:J88" si="18">(F60/E60)*100</f>
        <v>52.831669844117982</v>
      </c>
      <c r="K60" s="12">
        <v>68</v>
      </c>
      <c r="L60" s="21">
        <f t="shared" ref="L60:L88" si="19">(K60/E60)*1000</f>
        <v>7.6258831445553437</v>
      </c>
      <c r="M60" s="67">
        <v>1</v>
      </c>
      <c r="N60" s="15">
        <f t="shared" ref="N60:N88" si="20">(M60/E60)*1000</f>
        <v>0.112145340361108</v>
      </c>
      <c r="O60" s="66">
        <v>0</v>
      </c>
      <c r="P60" s="15">
        <f t="shared" ref="P60:P88" si="21">(O60/E60)*1000</f>
        <v>0</v>
      </c>
      <c r="Q60" s="72">
        <v>0</v>
      </c>
      <c r="R60" s="15">
        <f t="shared" ref="R60:R88" si="22">(Q60/E60)*1000</f>
        <v>0</v>
      </c>
      <c r="S60" s="76">
        <v>67</v>
      </c>
      <c r="T60" s="15">
        <f t="shared" ref="T60:T88" si="23">(S60/E60)*1000</f>
        <v>7.5137378041942355</v>
      </c>
      <c r="U60" s="74">
        <v>13</v>
      </c>
      <c r="V60" s="15">
        <f t="shared" ref="V60:V88" si="24">(U60/E60)*1000</f>
        <v>1.4578894246944039</v>
      </c>
      <c r="W60" s="76">
        <v>4</v>
      </c>
      <c r="X60" s="15">
        <f t="shared" ref="X60:X88" si="25">(W60/E60)*1000</f>
        <v>0.448581361444432</v>
      </c>
      <c r="Y60" s="25">
        <v>44</v>
      </c>
      <c r="Z60" s="17">
        <v>11</v>
      </c>
      <c r="AA60" s="25">
        <v>6</v>
      </c>
      <c r="AB60" s="17">
        <v>3</v>
      </c>
      <c r="AC60" s="25">
        <v>4</v>
      </c>
      <c r="AD60" s="17">
        <v>1207</v>
      </c>
      <c r="AE60" s="26">
        <v>376</v>
      </c>
      <c r="AF60" s="17">
        <v>232</v>
      </c>
      <c r="AG60" s="26">
        <v>139</v>
      </c>
      <c r="AH60" s="17">
        <v>193</v>
      </c>
      <c r="AI60" s="27">
        <v>2147</v>
      </c>
      <c r="AJ60" s="15">
        <v>24.077604575529886</v>
      </c>
      <c r="AK60" s="28">
        <v>4.9343949758887513</v>
      </c>
      <c r="AL60" s="22">
        <v>1.2335987439721878</v>
      </c>
      <c r="AM60" s="28">
        <v>0.67287204216664798</v>
      </c>
      <c r="AN60" s="22">
        <v>0.33643602108332399</v>
      </c>
      <c r="AO60" s="28">
        <v>0.448581361444432</v>
      </c>
      <c r="AP60" s="51">
        <v>1572</v>
      </c>
      <c r="AQ60" s="55">
        <v>124</v>
      </c>
      <c r="AR60" s="51">
        <v>0</v>
      </c>
      <c r="AS60" s="55">
        <v>0</v>
      </c>
      <c r="AT60" s="51">
        <v>0</v>
      </c>
      <c r="AU60" s="55">
        <v>1596</v>
      </c>
      <c r="AV60" s="15">
        <f t="shared" ref="AV60:AV88" si="26">(AU60/E60)*100</f>
        <v>17.898396321632838</v>
      </c>
    </row>
    <row r="61" spans="1:48" ht="13.5" customHeight="1" x14ac:dyDescent="0.45">
      <c r="A61" s="7" t="s">
        <v>86</v>
      </c>
      <c r="B61" s="7" t="s">
        <v>198</v>
      </c>
      <c r="C61" s="8" t="s">
        <v>361</v>
      </c>
      <c r="D61" s="7" t="s">
        <v>308</v>
      </c>
      <c r="E61" s="58">
        <v>8791</v>
      </c>
      <c r="F61" s="50">
        <v>4947</v>
      </c>
      <c r="G61" s="37" t="s">
        <v>612</v>
      </c>
      <c r="H61" s="64">
        <v>1751</v>
      </c>
      <c r="I61" s="64">
        <v>3196</v>
      </c>
      <c r="J61" s="19">
        <f t="shared" si="18"/>
        <v>56.273461494710496</v>
      </c>
      <c r="K61" s="12">
        <v>88</v>
      </c>
      <c r="L61" s="21">
        <f t="shared" si="19"/>
        <v>10.0102377431464</v>
      </c>
      <c r="M61" s="67">
        <v>4</v>
      </c>
      <c r="N61" s="15">
        <f t="shared" si="20"/>
        <v>0.45501080650665454</v>
      </c>
      <c r="O61" s="66">
        <v>0</v>
      </c>
      <c r="P61" s="15">
        <f t="shared" si="21"/>
        <v>0</v>
      </c>
      <c r="Q61" s="72">
        <v>0</v>
      </c>
      <c r="R61" s="15">
        <f t="shared" si="22"/>
        <v>0</v>
      </c>
      <c r="S61" s="76">
        <v>84</v>
      </c>
      <c r="T61" s="15">
        <f t="shared" si="23"/>
        <v>9.5552269366397447</v>
      </c>
      <c r="U61" s="74">
        <v>22</v>
      </c>
      <c r="V61" s="15">
        <f t="shared" si="24"/>
        <v>2.5025594357865999</v>
      </c>
      <c r="W61" s="76">
        <v>4</v>
      </c>
      <c r="X61" s="15">
        <f t="shared" si="25"/>
        <v>0.45501080650665454</v>
      </c>
      <c r="Y61" s="25">
        <v>43</v>
      </c>
      <c r="Z61" s="17">
        <v>23</v>
      </c>
      <c r="AA61" s="25">
        <v>12</v>
      </c>
      <c r="AB61" s="17">
        <v>6</v>
      </c>
      <c r="AC61" s="25">
        <v>4</v>
      </c>
      <c r="AD61" s="17">
        <v>1154</v>
      </c>
      <c r="AE61" s="26">
        <v>772</v>
      </c>
      <c r="AF61" s="17">
        <v>484</v>
      </c>
      <c r="AG61" s="26">
        <v>282</v>
      </c>
      <c r="AH61" s="17">
        <v>212</v>
      </c>
      <c r="AI61" s="27">
        <v>2904</v>
      </c>
      <c r="AJ61" s="15">
        <v>33.033784552383118</v>
      </c>
      <c r="AK61" s="28">
        <v>4.8913661699465365</v>
      </c>
      <c r="AL61" s="22">
        <v>2.6163121374132636</v>
      </c>
      <c r="AM61" s="28">
        <v>1.3650324195199637</v>
      </c>
      <c r="AN61" s="22">
        <v>0.68251620975998184</v>
      </c>
      <c r="AO61" s="28">
        <v>0.45501080650665454</v>
      </c>
      <c r="AP61" s="51">
        <v>2347</v>
      </c>
      <c r="AQ61" s="55">
        <v>27</v>
      </c>
      <c r="AR61" s="51">
        <v>0</v>
      </c>
      <c r="AS61" s="55">
        <v>0</v>
      </c>
      <c r="AT61" s="51">
        <v>0</v>
      </c>
      <c r="AU61" s="55">
        <v>2347</v>
      </c>
      <c r="AV61" s="15">
        <f t="shared" si="26"/>
        <v>26.697759071777956</v>
      </c>
    </row>
    <row r="62" spans="1:48" ht="13.5" customHeight="1" x14ac:dyDescent="0.45">
      <c r="A62" s="7" t="s">
        <v>362</v>
      </c>
      <c r="B62" s="7" t="s">
        <v>363</v>
      </c>
      <c r="C62" s="8" t="s">
        <v>364</v>
      </c>
      <c r="D62" s="7" t="s">
        <v>277</v>
      </c>
      <c r="E62" s="58">
        <v>9904</v>
      </c>
      <c r="F62" s="50">
        <v>4253</v>
      </c>
      <c r="G62" s="37" t="s">
        <v>574</v>
      </c>
      <c r="H62" s="64">
        <v>2447</v>
      </c>
      <c r="I62" s="64">
        <v>1806</v>
      </c>
      <c r="J62" s="19">
        <f t="shared" si="18"/>
        <v>42.942245557350567</v>
      </c>
      <c r="K62" s="12">
        <v>15</v>
      </c>
      <c r="L62" s="21">
        <f t="shared" si="19"/>
        <v>1.5145395799676897</v>
      </c>
      <c r="M62" s="67">
        <v>12</v>
      </c>
      <c r="N62" s="15">
        <f t="shared" si="20"/>
        <v>1.2116316639741518</v>
      </c>
      <c r="O62" s="66">
        <v>2</v>
      </c>
      <c r="P62" s="15">
        <f t="shared" si="21"/>
        <v>0.20193861066235866</v>
      </c>
      <c r="Q62" s="72">
        <v>1</v>
      </c>
      <c r="R62" s="15">
        <f t="shared" si="22"/>
        <v>0.10096930533117933</v>
      </c>
      <c r="S62" s="76">
        <v>3</v>
      </c>
      <c r="T62" s="15">
        <f t="shared" si="23"/>
        <v>0.30290791599353795</v>
      </c>
      <c r="U62" s="74">
        <v>0</v>
      </c>
      <c r="V62" s="15">
        <f t="shared" si="24"/>
        <v>0</v>
      </c>
      <c r="W62" s="76">
        <v>0</v>
      </c>
      <c r="X62" s="15">
        <f t="shared" si="25"/>
        <v>0</v>
      </c>
      <c r="Y62" s="25">
        <v>8</v>
      </c>
      <c r="Z62" s="17">
        <v>5</v>
      </c>
      <c r="AA62" s="25">
        <v>0</v>
      </c>
      <c r="AB62" s="17">
        <v>1</v>
      </c>
      <c r="AC62" s="25">
        <v>1</v>
      </c>
      <c r="AD62" s="17">
        <v>217</v>
      </c>
      <c r="AE62" s="26">
        <v>180</v>
      </c>
      <c r="AF62" s="17">
        <v>0</v>
      </c>
      <c r="AG62" s="26">
        <v>37</v>
      </c>
      <c r="AH62" s="17">
        <v>51</v>
      </c>
      <c r="AI62" s="27">
        <v>485</v>
      </c>
      <c r="AJ62" s="15">
        <v>4.8970113085621971</v>
      </c>
      <c r="AK62" s="28">
        <v>0.80775444264943463</v>
      </c>
      <c r="AL62" s="22">
        <v>0.50484652665589658</v>
      </c>
      <c r="AM62" s="28">
        <v>0</v>
      </c>
      <c r="AN62" s="22">
        <v>0.10096930533117933</v>
      </c>
      <c r="AO62" s="28">
        <v>0.10096930533117933</v>
      </c>
      <c r="AP62" s="51">
        <v>440</v>
      </c>
      <c r="AQ62" s="55">
        <v>0</v>
      </c>
      <c r="AR62" s="51">
        <v>0</v>
      </c>
      <c r="AS62" s="55">
        <v>0</v>
      </c>
      <c r="AT62" s="51">
        <v>0</v>
      </c>
      <c r="AU62" s="55">
        <v>440</v>
      </c>
      <c r="AV62" s="15">
        <f t="shared" si="26"/>
        <v>4.4426494345718899</v>
      </c>
    </row>
    <row r="63" spans="1:48" ht="13.5" customHeight="1" x14ac:dyDescent="0.45">
      <c r="A63" s="7" t="s">
        <v>87</v>
      </c>
      <c r="B63" s="7" t="s">
        <v>199</v>
      </c>
      <c r="C63" s="8" t="s">
        <v>365</v>
      </c>
      <c r="D63" s="7" t="s">
        <v>298</v>
      </c>
      <c r="E63" s="58">
        <v>7462</v>
      </c>
      <c r="F63" s="50">
        <v>3109</v>
      </c>
      <c r="G63" s="37" t="s">
        <v>584</v>
      </c>
      <c r="H63" s="64">
        <v>1486</v>
      </c>
      <c r="I63" s="64">
        <v>1623</v>
      </c>
      <c r="J63" s="19">
        <f t="shared" si="18"/>
        <v>41.664433127847758</v>
      </c>
      <c r="K63" s="12">
        <v>7</v>
      </c>
      <c r="L63" s="21">
        <f t="shared" si="19"/>
        <v>0.93808630393996251</v>
      </c>
      <c r="M63" s="67">
        <v>3</v>
      </c>
      <c r="N63" s="15">
        <f t="shared" si="20"/>
        <v>0.40203698740284105</v>
      </c>
      <c r="O63" s="66">
        <v>0</v>
      </c>
      <c r="P63" s="15">
        <f t="shared" si="21"/>
        <v>0</v>
      </c>
      <c r="Q63" s="72">
        <v>0</v>
      </c>
      <c r="R63" s="15">
        <f t="shared" si="22"/>
        <v>0</v>
      </c>
      <c r="S63" s="76">
        <v>4</v>
      </c>
      <c r="T63" s="15">
        <f t="shared" si="23"/>
        <v>0.5360493165371214</v>
      </c>
      <c r="U63" s="74">
        <v>0</v>
      </c>
      <c r="V63" s="15">
        <f t="shared" si="24"/>
        <v>0</v>
      </c>
      <c r="W63" s="76">
        <v>0</v>
      </c>
      <c r="X63" s="15">
        <f t="shared" si="25"/>
        <v>0</v>
      </c>
      <c r="Y63" s="25">
        <v>4</v>
      </c>
      <c r="Z63" s="17">
        <v>3</v>
      </c>
      <c r="AA63" s="25">
        <v>0</v>
      </c>
      <c r="AB63" s="17">
        <v>0</v>
      </c>
      <c r="AC63" s="25">
        <v>0</v>
      </c>
      <c r="AD63" s="17">
        <v>107</v>
      </c>
      <c r="AE63" s="26">
        <v>91</v>
      </c>
      <c r="AF63" s="17">
        <v>0</v>
      </c>
      <c r="AG63" s="26">
        <v>0</v>
      </c>
      <c r="AH63" s="17">
        <v>0</v>
      </c>
      <c r="AI63" s="27">
        <v>198</v>
      </c>
      <c r="AJ63" s="15">
        <v>2.653444116858751</v>
      </c>
      <c r="AK63" s="28">
        <v>0.5360493165371214</v>
      </c>
      <c r="AL63" s="22">
        <v>0.40203698740284105</v>
      </c>
      <c r="AM63" s="28">
        <v>0</v>
      </c>
      <c r="AN63" s="22">
        <v>0</v>
      </c>
      <c r="AO63" s="28">
        <v>0</v>
      </c>
      <c r="AP63" s="51">
        <v>171</v>
      </c>
      <c r="AQ63" s="55">
        <v>0</v>
      </c>
      <c r="AR63" s="51">
        <v>0</v>
      </c>
      <c r="AS63" s="55">
        <v>0</v>
      </c>
      <c r="AT63" s="51">
        <v>0</v>
      </c>
      <c r="AU63" s="55">
        <v>171</v>
      </c>
      <c r="AV63" s="15">
        <f t="shared" si="26"/>
        <v>2.2916108281961942</v>
      </c>
    </row>
    <row r="64" spans="1:48" ht="13.5" customHeight="1" x14ac:dyDescent="0.45">
      <c r="A64" s="7" t="s">
        <v>88</v>
      </c>
      <c r="B64" s="7" t="s">
        <v>200</v>
      </c>
      <c r="C64" s="8" t="s">
        <v>366</v>
      </c>
      <c r="D64" s="7" t="s">
        <v>277</v>
      </c>
      <c r="E64" s="58">
        <v>12957</v>
      </c>
      <c r="F64" s="50">
        <v>5067</v>
      </c>
      <c r="G64" s="37" t="s">
        <v>585</v>
      </c>
      <c r="H64" s="64">
        <v>2603</v>
      </c>
      <c r="I64" s="64">
        <v>2464</v>
      </c>
      <c r="J64" s="19">
        <f t="shared" si="18"/>
        <v>39.106274600601992</v>
      </c>
      <c r="K64" s="12">
        <v>4</v>
      </c>
      <c r="L64" s="21">
        <f t="shared" si="19"/>
        <v>0.30871343675233465</v>
      </c>
      <c r="M64" s="67">
        <v>2</v>
      </c>
      <c r="N64" s="15">
        <f t="shared" si="20"/>
        <v>0.15435671837616732</v>
      </c>
      <c r="O64" s="66">
        <v>0</v>
      </c>
      <c r="P64" s="15">
        <f t="shared" si="21"/>
        <v>0</v>
      </c>
      <c r="Q64" s="72">
        <v>0</v>
      </c>
      <c r="R64" s="15">
        <f t="shared" si="22"/>
        <v>0</v>
      </c>
      <c r="S64" s="76">
        <v>2</v>
      </c>
      <c r="T64" s="15">
        <f t="shared" si="23"/>
        <v>0.15435671837616732</v>
      </c>
      <c r="U64" s="74">
        <v>0</v>
      </c>
      <c r="V64" s="15">
        <f t="shared" si="24"/>
        <v>0</v>
      </c>
      <c r="W64" s="76">
        <v>0</v>
      </c>
      <c r="X64" s="15">
        <f t="shared" si="25"/>
        <v>0</v>
      </c>
      <c r="Y64" s="25">
        <v>2</v>
      </c>
      <c r="Z64" s="17">
        <v>2</v>
      </c>
      <c r="AA64" s="25">
        <v>0</v>
      </c>
      <c r="AB64" s="17">
        <v>0</v>
      </c>
      <c r="AC64" s="25">
        <v>0</v>
      </c>
      <c r="AD64" s="17">
        <v>53</v>
      </c>
      <c r="AE64" s="26">
        <v>72</v>
      </c>
      <c r="AF64" s="17">
        <v>0</v>
      </c>
      <c r="AG64" s="26">
        <v>0</v>
      </c>
      <c r="AH64" s="17">
        <v>0</v>
      </c>
      <c r="AI64" s="27">
        <v>125</v>
      </c>
      <c r="AJ64" s="15">
        <v>0.96472948985104579</v>
      </c>
      <c r="AK64" s="28">
        <v>0.15435671837616732</v>
      </c>
      <c r="AL64" s="22">
        <v>0.15435671837616732</v>
      </c>
      <c r="AM64" s="28">
        <v>0</v>
      </c>
      <c r="AN64" s="22">
        <v>0</v>
      </c>
      <c r="AO64" s="28">
        <v>0</v>
      </c>
      <c r="AP64" s="51">
        <v>79</v>
      </c>
      <c r="AQ64" s="55">
        <v>0</v>
      </c>
      <c r="AR64" s="51">
        <v>0</v>
      </c>
      <c r="AS64" s="55">
        <v>0</v>
      </c>
      <c r="AT64" s="51">
        <v>0</v>
      </c>
      <c r="AU64" s="55">
        <v>79</v>
      </c>
      <c r="AV64" s="15">
        <f t="shared" si="26"/>
        <v>0.60970903758586092</v>
      </c>
    </row>
    <row r="65" spans="1:48" ht="13.5" customHeight="1" x14ac:dyDescent="0.45">
      <c r="A65" s="7" t="s">
        <v>367</v>
      </c>
      <c r="B65" s="7" t="s">
        <v>201</v>
      </c>
      <c r="C65" s="8" t="s">
        <v>368</v>
      </c>
      <c r="D65" s="7" t="s">
        <v>298</v>
      </c>
      <c r="E65" s="58">
        <v>7732</v>
      </c>
      <c r="F65" s="50">
        <v>3589</v>
      </c>
      <c r="G65" s="37" t="s">
        <v>586</v>
      </c>
      <c r="H65" s="64">
        <v>2037</v>
      </c>
      <c r="I65" s="64">
        <v>1552</v>
      </c>
      <c r="J65" s="19">
        <f t="shared" si="18"/>
        <v>46.417485773409204</v>
      </c>
      <c r="K65" s="12">
        <v>18</v>
      </c>
      <c r="L65" s="21">
        <f t="shared" si="19"/>
        <v>2.3279875840662183</v>
      </c>
      <c r="M65" s="67">
        <v>15</v>
      </c>
      <c r="N65" s="15">
        <f t="shared" si="20"/>
        <v>1.9399896533885153</v>
      </c>
      <c r="O65" s="66">
        <v>4</v>
      </c>
      <c r="P65" s="15">
        <f t="shared" si="21"/>
        <v>0.5173305742369374</v>
      </c>
      <c r="Q65" s="72">
        <v>1</v>
      </c>
      <c r="R65" s="15">
        <f t="shared" si="22"/>
        <v>0.12933264355923435</v>
      </c>
      <c r="S65" s="76">
        <v>3</v>
      </c>
      <c r="T65" s="15">
        <f t="shared" si="23"/>
        <v>0.38799793067770305</v>
      </c>
      <c r="U65" s="74">
        <v>1</v>
      </c>
      <c r="V65" s="15">
        <f t="shared" si="24"/>
        <v>0.12933264355923435</v>
      </c>
      <c r="W65" s="76">
        <v>0</v>
      </c>
      <c r="X65" s="15">
        <f t="shared" si="25"/>
        <v>0</v>
      </c>
      <c r="Y65" s="25">
        <v>8</v>
      </c>
      <c r="Z65" s="17">
        <v>5</v>
      </c>
      <c r="AA65" s="25">
        <v>3</v>
      </c>
      <c r="AB65" s="17">
        <v>1</v>
      </c>
      <c r="AC65" s="25">
        <v>1</v>
      </c>
      <c r="AD65" s="17">
        <v>223</v>
      </c>
      <c r="AE65" s="26">
        <v>160</v>
      </c>
      <c r="AF65" s="17">
        <v>110</v>
      </c>
      <c r="AG65" s="26">
        <v>47</v>
      </c>
      <c r="AH65" s="17">
        <v>64</v>
      </c>
      <c r="AI65" s="27">
        <v>604</v>
      </c>
      <c r="AJ65" s="15">
        <v>7.8116916709777549</v>
      </c>
      <c r="AK65" s="28">
        <v>1.0346611484738748</v>
      </c>
      <c r="AL65" s="22">
        <v>0.64666321779617175</v>
      </c>
      <c r="AM65" s="28">
        <v>0.38799793067770305</v>
      </c>
      <c r="AN65" s="22">
        <v>0.12933264355923435</v>
      </c>
      <c r="AO65" s="28">
        <v>0.12933264355923435</v>
      </c>
      <c r="AP65" s="51">
        <v>516</v>
      </c>
      <c r="AQ65" s="55">
        <v>0</v>
      </c>
      <c r="AR65" s="51">
        <v>0</v>
      </c>
      <c r="AS65" s="55">
        <v>0</v>
      </c>
      <c r="AT65" s="51">
        <v>0</v>
      </c>
      <c r="AU65" s="55">
        <v>516</v>
      </c>
      <c r="AV65" s="15">
        <f t="shared" si="26"/>
        <v>6.6735644076564933</v>
      </c>
    </row>
    <row r="66" spans="1:48" ht="13.5" customHeight="1" x14ac:dyDescent="0.45">
      <c r="A66" s="7" t="s">
        <v>89</v>
      </c>
      <c r="B66" s="7" t="s">
        <v>202</v>
      </c>
      <c r="C66" s="8" t="s">
        <v>369</v>
      </c>
      <c r="D66" s="7" t="s">
        <v>298</v>
      </c>
      <c r="E66" s="58">
        <v>8431</v>
      </c>
      <c r="F66" s="50">
        <v>4521</v>
      </c>
      <c r="G66" s="37" t="s">
        <v>587</v>
      </c>
      <c r="H66" s="64">
        <v>2169</v>
      </c>
      <c r="I66" s="64">
        <v>2352</v>
      </c>
      <c r="J66" s="19">
        <f t="shared" si="18"/>
        <v>53.6235322025857</v>
      </c>
      <c r="K66" s="12">
        <v>41</v>
      </c>
      <c r="L66" s="21">
        <f t="shared" si="19"/>
        <v>4.8630055746649266</v>
      </c>
      <c r="M66" s="67">
        <v>14</v>
      </c>
      <c r="N66" s="15">
        <f t="shared" si="20"/>
        <v>1.660538488909975</v>
      </c>
      <c r="O66" s="66">
        <v>2</v>
      </c>
      <c r="P66" s="15">
        <f t="shared" si="21"/>
        <v>0.23721978412999645</v>
      </c>
      <c r="Q66" s="72">
        <v>0</v>
      </c>
      <c r="R66" s="15">
        <f t="shared" si="22"/>
        <v>0</v>
      </c>
      <c r="S66" s="76">
        <v>27</v>
      </c>
      <c r="T66" s="15">
        <f t="shared" si="23"/>
        <v>3.202467085754952</v>
      </c>
      <c r="U66" s="74">
        <v>6</v>
      </c>
      <c r="V66" s="15">
        <f t="shared" si="24"/>
        <v>0.71165935238998934</v>
      </c>
      <c r="W66" s="76">
        <v>3</v>
      </c>
      <c r="X66" s="15">
        <f t="shared" si="25"/>
        <v>0.35582967619499467</v>
      </c>
      <c r="Y66" s="25">
        <v>28</v>
      </c>
      <c r="Z66" s="17">
        <v>5</v>
      </c>
      <c r="AA66" s="25">
        <v>5</v>
      </c>
      <c r="AB66" s="17">
        <v>0</v>
      </c>
      <c r="AC66" s="25">
        <v>3</v>
      </c>
      <c r="AD66" s="17">
        <v>786</v>
      </c>
      <c r="AE66" s="26">
        <v>174</v>
      </c>
      <c r="AF66" s="17">
        <v>196</v>
      </c>
      <c r="AG66" s="26">
        <v>0</v>
      </c>
      <c r="AH66" s="17">
        <v>169</v>
      </c>
      <c r="AI66" s="27">
        <v>1325</v>
      </c>
      <c r="AJ66" s="15">
        <v>15.715810698612264</v>
      </c>
      <c r="AK66" s="28">
        <v>3.32107697781995</v>
      </c>
      <c r="AL66" s="22">
        <v>0.59304946032499117</v>
      </c>
      <c r="AM66" s="28">
        <v>0.59304946032499117</v>
      </c>
      <c r="AN66" s="22">
        <v>0</v>
      </c>
      <c r="AO66" s="28">
        <v>0.35582967619499467</v>
      </c>
      <c r="AP66" s="51">
        <v>1035</v>
      </c>
      <c r="AQ66" s="55">
        <v>0</v>
      </c>
      <c r="AR66" s="51">
        <v>0</v>
      </c>
      <c r="AS66" s="55">
        <v>0</v>
      </c>
      <c r="AT66" s="51">
        <v>0</v>
      </c>
      <c r="AU66" s="55">
        <v>1035</v>
      </c>
      <c r="AV66" s="15">
        <f t="shared" si="26"/>
        <v>12.276123828727316</v>
      </c>
    </row>
    <row r="67" spans="1:48" ht="13.5" customHeight="1" x14ac:dyDescent="0.45">
      <c r="A67" s="7" t="s">
        <v>90</v>
      </c>
      <c r="B67" s="7" t="s">
        <v>203</v>
      </c>
      <c r="C67" s="8" t="s">
        <v>370</v>
      </c>
      <c r="D67" s="7" t="s">
        <v>281</v>
      </c>
      <c r="E67" s="58">
        <v>7432</v>
      </c>
      <c r="F67" s="50">
        <v>3989</v>
      </c>
      <c r="G67" s="37" t="s">
        <v>588</v>
      </c>
      <c r="H67" s="64">
        <v>2214</v>
      </c>
      <c r="I67" s="64">
        <v>1775</v>
      </c>
      <c r="J67" s="19">
        <f t="shared" si="18"/>
        <v>53.673304628632934</v>
      </c>
      <c r="K67" s="12">
        <v>25</v>
      </c>
      <c r="L67" s="21">
        <f t="shared" si="19"/>
        <v>3.3638320775026913</v>
      </c>
      <c r="M67" s="67">
        <v>21</v>
      </c>
      <c r="N67" s="15">
        <f t="shared" si="20"/>
        <v>2.8256189451022604</v>
      </c>
      <c r="O67" s="66">
        <v>8</v>
      </c>
      <c r="P67" s="15">
        <f t="shared" si="21"/>
        <v>1.0764262648008611</v>
      </c>
      <c r="Q67" s="72">
        <v>1</v>
      </c>
      <c r="R67" s="15">
        <f t="shared" si="22"/>
        <v>0.13455328310010764</v>
      </c>
      <c r="S67" s="76">
        <v>4</v>
      </c>
      <c r="T67" s="15">
        <f t="shared" si="23"/>
        <v>0.53821313240043056</v>
      </c>
      <c r="U67" s="74">
        <v>0</v>
      </c>
      <c r="V67" s="15">
        <f t="shared" si="24"/>
        <v>0</v>
      </c>
      <c r="W67" s="76">
        <v>0</v>
      </c>
      <c r="X67" s="15">
        <f t="shared" si="25"/>
        <v>0</v>
      </c>
      <c r="Y67" s="25">
        <v>15</v>
      </c>
      <c r="Z67" s="17">
        <v>2</v>
      </c>
      <c r="AA67" s="25">
        <v>4</v>
      </c>
      <c r="AB67" s="17">
        <v>3</v>
      </c>
      <c r="AC67" s="25">
        <v>1</v>
      </c>
      <c r="AD67" s="17">
        <v>416</v>
      </c>
      <c r="AE67" s="26">
        <v>68</v>
      </c>
      <c r="AF67" s="17">
        <v>164</v>
      </c>
      <c r="AG67" s="26">
        <v>136</v>
      </c>
      <c r="AH67" s="17">
        <v>50</v>
      </c>
      <c r="AI67" s="27">
        <v>834</v>
      </c>
      <c r="AJ67" s="15">
        <v>11.221743810548977</v>
      </c>
      <c r="AK67" s="28">
        <v>2.0182992465016145</v>
      </c>
      <c r="AL67" s="22">
        <v>0.26910656620021528</v>
      </c>
      <c r="AM67" s="28">
        <v>0.53821313240043056</v>
      </c>
      <c r="AN67" s="22">
        <v>0.40365984930032295</v>
      </c>
      <c r="AO67" s="28">
        <v>0.13455328310010764</v>
      </c>
      <c r="AP67" s="51">
        <v>654</v>
      </c>
      <c r="AQ67" s="55">
        <v>0</v>
      </c>
      <c r="AR67" s="51">
        <v>0</v>
      </c>
      <c r="AS67" s="55">
        <v>0</v>
      </c>
      <c r="AT67" s="51">
        <v>0</v>
      </c>
      <c r="AU67" s="55">
        <v>654</v>
      </c>
      <c r="AV67" s="15">
        <f t="shared" si="26"/>
        <v>8.7997847147470409</v>
      </c>
    </row>
    <row r="68" spans="1:48" ht="13.5" customHeight="1" x14ac:dyDescent="0.45">
      <c r="A68" s="7" t="s">
        <v>91</v>
      </c>
      <c r="B68" s="7" t="s">
        <v>204</v>
      </c>
      <c r="C68" s="8" t="s">
        <v>371</v>
      </c>
      <c r="D68" s="7" t="s">
        <v>277</v>
      </c>
      <c r="E68" s="58">
        <v>12972</v>
      </c>
      <c r="F68" s="50">
        <v>5081</v>
      </c>
      <c r="G68" s="37" t="s">
        <v>589</v>
      </c>
      <c r="H68" s="64">
        <v>2601</v>
      </c>
      <c r="I68" s="64">
        <v>2480</v>
      </c>
      <c r="J68" s="19">
        <f t="shared" si="18"/>
        <v>39.168979340117176</v>
      </c>
      <c r="K68" s="12">
        <v>3</v>
      </c>
      <c r="L68" s="21">
        <f t="shared" si="19"/>
        <v>0.23126734505087881</v>
      </c>
      <c r="M68" s="67">
        <v>1</v>
      </c>
      <c r="N68" s="15">
        <f t="shared" si="20"/>
        <v>7.70891150169596E-2</v>
      </c>
      <c r="O68" s="66">
        <v>0</v>
      </c>
      <c r="P68" s="15">
        <f t="shared" si="21"/>
        <v>0</v>
      </c>
      <c r="Q68" s="72">
        <v>0</v>
      </c>
      <c r="R68" s="15">
        <f t="shared" si="22"/>
        <v>0</v>
      </c>
      <c r="S68" s="76">
        <v>2</v>
      </c>
      <c r="T68" s="15">
        <f t="shared" si="23"/>
        <v>0.1541782300339192</v>
      </c>
      <c r="U68" s="74">
        <v>0</v>
      </c>
      <c r="V68" s="15">
        <f t="shared" si="24"/>
        <v>0</v>
      </c>
      <c r="W68" s="76">
        <v>0</v>
      </c>
      <c r="X68" s="15">
        <f t="shared" si="25"/>
        <v>0</v>
      </c>
      <c r="Y68" s="25">
        <v>2</v>
      </c>
      <c r="Z68" s="17">
        <v>1</v>
      </c>
      <c r="AA68" s="25">
        <v>0</v>
      </c>
      <c r="AB68" s="17">
        <v>0</v>
      </c>
      <c r="AC68" s="25">
        <v>0</v>
      </c>
      <c r="AD68" s="17">
        <v>52</v>
      </c>
      <c r="AE68" s="26">
        <v>46</v>
      </c>
      <c r="AF68" s="17">
        <v>0</v>
      </c>
      <c r="AG68" s="26">
        <v>0</v>
      </c>
      <c r="AH68" s="17">
        <v>0</v>
      </c>
      <c r="AI68" s="27">
        <v>98</v>
      </c>
      <c r="AJ68" s="15">
        <v>0.75547332716620408</v>
      </c>
      <c r="AK68" s="28">
        <v>0.1541782300339192</v>
      </c>
      <c r="AL68" s="22">
        <v>7.70891150169596E-2</v>
      </c>
      <c r="AM68" s="28">
        <v>0</v>
      </c>
      <c r="AN68" s="22">
        <v>0</v>
      </c>
      <c r="AO68" s="28">
        <v>0</v>
      </c>
      <c r="AP68" s="51">
        <v>98</v>
      </c>
      <c r="AQ68" s="55">
        <v>0</v>
      </c>
      <c r="AR68" s="51">
        <v>0</v>
      </c>
      <c r="AS68" s="55">
        <v>0</v>
      </c>
      <c r="AT68" s="51">
        <v>0</v>
      </c>
      <c r="AU68" s="55">
        <v>98</v>
      </c>
      <c r="AV68" s="15">
        <f t="shared" si="26"/>
        <v>0.75547332716620408</v>
      </c>
    </row>
    <row r="69" spans="1:48" ht="13.5" customHeight="1" x14ac:dyDescent="0.45">
      <c r="A69" s="7" t="s">
        <v>92</v>
      </c>
      <c r="B69" s="7" t="s">
        <v>205</v>
      </c>
      <c r="C69" s="8" t="s">
        <v>372</v>
      </c>
      <c r="D69" s="7" t="s">
        <v>277</v>
      </c>
      <c r="E69" s="58">
        <v>8557</v>
      </c>
      <c r="F69" s="50">
        <v>3679</v>
      </c>
      <c r="G69" s="37" t="s">
        <v>590</v>
      </c>
      <c r="H69" s="64">
        <v>1620</v>
      </c>
      <c r="I69" s="64">
        <v>2059</v>
      </c>
      <c r="J69" s="19">
        <f t="shared" si="18"/>
        <v>42.994039967278255</v>
      </c>
      <c r="K69" s="12">
        <v>20</v>
      </c>
      <c r="L69" s="21">
        <f t="shared" si="19"/>
        <v>2.3372677340189321</v>
      </c>
      <c r="M69" s="67">
        <v>2</v>
      </c>
      <c r="N69" s="15">
        <f t="shared" si="20"/>
        <v>0.23372677340189318</v>
      </c>
      <c r="O69" s="66">
        <v>0</v>
      </c>
      <c r="P69" s="15">
        <f t="shared" si="21"/>
        <v>0</v>
      </c>
      <c r="Q69" s="72">
        <v>0</v>
      </c>
      <c r="R69" s="15">
        <f t="shared" si="22"/>
        <v>0</v>
      </c>
      <c r="S69" s="76">
        <v>18</v>
      </c>
      <c r="T69" s="15">
        <f t="shared" si="23"/>
        <v>2.1035409606170385</v>
      </c>
      <c r="U69" s="74">
        <v>1</v>
      </c>
      <c r="V69" s="15">
        <f t="shared" si="24"/>
        <v>0.11686338670094659</v>
      </c>
      <c r="W69" s="76">
        <v>0</v>
      </c>
      <c r="X69" s="15">
        <f t="shared" si="25"/>
        <v>0</v>
      </c>
      <c r="Y69" s="25">
        <v>9</v>
      </c>
      <c r="Z69" s="17">
        <v>10</v>
      </c>
      <c r="AA69" s="25">
        <v>1</v>
      </c>
      <c r="AB69" s="17">
        <v>0</v>
      </c>
      <c r="AC69" s="25">
        <v>0</v>
      </c>
      <c r="AD69" s="17">
        <v>242</v>
      </c>
      <c r="AE69" s="26">
        <v>310</v>
      </c>
      <c r="AF69" s="17">
        <v>40</v>
      </c>
      <c r="AG69" s="26">
        <v>0</v>
      </c>
      <c r="AH69" s="17">
        <v>0</v>
      </c>
      <c r="AI69" s="27">
        <v>592</v>
      </c>
      <c r="AJ69" s="15">
        <v>6.918312492696038</v>
      </c>
      <c r="AK69" s="28">
        <v>1.0517704803085193</v>
      </c>
      <c r="AL69" s="22">
        <v>1.168633867009466</v>
      </c>
      <c r="AM69" s="28">
        <v>0.11686338670094659</v>
      </c>
      <c r="AN69" s="22">
        <v>0</v>
      </c>
      <c r="AO69" s="28">
        <v>0</v>
      </c>
      <c r="AP69" s="51">
        <v>462</v>
      </c>
      <c r="AQ69" s="55">
        <v>0</v>
      </c>
      <c r="AR69" s="51">
        <v>0</v>
      </c>
      <c r="AS69" s="55">
        <v>0</v>
      </c>
      <c r="AT69" s="51">
        <v>0</v>
      </c>
      <c r="AU69" s="55">
        <v>462</v>
      </c>
      <c r="AV69" s="15">
        <f t="shared" si="26"/>
        <v>5.3990884655837323</v>
      </c>
    </row>
    <row r="70" spans="1:48" ht="13.5" customHeight="1" x14ac:dyDescent="0.45">
      <c r="A70" s="7" t="s">
        <v>373</v>
      </c>
      <c r="B70" s="7" t="s">
        <v>374</v>
      </c>
      <c r="C70" s="8" t="s">
        <v>375</v>
      </c>
      <c r="D70" s="7" t="s">
        <v>298</v>
      </c>
      <c r="E70" s="58">
        <v>5488</v>
      </c>
      <c r="F70" s="50">
        <v>2959</v>
      </c>
      <c r="G70" s="37" t="s">
        <v>591</v>
      </c>
      <c r="H70" s="64">
        <v>1422</v>
      </c>
      <c r="I70" s="64">
        <v>1537</v>
      </c>
      <c r="J70" s="19">
        <f t="shared" si="18"/>
        <v>53.917638483965014</v>
      </c>
      <c r="K70" s="12">
        <v>28</v>
      </c>
      <c r="L70" s="21">
        <f t="shared" si="19"/>
        <v>5.1020408163265305</v>
      </c>
      <c r="M70" s="67">
        <v>4</v>
      </c>
      <c r="N70" s="15">
        <f t="shared" si="20"/>
        <v>0.7288629737609329</v>
      </c>
      <c r="O70" s="66">
        <v>0</v>
      </c>
      <c r="P70" s="15">
        <f t="shared" si="21"/>
        <v>0</v>
      </c>
      <c r="Q70" s="72">
        <v>0</v>
      </c>
      <c r="R70" s="15">
        <f t="shared" si="22"/>
        <v>0</v>
      </c>
      <c r="S70" s="76">
        <v>24</v>
      </c>
      <c r="T70" s="15">
        <f t="shared" si="23"/>
        <v>4.3731778425655978</v>
      </c>
      <c r="U70" s="74">
        <v>3</v>
      </c>
      <c r="V70" s="15">
        <f t="shared" si="24"/>
        <v>0.54664723032069973</v>
      </c>
      <c r="W70" s="76">
        <v>2</v>
      </c>
      <c r="X70" s="15">
        <f t="shared" si="25"/>
        <v>0.36443148688046645</v>
      </c>
      <c r="Y70" s="25">
        <v>18</v>
      </c>
      <c r="Z70" s="17">
        <v>7</v>
      </c>
      <c r="AA70" s="25">
        <v>1</v>
      </c>
      <c r="AB70" s="17">
        <v>0</v>
      </c>
      <c r="AC70" s="25">
        <v>2</v>
      </c>
      <c r="AD70" s="17">
        <v>488</v>
      </c>
      <c r="AE70" s="26">
        <v>208</v>
      </c>
      <c r="AF70" s="17">
        <v>33</v>
      </c>
      <c r="AG70" s="26">
        <v>0</v>
      </c>
      <c r="AH70" s="17">
        <v>88</v>
      </c>
      <c r="AI70" s="27">
        <v>817</v>
      </c>
      <c r="AJ70" s="15">
        <v>14.887026239067055</v>
      </c>
      <c r="AK70" s="28">
        <v>3.2798833819241984</v>
      </c>
      <c r="AL70" s="22">
        <v>1.2755102040816326</v>
      </c>
      <c r="AM70" s="28">
        <v>0.18221574344023322</v>
      </c>
      <c r="AN70" s="22">
        <v>0</v>
      </c>
      <c r="AO70" s="28">
        <v>0.36443148688046645</v>
      </c>
      <c r="AP70" s="51">
        <v>642</v>
      </c>
      <c r="AQ70" s="55">
        <v>0</v>
      </c>
      <c r="AR70" s="51">
        <v>0</v>
      </c>
      <c r="AS70" s="55">
        <v>0</v>
      </c>
      <c r="AT70" s="51">
        <v>0</v>
      </c>
      <c r="AU70" s="55">
        <v>642</v>
      </c>
      <c r="AV70" s="15">
        <f t="shared" si="26"/>
        <v>11.698250728862973</v>
      </c>
    </row>
    <row r="71" spans="1:48" ht="13.5" customHeight="1" x14ac:dyDescent="0.45">
      <c r="A71" s="7" t="s">
        <v>93</v>
      </c>
      <c r="B71" s="7" t="s">
        <v>206</v>
      </c>
      <c r="C71" s="8" t="s">
        <v>376</v>
      </c>
      <c r="D71" s="7" t="s">
        <v>275</v>
      </c>
      <c r="E71" s="58">
        <v>8332</v>
      </c>
      <c r="F71" s="50">
        <v>4420</v>
      </c>
      <c r="G71" s="37" t="s">
        <v>628</v>
      </c>
      <c r="H71" s="64">
        <v>2025</v>
      </c>
      <c r="I71" s="64">
        <v>2395</v>
      </c>
      <c r="J71" s="19">
        <f t="shared" si="18"/>
        <v>53.048487758041283</v>
      </c>
      <c r="K71" s="12">
        <v>39</v>
      </c>
      <c r="L71" s="21">
        <f t="shared" si="19"/>
        <v>4.6807489198271721</v>
      </c>
      <c r="M71" s="67">
        <v>7</v>
      </c>
      <c r="N71" s="15">
        <f t="shared" si="20"/>
        <v>0.84013442150744122</v>
      </c>
      <c r="O71" s="66">
        <v>0</v>
      </c>
      <c r="P71" s="15">
        <f t="shared" si="21"/>
        <v>0</v>
      </c>
      <c r="Q71" s="72">
        <v>0</v>
      </c>
      <c r="R71" s="15">
        <f t="shared" si="22"/>
        <v>0</v>
      </c>
      <c r="S71" s="76">
        <v>32</v>
      </c>
      <c r="T71" s="15">
        <f t="shared" si="23"/>
        <v>3.8406144983197308</v>
      </c>
      <c r="U71" s="74">
        <v>8</v>
      </c>
      <c r="V71" s="15">
        <f t="shared" si="24"/>
        <v>0.9601536245799327</v>
      </c>
      <c r="W71" s="76">
        <v>0</v>
      </c>
      <c r="X71" s="15">
        <f t="shared" si="25"/>
        <v>0</v>
      </c>
      <c r="Y71" s="25">
        <v>20</v>
      </c>
      <c r="Z71" s="17">
        <v>11</v>
      </c>
      <c r="AA71" s="25">
        <v>5</v>
      </c>
      <c r="AB71" s="17">
        <v>3</v>
      </c>
      <c r="AC71" s="25">
        <v>0</v>
      </c>
      <c r="AD71" s="17">
        <v>541</v>
      </c>
      <c r="AE71" s="26">
        <v>340</v>
      </c>
      <c r="AF71" s="17">
        <v>197</v>
      </c>
      <c r="AG71" s="26">
        <v>124</v>
      </c>
      <c r="AH71" s="17">
        <v>0</v>
      </c>
      <c r="AI71" s="27">
        <v>1202</v>
      </c>
      <c r="AJ71" s="15">
        <v>14.42630820931349</v>
      </c>
      <c r="AK71" s="28">
        <v>2.4003840614498322</v>
      </c>
      <c r="AL71" s="22">
        <v>1.3202112337974077</v>
      </c>
      <c r="AM71" s="28">
        <v>0.60009601536245805</v>
      </c>
      <c r="AN71" s="22">
        <v>0.36005760921747482</v>
      </c>
      <c r="AO71" s="28">
        <v>0</v>
      </c>
      <c r="AP71" s="51">
        <v>919</v>
      </c>
      <c r="AQ71" s="55">
        <v>94</v>
      </c>
      <c r="AR71" s="51">
        <v>0</v>
      </c>
      <c r="AS71" s="55">
        <v>0</v>
      </c>
      <c r="AT71" s="51">
        <v>0</v>
      </c>
      <c r="AU71" s="55">
        <v>963</v>
      </c>
      <c r="AV71" s="15">
        <f t="shared" si="26"/>
        <v>11.55784925588094</v>
      </c>
    </row>
    <row r="72" spans="1:48" ht="13.5" customHeight="1" x14ac:dyDescent="0.45">
      <c r="A72" s="7" t="s">
        <v>94</v>
      </c>
      <c r="B72" s="7" t="s">
        <v>207</v>
      </c>
      <c r="C72" s="8" t="s">
        <v>377</v>
      </c>
      <c r="D72" s="7" t="s">
        <v>275</v>
      </c>
      <c r="E72" s="58">
        <v>5833</v>
      </c>
      <c r="F72" s="50">
        <v>3157</v>
      </c>
      <c r="G72" s="37" t="s">
        <v>629</v>
      </c>
      <c r="H72" s="64">
        <v>1484</v>
      </c>
      <c r="I72" s="64">
        <v>1673</v>
      </c>
      <c r="J72" s="19">
        <f t="shared" si="18"/>
        <v>54.123092748157042</v>
      </c>
      <c r="K72" s="12">
        <v>26</v>
      </c>
      <c r="L72" s="21">
        <f t="shared" si="19"/>
        <v>4.4573975655751754</v>
      </c>
      <c r="M72" s="67">
        <v>3</v>
      </c>
      <c r="N72" s="15">
        <f t="shared" si="20"/>
        <v>0.5143151037202125</v>
      </c>
      <c r="O72" s="66">
        <v>0</v>
      </c>
      <c r="P72" s="15">
        <f t="shared" si="21"/>
        <v>0</v>
      </c>
      <c r="Q72" s="72">
        <v>0</v>
      </c>
      <c r="R72" s="15">
        <f t="shared" si="22"/>
        <v>0</v>
      </c>
      <c r="S72" s="76">
        <v>23</v>
      </c>
      <c r="T72" s="15">
        <f t="shared" si="23"/>
        <v>3.9430824618549627</v>
      </c>
      <c r="U72" s="74">
        <v>3</v>
      </c>
      <c r="V72" s="15">
        <f t="shared" si="24"/>
        <v>0.5143151037202125</v>
      </c>
      <c r="W72" s="76">
        <v>0</v>
      </c>
      <c r="X72" s="15">
        <f t="shared" si="25"/>
        <v>0</v>
      </c>
      <c r="Y72" s="25">
        <v>19</v>
      </c>
      <c r="Z72" s="17">
        <v>4</v>
      </c>
      <c r="AA72" s="25">
        <v>1</v>
      </c>
      <c r="AB72" s="17">
        <v>2</v>
      </c>
      <c r="AC72" s="25">
        <v>0</v>
      </c>
      <c r="AD72" s="17">
        <v>505</v>
      </c>
      <c r="AE72" s="26">
        <v>124</v>
      </c>
      <c r="AF72" s="17">
        <v>35</v>
      </c>
      <c r="AG72" s="26">
        <v>73</v>
      </c>
      <c r="AH72" s="17">
        <v>0</v>
      </c>
      <c r="AI72" s="27">
        <v>737</v>
      </c>
      <c r="AJ72" s="15">
        <v>12.635007714726557</v>
      </c>
      <c r="AK72" s="28">
        <v>3.2573289902280131</v>
      </c>
      <c r="AL72" s="22">
        <v>0.68575347162695011</v>
      </c>
      <c r="AM72" s="28">
        <v>0.17143836790673753</v>
      </c>
      <c r="AN72" s="22">
        <v>0.34287673581347505</v>
      </c>
      <c r="AO72" s="28">
        <v>0</v>
      </c>
      <c r="AP72" s="51">
        <v>517</v>
      </c>
      <c r="AQ72" s="55">
        <v>29</v>
      </c>
      <c r="AR72" s="51">
        <v>0</v>
      </c>
      <c r="AS72" s="55">
        <v>0</v>
      </c>
      <c r="AT72" s="51">
        <v>0</v>
      </c>
      <c r="AU72" s="55">
        <v>517</v>
      </c>
      <c r="AV72" s="15">
        <f t="shared" si="26"/>
        <v>8.8633636207783297</v>
      </c>
    </row>
    <row r="73" spans="1:48" ht="13.5" customHeight="1" x14ac:dyDescent="0.45">
      <c r="A73" s="7" t="s">
        <v>95</v>
      </c>
      <c r="B73" s="7" t="s">
        <v>208</v>
      </c>
      <c r="C73" s="8" t="s">
        <v>378</v>
      </c>
      <c r="D73" s="7" t="s">
        <v>275</v>
      </c>
      <c r="E73" s="58">
        <v>8805</v>
      </c>
      <c r="F73" s="50">
        <v>3844</v>
      </c>
      <c r="G73" s="37" t="s">
        <v>630</v>
      </c>
      <c r="H73" s="64">
        <v>1969</v>
      </c>
      <c r="I73" s="64">
        <v>1875</v>
      </c>
      <c r="J73" s="19">
        <f t="shared" si="18"/>
        <v>43.657013060760931</v>
      </c>
      <c r="K73" s="12">
        <v>17</v>
      </c>
      <c r="L73" s="21">
        <f t="shared" si="19"/>
        <v>1.9307211811470755</v>
      </c>
      <c r="M73" s="67">
        <v>9</v>
      </c>
      <c r="N73" s="15">
        <f t="shared" si="20"/>
        <v>1.0221465076660989</v>
      </c>
      <c r="O73" s="66">
        <v>1</v>
      </c>
      <c r="P73" s="15">
        <f t="shared" si="21"/>
        <v>0.11357183418512209</v>
      </c>
      <c r="Q73" s="72">
        <v>0</v>
      </c>
      <c r="R73" s="15">
        <f t="shared" si="22"/>
        <v>0</v>
      </c>
      <c r="S73" s="76">
        <v>8</v>
      </c>
      <c r="T73" s="15">
        <f t="shared" si="23"/>
        <v>0.90857467348097676</v>
      </c>
      <c r="U73" s="74">
        <v>2</v>
      </c>
      <c r="V73" s="15">
        <f t="shared" si="24"/>
        <v>0.22714366837024419</v>
      </c>
      <c r="W73" s="76">
        <v>0</v>
      </c>
      <c r="X73" s="15">
        <f t="shared" si="25"/>
        <v>0</v>
      </c>
      <c r="Y73" s="25">
        <v>11</v>
      </c>
      <c r="Z73" s="17">
        <v>3</v>
      </c>
      <c r="AA73" s="25">
        <v>3</v>
      </c>
      <c r="AB73" s="17">
        <v>0</v>
      </c>
      <c r="AC73" s="25">
        <v>0</v>
      </c>
      <c r="AD73" s="17">
        <v>290</v>
      </c>
      <c r="AE73" s="26">
        <v>105</v>
      </c>
      <c r="AF73" s="17">
        <v>98</v>
      </c>
      <c r="AG73" s="26">
        <v>0</v>
      </c>
      <c r="AH73" s="17">
        <v>0</v>
      </c>
      <c r="AI73" s="27">
        <v>493</v>
      </c>
      <c r="AJ73" s="15">
        <v>5.5990914253265185</v>
      </c>
      <c r="AK73" s="28">
        <v>1.2492901760363431</v>
      </c>
      <c r="AL73" s="22">
        <v>0.34071550255536626</v>
      </c>
      <c r="AM73" s="28">
        <v>0.34071550255536626</v>
      </c>
      <c r="AN73" s="22">
        <v>0</v>
      </c>
      <c r="AO73" s="28">
        <v>0</v>
      </c>
      <c r="AP73" s="51">
        <v>423</v>
      </c>
      <c r="AQ73" s="55">
        <v>0</v>
      </c>
      <c r="AR73" s="51">
        <v>0</v>
      </c>
      <c r="AS73" s="55">
        <v>0</v>
      </c>
      <c r="AT73" s="51">
        <v>0</v>
      </c>
      <c r="AU73" s="55">
        <v>423</v>
      </c>
      <c r="AV73" s="15">
        <f t="shared" si="26"/>
        <v>4.8040885860306641</v>
      </c>
    </row>
    <row r="74" spans="1:48" ht="13.5" customHeight="1" x14ac:dyDescent="0.45">
      <c r="A74" s="7" t="s">
        <v>97</v>
      </c>
      <c r="B74" s="7" t="s">
        <v>210</v>
      </c>
      <c r="C74" s="8" t="s">
        <v>379</v>
      </c>
      <c r="D74" s="7" t="s">
        <v>275</v>
      </c>
      <c r="E74" s="58">
        <v>8260</v>
      </c>
      <c r="F74" s="50">
        <v>4425</v>
      </c>
      <c r="G74" s="37" t="s">
        <v>631</v>
      </c>
      <c r="H74" s="64">
        <v>2050</v>
      </c>
      <c r="I74" s="64">
        <v>2375</v>
      </c>
      <c r="J74" s="19">
        <f t="shared" si="18"/>
        <v>53.571428571428569</v>
      </c>
      <c r="K74" s="12">
        <v>44</v>
      </c>
      <c r="L74" s="21">
        <f t="shared" si="19"/>
        <v>5.3268765133171909</v>
      </c>
      <c r="M74" s="67">
        <v>9</v>
      </c>
      <c r="N74" s="15">
        <f t="shared" si="20"/>
        <v>1.0895883777239708</v>
      </c>
      <c r="O74" s="66">
        <v>1</v>
      </c>
      <c r="P74" s="15">
        <f t="shared" si="21"/>
        <v>0.12106537530266344</v>
      </c>
      <c r="Q74" s="72">
        <v>0</v>
      </c>
      <c r="R74" s="15">
        <f t="shared" si="22"/>
        <v>0</v>
      </c>
      <c r="S74" s="76">
        <v>35</v>
      </c>
      <c r="T74" s="15">
        <f t="shared" si="23"/>
        <v>4.2372881355932206</v>
      </c>
      <c r="U74" s="74">
        <v>7</v>
      </c>
      <c r="V74" s="15">
        <f t="shared" si="24"/>
        <v>0.84745762711864403</v>
      </c>
      <c r="W74" s="76">
        <v>1</v>
      </c>
      <c r="X74" s="15">
        <f t="shared" si="25"/>
        <v>0.12106537530266344</v>
      </c>
      <c r="Y74" s="25">
        <v>25</v>
      </c>
      <c r="Z74" s="17">
        <v>11</v>
      </c>
      <c r="AA74" s="25">
        <v>6</v>
      </c>
      <c r="AB74" s="17">
        <v>1</v>
      </c>
      <c r="AC74" s="25">
        <v>1</v>
      </c>
      <c r="AD74" s="17">
        <v>663</v>
      </c>
      <c r="AE74" s="26">
        <v>352</v>
      </c>
      <c r="AF74" s="17">
        <v>222</v>
      </c>
      <c r="AG74" s="26">
        <v>39</v>
      </c>
      <c r="AH74" s="17">
        <v>56</v>
      </c>
      <c r="AI74" s="27">
        <v>1332</v>
      </c>
      <c r="AJ74" s="15">
        <v>16.125907990314769</v>
      </c>
      <c r="AK74" s="28">
        <v>3.026634382566586</v>
      </c>
      <c r="AL74" s="22">
        <v>1.3317191283292977</v>
      </c>
      <c r="AM74" s="28">
        <v>0.72639225181598055</v>
      </c>
      <c r="AN74" s="22">
        <v>0.12106537530266344</v>
      </c>
      <c r="AO74" s="28">
        <v>0.12106537530266344</v>
      </c>
      <c r="AP74" s="51">
        <v>1027</v>
      </c>
      <c r="AQ74" s="55">
        <v>68</v>
      </c>
      <c r="AR74" s="51">
        <v>0</v>
      </c>
      <c r="AS74" s="55">
        <v>0</v>
      </c>
      <c r="AT74" s="51">
        <v>0</v>
      </c>
      <c r="AU74" s="55">
        <v>1073</v>
      </c>
      <c r="AV74" s="15">
        <f t="shared" si="26"/>
        <v>12.990314769975786</v>
      </c>
    </row>
    <row r="75" spans="1:48" ht="13.5" customHeight="1" x14ac:dyDescent="0.45">
      <c r="A75" s="7" t="s">
        <v>380</v>
      </c>
      <c r="B75" s="7" t="s">
        <v>381</v>
      </c>
      <c r="C75" s="8" t="s">
        <v>382</v>
      </c>
      <c r="D75" s="7" t="s">
        <v>275</v>
      </c>
      <c r="E75" s="58">
        <v>8203</v>
      </c>
      <c r="F75" s="50">
        <v>4394</v>
      </c>
      <c r="G75" s="37" t="s">
        <v>592</v>
      </c>
      <c r="H75" s="64">
        <v>2061</v>
      </c>
      <c r="I75" s="64">
        <v>2333</v>
      </c>
      <c r="J75" s="19">
        <f t="shared" si="18"/>
        <v>53.565768621236131</v>
      </c>
      <c r="K75" s="12">
        <v>47</v>
      </c>
      <c r="L75" s="21">
        <f t="shared" si="19"/>
        <v>5.7296111178837013</v>
      </c>
      <c r="M75" s="67">
        <v>14</v>
      </c>
      <c r="N75" s="15">
        <f t="shared" si="20"/>
        <v>1.7066926734121661</v>
      </c>
      <c r="O75" s="66">
        <v>0</v>
      </c>
      <c r="P75" s="15">
        <f t="shared" si="21"/>
        <v>0</v>
      </c>
      <c r="Q75" s="72">
        <v>0</v>
      </c>
      <c r="R75" s="15">
        <f t="shared" si="22"/>
        <v>0</v>
      </c>
      <c r="S75" s="76">
        <v>33</v>
      </c>
      <c r="T75" s="15">
        <f t="shared" si="23"/>
        <v>4.0229184444715349</v>
      </c>
      <c r="U75" s="74">
        <v>6</v>
      </c>
      <c r="V75" s="15">
        <f t="shared" si="24"/>
        <v>0.73143971717664269</v>
      </c>
      <c r="W75" s="76">
        <v>0</v>
      </c>
      <c r="X75" s="15">
        <f t="shared" si="25"/>
        <v>0</v>
      </c>
      <c r="Y75" s="25">
        <v>30</v>
      </c>
      <c r="Z75" s="17">
        <v>11</v>
      </c>
      <c r="AA75" s="25">
        <v>4</v>
      </c>
      <c r="AB75" s="17">
        <v>2</v>
      </c>
      <c r="AC75" s="25">
        <v>0</v>
      </c>
      <c r="AD75" s="17">
        <v>799</v>
      </c>
      <c r="AE75" s="26">
        <v>345</v>
      </c>
      <c r="AF75" s="17">
        <v>193</v>
      </c>
      <c r="AG75" s="26">
        <v>87</v>
      </c>
      <c r="AH75" s="17">
        <v>0</v>
      </c>
      <c r="AI75" s="27">
        <v>1424</v>
      </c>
      <c r="AJ75" s="15">
        <v>17.35950262099232</v>
      </c>
      <c r="AK75" s="28">
        <v>3.6571985858832132</v>
      </c>
      <c r="AL75" s="22">
        <v>1.3409728148238449</v>
      </c>
      <c r="AM75" s="28">
        <v>0.48762647811776183</v>
      </c>
      <c r="AN75" s="22">
        <v>0.24381323905888092</v>
      </c>
      <c r="AO75" s="28">
        <v>0</v>
      </c>
      <c r="AP75" s="51">
        <v>1065</v>
      </c>
      <c r="AQ75" s="55">
        <v>37</v>
      </c>
      <c r="AR75" s="51">
        <v>0</v>
      </c>
      <c r="AS75" s="55">
        <v>0</v>
      </c>
      <c r="AT75" s="51">
        <v>0</v>
      </c>
      <c r="AU75" s="55">
        <v>1102</v>
      </c>
      <c r="AV75" s="15">
        <f t="shared" si="26"/>
        <v>13.434109472144337</v>
      </c>
    </row>
    <row r="76" spans="1:48" ht="13.5" customHeight="1" x14ac:dyDescent="0.45">
      <c r="A76" s="7" t="s">
        <v>96</v>
      </c>
      <c r="B76" s="7" t="s">
        <v>209</v>
      </c>
      <c r="C76" s="8" t="s">
        <v>383</v>
      </c>
      <c r="D76" s="7" t="s">
        <v>308</v>
      </c>
      <c r="E76" s="58">
        <v>8189</v>
      </c>
      <c r="F76" s="50">
        <v>4408</v>
      </c>
      <c r="G76" s="37" t="s">
        <v>632</v>
      </c>
      <c r="H76" s="64">
        <v>2072</v>
      </c>
      <c r="I76" s="64">
        <v>2336</v>
      </c>
      <c r="J76" s="19">
        <f t="shared" si="18"/>
        <v>53.828306264501158</v>
      </c>
      <c r="K76" s="12">
        <v>42</v>
      </c>
      <c r="L76" s="21">
        <f t="shared" si="19"/>
        <v>5.1288313591403103</v>
      </c>
      <c r="M76" s="67">
        <v>13</v>
      </c>
      <c r="N76" s="15">
        <f t="shared" si="20"/>
        <v>1.5874954206862866</v>
      </c>
      <c r="O76" s="66">
        <v>1</v>
      </c>
      <c r="P76" s="15">
        <f t="shared" si="21"/>
        <v>0.12211503236048357</v>
      </c>
      <c r="Q76" s="72">
        <v>0</v>
      </c>
      <c r="R76" s="15">
        <f t="shared" si="22"/>
        <v>0</v>
      </c>
      <c r="S76" s="76">
        <v>29</v>
      </c>
      <c r="T76" s="15">
        <f t="shared" si="23"/>
        <v>3.5413359384540239</v>
      </c>
      <c r="U76" s="74">
        <v>4</v>
      </c>
      <c r="V76" s="15">
        <f t="shared" si="24"/>
        <v>0.48846012944193429</v>
      </c>
      <c r="W76" s="76">
        <v>0</v>
      </c>
      <c r="X76" s="15">
        <f t="shared" si="25"/>
        <v>0</v>
      </c>
      <c r="Y76" s="25">
        <v>25</v>
      </c>
      <c r="Z76" s="17">
        <v>12</v>
      </c>
      <c r="AA76" s="25">
        <v>4</v>
      </c>
      <c r="AB76" s="17">
        <v>1</v>
      </c>
      <c r="AC76" s="25">
        <v>0</v>
      </c>
      <c r="AD76" s="17">
        <v>672</v>
      </c>
      <c r="AE76" s="26">
        <v>386</v>
      </c>
      <c r="AF76" s="17">
        <v>169</v>
      </c>
      <c r="AG76" s="26">
        <v>38</v>
      </c>
      <c r="AH76" s="17">
        <v>0</v>
      </c>
      <c r="AI76" s="27">
        <v>1265</v>
      </c>
      <c r="AJ76" s="15">
        <v>15.447551593601172</v>
      </c>
      <c r="AK76" s="28">
        <v>3.0528758090120895</v>
      </c>
      <c r="AL76" s="22">
        <v>1.465380388325803</v>
      </c>
      <c r="AM76" s="28">
        <v>0.48846012944193429</v>
      </c>
      <c r="AN76" s="22">
        <v>0.12211503236048357</v>
      </c>
      <c r="AO76" s="28">
        <v>0</v>
      </c>
      <c r="AP76" s="51">
        <v>1032</v>
      </c>
      <c r="AQ76" s="55">
        <v>0</v>
      </c>
      <c r="AR76" s="51">
        <v>0</v>
      </c>
      <c r="AS76" s="55">
        <v>0</v>
      </c>
      <c r="AT76" s="51">
        <v>0</v>
      </c>
      <c r="AU76" s="55">
        <v>1032</v>
      </c>
      <c r="AV76" s="15">
        <f t="shared" si="26"/>
        <v>12.602271339601906</v>
      </c>
    </row>
    <row r="77" spans="1:48" ht="13.5" customHeight="1" x14ac:dyDescent="0.45">
      <c r="A77" s="7" t="s">
        <v>98</v>
      </c>
      <c r="B77" s="7" t="s">
        <v>211</v>
      </c>
      <c r="C77" s="8" t="s">
        <v>384</v>
      </c>
      <c r="D77" s="7" t="s">
        <v>275</v>
      </c>
      <c r="E77" s="58">
        <v>3811</v>
      </c>
      <c r="F77" s="50">
        <v>2062</v>
      </c>
      <c r="G77" s="37" t="s">
        <v>536</v>
      </c>
      <c r="H77" s="64">
        <v>968</v>
      </c>
      <c r="I77" s="64">
        <v>1094</v>
      </c>
      <c r="J77" s="19">
        <f t="shared" si="18"/>
        <v>54.106533718184203</v>
      </c>
      <c r="K77" s="12">
        <v>20</v>
      </c>
      <c r="L77" s="21">
        <f t="shared" si="19"/>
        <v>5.2479664130149573</v>
      </c>
      <c r="M77" s="67">
        <v>2</v>
      </c>
      <c r="N77" s="15">
        <f t="shared" si="20"/>
        <v>0.52479664130149561</v>
      </c>
      <c r="O77" s="66">
        <v>0</v>
      </c>
      <c r="P77" s="15">
        <f t="shared" si="21"/>
        <v>0</v>
      </c>
      <c r="Q77" s="72">
        <v>0</v>
      </c>
      <c r="R77" s="15">
        <f t="shared" si="22"/>
        <v>0</v>
      </c>
      <c r="S77" s="76">
        <v>18</v>
      </c>
      <c r="T77" s="15">
        <f t="shared" si="23"/>
        <v>4.7231697717134606</v>
      </c>
      <c r="U77" s="74">
        <v>4</v>
      </c>
      <c r="V77" s="15">
        <f t="shared" si="24"/>
        <v>1.0495932826029912</v>
      </c>
      <c r="W77" s="76">
        <v>0</v>
      </c>
      <c r="X77" s="15">
        <f t="shared" si="25"/>
        <v>0</v>
      </c>
      <c r="Y77" s="25">
        <v>13</v>
      </c>
      <c r="Z77" s="17">
        <v>3</v>
      </c>
      <c r="AA77" s="25">
        <v>3</v>
      </c>
      <c r="AB77" s="17">
        <v>1</v>
      </c>
      <c r="AC77" s="25">
        <v>0</v>
      </c>
      <c r="AD77" s="17">
        <v>339</v>
      </c>
      <c r="AE77" s="26">
        <v>90</v>
      </c>
      <c r="AF77" s="17">
        <v>135</v>
      </c>
      <c r="AG77" s="26">
        <v>49</v>
      </c>
      <c r="AH77" s="17">
        <v>0</v>
      </c>
      <c r="AI77" s="27">
        <v>613</v>
      </c>
      <c r="AJ77" s="15">
        <v>16.085017055890845</v>
      </c>
      <c r="AK77" s="28">
        <v>3.4111781684597218</v>
      </c>
      <c r="AL77" s="22">
        <v>0.78719496195224348</v>
      </c>
      <c r="AM77" s="28">
        <v>0.78719496195224348</v>
      </c>
      <c r="AN77" s="22">
        <v>0.26239832065074781</v>
      </c>
      <c r="AO77" s="28">
        <v>0</v>
      </c>
      <c r="AP77" s="51">
        <v>476</v>
      </c>
      <c r="AQ77" s="55">
        <v>0</v>
      </c>
      <c r="AR77" s="51">
        <v>0</v>
      </c>
      <c r="AS77" s="55">
        <v>0</v>
      </c>
      <c r="AT77" s="51">
        <v>0</v>
      </c>
      <c r="AU77" s="55">
        <v>476</v>
      </c>
      <c r="AV77" s="15">
        <f t="shared" si="26"/>
        <v>12.490160062975598</v>
      </c>
    </row>
    <row r="78" spans="1:48" ht="13.5" customHeight="1" x14ac:dyDescent="0.45">
      <c r="A78" s="7" t="s">
        <v>99</v>
      </c>
      <c r="B78" s="7" t="s">
        <v>212</v>
      </c>
      <c r="C78" s="8" t="s">
        <v>385</v>
      </c>
      <c r="D78" s="7" t="s">
        <v>275</v>
      </c>
      <c r="E78" s="58">
        <v>8135</v>
      </c>
      <c r="F78" s="50">
        <v>4384</v>
      </c>
      <c r="G78" s="37" t="s">
        <v>633</v>
      </c>
      <c r="H78" s="64">
        <v>2064</v>
      </c>
      <c r="I78" s="64">
        <v>2320</v>
      </c>
      <c r="J78" s="19">
        <f t="shared" si="18"/>
        <v>53.890596189305469</v>
      </c>
      <c r="K78" s="12">
        <v>43</v>
      </c>
      <c r="L78" s="21">
        <f t="shared" si="19"/>
        <v>5.2858020897357099</v>
      </c>
      <c r="M78" s="67">
        <v>14</v>
      </c>
      <c r="N78" s="15">
        <f t="shared" si="20"/>
        <v>1.7209588199139521</v>
      </c>
      <c r="O78" s="66">
        <v>3</v>
      </c>
      <c r="P78" s="15">
        <f t="shared" si="21"/>
        <v>0.36877688998156116</v>
      </c>
      <c r="Q78" s="72">
        <v>0</v>
      </c>
      <c r="R78" s="15">
        <f t="shared" si="22"/>
        <v>0</v>
      </c>
      <c r="S78" s="76">
        <v>29</v>
      </c>
      <c r="T78" s="15">
        <f t="shared" si="23"/>
        <v>3.5648432698217576</v>
      </c>
      <c r="U78" s="74">
        <v>4</v>
      </c>
      <c r="V78" s="15">
        <f t="shared" si="24"/>
        <v>0.49170251997541481</v>
      </c>
      <c r="W78" s="76">
        <v>0</v>
      </c>
      <c r="X78" s="15">
        <f t="shared" si="25"/>
        <v>0</v>
      </c>
      <c r="Y78" s="25">
        <v>25</v>
      </c>
      <c r="Z78" s="17">
        <v>11</v>
      </c>
      <c r="AA78" s="25">
        <v>6</v>
      </c>
      <c r="AB78" s="17">
        <v>1</v>
      </c>
      <c r="AC78" s="25">
        <v>0</v>
      </c>
      <c r="AD78" s="17">
        <v>667</v>
      </c>
      <c r="AE78" s="26">
        <v>357</v>
      </c>
      <c r="AF78" s="17">
        <v>234</v>
      </c>
      <c r="AG78" s="26">
        <v>38</v>
      </c>
      <c r="AH78" s="17">
        <v>0</v>
      </c>
      <c r="AI78" s="27">
        <v>1296</v>
      </c>
      <c r="AJ78" s="15">
        <v>15.931161647203442</v>
      </c>
      <c r="AK78" s="28">
        <v>3.0731407498463428</v>
      </c>
      <c r="AL78" s="22">
        <v>1.3521819299323909</v>
      </c>
      <c r="AM78" s="28">
        <v>0.73755377996312232</v>
      </c>
      <c r="AN78" s="22">
        <v>0.1229256299938537</v>
      </c>
      <c r="AO78" s="28">
        <v>0</v>
      </c>
      <c r="AP78" s="51">
        <v>1063</v>
      </c>
      <c r="AQ78" s="55">
        <v>0</v>
      </c>
      <c r="AR78" s="51">
        <v>0</v>
      </c>
      <c r="AS78" s="55">
        <v>0</v>
      </c>
      <c r="AT78" s="51">
        <v>0</v>
      </c>
      <c r="AU78" s="55">
        <v>1063</v>
      </c>
      <c r="AV78" s="15">
        <f t="shared" si="26"/>
        <v>13.066994468346651</v>
      </c>
    </row>
    <row r="79" spans="1:48" ht="13.5" customHeight="1" x14ac:dyDescent="0.45">
      <c r="A79" s="7" t="s">
        <v>100</v>
      </c>
      <c r="B79" s="7" t="s">
        <v>213</v>
      </c>
      <c r="C79" s="8" t="s">
        <v>386</v>
      </c>
      <c r="D79" s="7" t="s">
        <v>298</v>
      </c>
      <c r="E79" s="58">
        <v>8655</v>
      </c>
      <c r="F79" s="50">
        <v>4279</v>
      </c>
      <c r="G79" s="37" t="s">
        <v>634</v>
      </c>
      <c r="H79" s="64">
        <v>2051</v>
      </c>
      <c r="I79" s="64">
        <v>2228</v>
      </c>
      <c r="J79" s="19">
        <f t="shared" si="18"/>
        <v>49.439630271519356</v>
      </c>
      <c r="K79" s="12">
        <v>61</v>
      </c>
      <c r="L79" s="21">
        <f t="shared" si="19"/>
        <v>7.0479491623339108</v>
      </c>
      <c r="M79" s="67">
        <v>8</v>
      </c>
      <c r="N79" s="15">
        <f t="shared" si="20"/>
        <v>0.92432120161756215</v>
      </c>
      <c r="O79" s="66">
        <v>1</v>
      </c>
      <c r="P79" s="15">
        <f t="shared" si="21"/>
        <v>0.11554015020219527</v>
      </c>
      <c r="Q79" s="72">
        <v>0</v>
      </c>
      <c r="R79" s="15">
        <f t="shared" si="22"/>
        <v>0</v>
      </c>
      <c r="S79" s="76">
        <v>53</v>
      </c>
      <c r="T79" s="15">
        <f t="shared" si="23"/>
        <v>6.1236279607163491</v>
      </c>
      <c r="U79" s="74">
        <v>11</v>
      </c>
      <c r="V79" s="15">
        <f t="shared" si="24"/>
        <v>1.2709416522241479</v>
      </c>
      <c r="W79" s="76">
        <v>1</v>
      </c>
      <c r="X79" s="15">
        <f t="shared" si="25"/>
        <v>0.11554015020219527</v>
      </c>
      <c r="Y79" s="25">
        <v>43</v>
      </c>
      <c r="Z79" s="17">
        <v>6</v>
      </c>
      <c r="AA79" s="25">
        <v>10</v>
      </c>
      <c r="AB79" s="17">
        <v>1</v>
      </c>
      <c r="AC79" s="25">
        <v>1</v>
      </c>
      <c r="AD79" s="17">
        <v>1152</v>
      </c>
      <c r="AE79" s="26">
        <v>195</v>
      </c>
      <c r="AF79" s="17">
        <v>376</v>
      </c>
      <c r="AG79" s="26">
        <v>32</v>
      </c>
      <c r="AH79" s="17">
        <v>52</v>
      </c>
      <c r="AI79" s="27">
        <v>1807</v>
      </c>
      <c r="AJ79" s="15">
        <v>20.878105141536686</v>
      </c>
      <c r="AK79" s="28">
        <v>4.9682264586943958</v>
      </c>
      <c r="AL79" s="22">
        <v>0.69324090121317161</v>
      </c>
      <c r="AM79" s="28">
        <v>1.1554015020219526</v>
      </c>
      <c r="AN79" s="22">
        <v>0.11554015020219527</v>
      </c>
      <c r="AO79" s="28">
        <v>0.11554015020219527</v>
      </c>
      <c r="AP79" s="51">
        <v>1213</v>
      </c>
      <c r="AQ79" s="55">
        <v>53</v>
      </c>
      <c r="AR79" s="51">
        <v>0</v>
      </c>
      <c r="AS79" s="55">
        <v>0</v>
      </c>
      <c r="AT79" s="51">
        <v>0</v>
      </c>
      <c r="AU79" s="55">
        <v>1239</v>
      </c>
      <c r="AV79" s="15">
        <f t="shared" si="26"/>
        <v>14.315424610051993</v>
      </c>
    </row>
    <row r="80" spans="1:48" ht="13.5" customHeight="1" x14ac:dyDescent="0.45">
      <c r="A80" s="7" t="s">
        <v>101</v>
      </c>
      <c r="B80" s="7" t="s">
        <v>214</v>
      </c>
      <c r="C80" s="8" t="s">
        <v>387</v>
      </c>
      <c r="D80" s="7" t="s">
        <v>275</v>
      </c>
      <c r="E80" s="58">
        <v>8183</v>
      </c>
      <c r="F80" s="50">
        <v>4349</v>
      </c>
      <c r="G80" s="37" t="s">
        <v>635</v>
      </c>
      <c r="H80" s="64">
        <v>2027</v>
      </c>
      <c r="I80" s="64">
        <v>2322</v>
      </c>
      <c r="J80" s="19">
        <f t="shared" si="18"/>
        <v>53.14676768911157</v>
      </c>
      <c r="K80" s="12">
        <v>41</v>
      </c>
      <c r="L80" s="21">
        <f t="shared" si="19"/>
        <v>5.0103873884883301</v>
      </c>
      <c r="M80" s="67">
        <v>8</v>
      </c>
      <c r="N80" s="15">
        <f t="shared" si="20"/>
        <v>0.97763656360747886</v>
      </c>
      <c r="O80" s="66">
        <v>0</v>
      </c>
      <c r="P80" s="15">
        <f t="shared" si="21"/>
        <v>0</v>
      </c>
      <c r="Q80" s="72">
        <v>0</v>
      </c>
      <c r="R80" s="15">
        <f t="shared" si="22"/>
        <v>0</v>
      </c>
      <c r="S80" s="76">
        <v>33</v>
      </c>
      <c r="T80" s="15">
        <f t="shared" si="23"/>
        <v>4.0327508248808499</v>
      </c>
      <c r="U80" s="74">
        <v>6</v>
      </c>
      <c r="V80" s="15">
        <f t="shared" si="24"/>
        <v>0.73322742270560914</v>
      </c>
      <c r="W80" s="76">
        <v>0</v>
      </c>
      <c r="X80" s="15">
        <f t="shared" si="25"/>
        <v>0</v>
      </c>
      <c r="Y80" s="25">
        <v>26</v>
      </c>
      <c r="Z80" s="17">
        <v>9</v>
      </c>
      <c r="AA80" s="25">
        <v>4</v>
      </c>
      <c r="AB80" s="17">
        <v>2</v>
      </c>
      <c r="AC80" s="25">
        <v>0</v>
      </c>
      <c r="AD80" s="17">
        <v>678</v>
      </c>
      <c r="AE80" s="26">
        <v>288</v>
      </c>
      <c r="AF80" s="17">
        <v>168</v>
      </c>
      <c r="AG80" s="26">
        <v>81</v>
      </c>
      <c r="AH80" s="17">
        <v>0</v>
      </c>
      <c r="AI80" s="27">
        <v>1215</v>
      </c>
      <c r="AJ80" s="15">
        <v>14.847855309788585</v>
      </c>
      <c r="AK80" s="28">
        <v>3.1773188317243064</v>
      </c>
      <c r="AL80" s="22">
        <v>1.0998411340584138</v>
      </c>
      <c r="AM80" s="28">
        <v>0.48881828180373943</v>
      </c>
      <c r="AN80" s="22">
        <v>0.24440914090186971</v>
      </c>
      <c r="AO80" s="28">
        <v>0</v>
      </c>
      <c r="AP80" s="51">
        <v>846</v>
      </c>
      <c r="AQ80" s="55">
        <v>94</v>
      </c>
      <c r="AR80" s="51">
        <v>0</v>
      </c>
      <c r="AS80" s="55">
        <v>0</v>
      </c>
      <c r="AT80" s="51">
        <v>0</v>
      </c>
      <c r="AU80" s="55">
        <v>940</v>
      </c>
      <c r="AV80" s="15">
        <f t="shared" si="26"/>
        <v>11.487229622387877</v>
      </c>
    </row>
    <row r="81" spans="1:48" ht="13.5" customHeight="1" x14ac:dyDescent="0.45">
      <c r="A81" s="7" t="s">
        <v>102</v>
      </c>
      <c r="B81" s="7" t="s">
        <v>215</v>
      </c>
      <c r="C81" s="8" t="s">
        <v>388</v>
      </c>
      <c r="D81" s="7" t="s">
        <v>298</v>
      </c>
      <c r="E81" s="58">
        <v>7434</v>
      </c>
      <c r="F81" s="50">
        <v>3021</v>
      </c>
      <c r="G81" s="37" t="s">
        <v>636</v>
      </c>
      <c r="H81" s="64">
        <v>1426</v>
      </c>
      <c r="I81" s="64">
        <v>1595</v>
      </c>
      <c r="J81" s="19">
        <f t="shared" si="18"/>
        <v>40.637610976594033</v>
      </c>
      <c r="K81" s="12">
        <v>8</v>
      </c>
      <c r="L81" s="21">
        <f t="shared" si="19"/>
        <v>1.0761366693570082</v>
      </c>
      <c r="M81" s="67">
        <v>3</v>
      </c>
      <c r="N81" s="15">
        <f t="shared" si="20"/>
        <v>0.40355125100887812</v>
      </c>
      <c r="O81" s="66">
        <v>0</v>
      </c>
      <c r="P81" s="15">
        <f t="shared" si="21"/>
        <v>0</v>
      </c>
      <c r="Q81" s="72">
        <v>0</v>
      </c>
      <c r="R81" s="15">
        <f t="shared" si="22"/>
        <v>0</v>
      </c>
      <c r="S81" s="76">
        <v>5</v>
      </c>
      <c r="T81" s="15">
        <f t="shared" si="23"/>
        <v>0.67258541834813024</v>
      </c>
      <c r="U81" s="74">
        <v>1</v>
      </c>
      <c r="V81" s="15">
        <f t="shared" si="24"/>
        <v>0.13451708366962603</v>
      </c>
      <c r="W81" s="76">
        <v>0</v>
      </c>
      <c r="X81" s="15">
        <f t="shared" si="25"/>
        <v>0</v>
      </c>
      <c r="Y81" s="25">
        <v>5</v>
      </c>
      <c r="Z81" s="17">
        <v>2</v>
      </c>
      <c r="AA81" s="25">
        <v>1</v>
      </c>
      <c r="AB81" s="17">
        <v>0</v>
      </c>
      <c r="AC81" s="25">
        <v>0</v>
      </c>
      <c r="AD81" s="17">
        <v>134</v>
      </c>
      <c r="AE81" s="26">
        <v>67</v>
      </c>
      <c r="AF81" s="17">
        <v>39</v>
      </c>
      <c r="AG81" s="26">
        <v>0</v>
      </c>
      <c r="AH81" s="17">
        <v>0</v>
      </c>
      <c r="AI81" s="27">
        <v>240</v>
      </c>
      <c r="AJ81" s="15">
        <v>3.2284100080710245</v>
      </c>
      <c r="AK81" s="28">
        <v>0.67258541834813024</v>
      </c>
      <c r="AL81" s="22">
        <v>0.26903416733925206</v>
      </c>
      <c r="AM81" s="28">
        <v>0.13451708366962603</v>
      </c>
      <c r="AN81" s="22">
        <v>0</v>
      </c>
      <c r="AO81" s="28">
        <v>0</v>
      </c>
      <c r="AP81" s="51">
        <v>234</v>
      </c>
      <c r="AQ81" s="55">
        <v>0</v>
      </c>
      <c r="AR81" s="51">
        <v>0</v>
      </c>
      <c r="AS81" s="55">
        <v>0</v>
      </c>
      <c r="AT81" s="51">
        <v>0</v>
      </c>
      <c r="AU81" s="55">
        <v>234</v>
      </c>
      <c r="AV81" s="15">
        <f t="shared" si="26"/>
        <v>3.1476997578692498</v>
      </c>
    </row>
    <row r="82" spans="1:48" ht="13.5" customHeight="1" x14ac:dyDescent="0.45">
      <c r="A82" s="7" t="s">
        <v>103</v>
      </c>
      <c r="B82" s="7" t="s">
        <v>216</v>
      </c>
      <c r="C82" s="8" t="s">
        <v>389</v>
      </c>
      <c r="D82" s="7" t="s">
        <v>298</v>
      </c>
      <c r="E82" s="58">
        <v>9256</v>
      </c>
      <c r="F82" s="50">
        <v>3758</v>
      </c>
      <c r="G82" s="37" t="s">
        <v>637</v>
      </c>
      <c r="H82" s="64">
        <v>2343</v>
      </c>
      <c r="I82" s="64">
        <v>1415</v>
      </c>
      <c r="J82" s="19">
        <f t="shared" si="18"/>
        <v>40.600691443388072</v>
      </c>
      <c r="K82" s="12">
        <v>11</v>
      </c>
      <c r="L82" s="21">
        <f t="shared" si="19"/>
        <v>1.1884183232497838</v>
      </c>
      <c r="M82" s="67">
        <v>11</v>
      </c>
      <c r="N82" s="15">
        <f t="shared" si="20"/>
        <v>1.1884183232497838</v>
      </c>
      <c r="O82" s="66">
        <v>0</v>
      </c>
      <c r="P82" s="15">
        <f t="shared" si="21"/>
        <v>0</v>
      </c>
      <c r="Q82" s="72">
        <v>0</v>
      </c>
      <c r="R82" s="15">
        <f t="shared" si="22"/>
        <v>0</v>
      </c>
      <c r="S82" s="76">
        <v>0</v>
      </c>
      <c r="T82" s="15">
        <f t="shared" si="23"/>
        <v>0</v>
      </c>
      <c r="U82" s="74">
        <v>0</v>
      </c>
      <c r="V82" s="15">
        <f t="shared" si="24"/>
        <v>0</v>
      </c>
      <c r="W82" s="76">
        <v>0</v>
      </c>
      <c r="X82" s="15">
        <f t="shared" si="25"/>
        <v>0</v>
      </c>
      <c r="Y82" s="25">
        <v>9</v>
      </c>
      <c r="Z82" s="17">
        <v>2</v>
      </c>
      <c r="AA82" s="25">
        <v>0</v>
      </c>
      <c r="AB82" s="17">
        <v>0</v>
      </c>
      <c r="AC82" s="25">
        <v>0</v>
      </c>
      <c r="AD82" s="17">
        <v>236</v>
      </c>
      <c r="AE82" s="26">
        <v>67</v>
      </c>
      <c r="AF82" s="17">
        <v>0</v>
      </c>
      <c r="AG82" s="26">
        <v>0</v>
      </c>
      <c r="AH82" s="17">
        <v>0</v>
      </c>
      <c r="AI82" s="27">
        <v>303</v>
      </c>
      <c r="AJ82" s="15">
        <v>3.2735522904062231</v>
      </c>
      <c r="AK82" s="28">
        <v>0.97234226447709593</v>
      </c>
      <c r="AL82" s="22">
        <v>0.21607605877268798</v>
      </c>
      <c r="AM82" s="28">
        <v>0</v>
      </c>
      <c r="AN82" s="22">
        <v>0</v>
      </c>
      <c r="AO82" s="28">
        <v>0</v>
      </c>
      <c r="AP82" s="51">
        <v>280</v>
      </c>
      <c r="AQ82" s="55">
        <v>0</v>
      </c>
      <c r="AR82" s="51">
        <v>0</v>
      </c>
      <c r="AS82" s="55">
        <v>0</v>
      </c>
      <c r="AT82" s="51">
        <v>0</v>
      </c>
      <c r="AU82" s="55">
        <v>280</v>
      </c>
      <c r="AV82" s="15">
        <f t="shared" si="26"/>
        <v>3.0250648228176318</v>
      </c>
    </row>
    <row r="83" spans="1:48" ht="13.5" customHeight="1" x14ac:dyDescent="0.45">
      <c r="A83" s="7" t="s">
        <v>104</v>
      </c>
      <c r="B83" s="7" t="s">
        <v>217</v>
      </c>
      <c r="C83" s="8" t="s">
        <v>390</v>
      </c>
      <c r="D83" s="7" t="s">
        <v>275</v>
      </c>
      <c r="E83" s="58">
        <v>8203</v>
      </c>
      <c r="F83" s="50">
        <v>4402</v>
      </c>
      <c r="G83" s="37" t="s">
        <v>596</v>
      </c>
      <c r="H83" s="64">
        <v>2059</v>
      </c>
      <c r="I83" s="64">
        <v>2343</v>
      </c>
      <c r="J83" s="19">
        <f t="shared" si="18"/>
        <v>53.663293916859686</v>
      </c>
      <c r="K83" s="12">
        <v>42</v>
      </c>
      <c r="L83" s="21">
        <f t="shared" si="19"/>
        <v>5.1200780202364991</v>
      </c>
      <c r="M83" s="67">
        <v>9</v>
      </c>
      <c r="N83" s="15">
        <f t="shared" si="20"/>
        <v>1.0971595757649639</v>
      </c>
      <c r="O83" s="66">
        <v>0</v>
      </c>
      <c r="P83" s="15">
        <f t="shared" si="21"/>
        <v>0</v>
      </c>
      <c r="Q83" s="72">
        <v>0</v>
      </c>
      <c r="R83" s="15">
        <f t="shared" si="22"/>
        <v>0</v>
      </c>
      <c r="S83" s="76">
        <v>33</v>
      </c>
      <c r="T83" s="15">
        <f t="shared" si="23"/>
        <v>4.0229184444715349</v>
      </c>
      <c r="U83" s="74">
        <v>5</v>
      </c>
      <c r="V83" s="15">
        <f t="shared" si="24"/>
        <v>0.60953309764720232</v>
      </c>
      <c r="W83" s="76">
        <v>0</v>
      </c>
      <c r="X83" s="15">
        <f t="shared" si="25"/>
        <v>0</v>
      </c>
      <c r="Y83" s="25">
        <v>25</v>
      </c>
      <c r="Z83" s="17">
        <v>12</v>
      </c>
      <c r="AA83" s="25">
        <v>4</v>
      </c>
      <c r="AB83" s="17">
        <v>1</v>
      </c>
      <c r="AC83" s="25">
        <v>0</v>
      </c>
      <c r="AD83" s="17">
        <v>670</v>
      </c>
      <c r="AE83" s="26">
        <v>387</v>
      </c>
      <c r="AF83" s="17">
        <v>194</v>
      </c>
      <c r="AG83" s="26">
        <v>38</v>
      </c>
      <c r="AH83" s="17">
        <v>0</v>
      </c>
      <c r="AI83" s="27">
        <v>1289</v>
      </c>
      <c r="AJ83" s="15">
        <v>15.713763257344873</v>
      </c>
      <c r="AK83" s="28">
        <v>3.0476654882360115</v>
      </c>
      <c r="AL83" s="22">
        <v>1.4628794343532854</v>
      </c>
      <c r="AM83" s="28">
        <v>0.48762647811776183</v>
      </c>
      <c r="AN83" s="22">
        <v>0.12190661952944046</v>
      </c>
      <c r="AO83" s="28">
        <v>0</v>
      </c>
      <c r="AP83" s="51">
        <v>963</v>
      </c>
      <c r="AQ83" s="55">
        <v>66</v>
      </c>
      <c r="AR83" s="51">
        <v>0</v>
      </c>
      <c r="AS83" s="55">
        <v>0</v>
      </c>
      <c r="AT83" s="51">
        <v>0</v>
      </c>
      <c r="AU83" s="55">
        <v>1007</v>
      </c>
      <c r="AV83" s="15">
        <f t="shared" si="26"/>
        <v>12.275996586614653</v>
      </c>
    </row>
    <row r="84" spans="1:48" ht="13.5" customHeight="1" x14ac:dyDescent="0.45">
      <c r="A84" s="7" t="s">
        <v>109</v>
      </c>
      <c r="B84" s="7" t="s">
        <v>222</v>
      </c>
      <c r="C84" s="8" t="s">
        <v>391</v>
      </c>
      <c r="D84" s="7" t="s">
        <v>308</v>
      </c>
      <c r="E84" s="58">
        <v>8801</v>
      </c>
      <c r="F84" s="50">
        <v>4523</v>
      </c>
      <c r="G84" s="37" t="s">
        <v>597</v>
      </c>
      <c r="H84" s="64">
        <v>2306</v>
      </c>
      <c r="I84" s="64">
        <v>2217</v>
      </c>
      <c r="J84" s="19">
        <f t="shared" si="18"/>
        <v>51.391887285535731</v>
      </c>
      <c r="K84" s="12">
        <v>32</v>
      </c>
      <c r="L84" s="21">
        <f t="shared" si="19"/>
        <v>3.6359504601749801</v>
      </c>
      <c r="M84" s="67">
        <v>10</v>
      </c>
      <c r="N84" s="15">
        <f t="shared" si="20"/>
        <v>1.1362345188046814</v>
      </c>
      <c r="O84" s="66">
        <v>2</v>
      </c>
      <c r="P84" s="15">
        <f t="shared" si="21"/>
        <v>0.22724690376093626</v>
      </c>
      <c r="Q84" s="72">
        <v>0</v>
      </c>
      <c r="R84" s="15">
        <f t="shared" si="22"/>
        <v>0</v>
      </c>
      <c r="S84" s="76">
        <v>22</v>
      </c>
      <c r="T84" s="15">
        <f t="shared" si="23"/>
        <v>2.4997159413702992</v>
      </c>
      <c r="U84" s="74">
        <v>1</v>
      </c>
      <c r="V84" s="15">
        <f t="shared" si="24"/>
        <v>0.11362345188046813</v>
      </c>
      <c r="W84" s="76">
        <v>1</v>
      </c>
      <c r="X84" s="15">
        <f t="shared" si="25"/>
        <v>0.11362345188046813</v>
      </c>
      <c r="Y84" s="25">
        <v>23</v>
      </c>
      <c r="Z84" s="17">
        <v>6</v>
      </c>
      <c r="AA84" s="25">
        <v>2</v>
      </c>
      <c r="AB84" s="17">
        <v>0</v>
      </c>
      <c r="AC84" s="25">
        <v>1</v>
      </c>
      <c r="AD84" s="17">
        <v>617</v>
      </c>
      <c r="AE84" s="26">
        <v>203</v>
      </c>
      <c r="AF84" s="17">
        <v>80</v>
      </c>
      <c r="AG84" s="26">
        <v>0</v>
      </c>
      <c r="AH84" s="17">
        <v>47</v>
      </c>
      <c r="AI84" s="27">
        <v>947</v>
      </c>
      <c r="AJ84" s="15">
        <v>10.760140893080331</v>
      </c>
      <c r="AK84" s="28">
        <v>2.6133393932507669</v>
      </c>
      <c r="AL84" s="22">
        <v>0.68174071128280878</v>
      </c>
      <c r="AM84" s="28">
        <v>0.22724690376093626</v>
      </c>
      <c r="AN84" s="22">
        <v>0</v>
      </c>
      <c r="AO84" s="28">
        <v>0.11362345188046813</v>
      </c>
      <c r="AP84" s="51">
        <v>741</v>
      </c>
      <c r="AQ84" s="55">
        <v>0</v>
      </c>
      <c r="AR84" s="51">
        <v>0</v>
      </c>
      <c r="AS84" s="55">
        <v>0</v>
      </c>
      <c r="AT84" s="51">
        <v>0</v>
      </c>
      <c r="AU84" s="55">
        <v>741</v>
      </c>
      <c r="AV84" s="15">
        <f t="shared" si="26"/>
        <v>8.4194977843426884</v>
      </c>
    </row>
    <row r="85" spans="1:48" ht="13.5" customHeight="1" x14ac:dyDescent="0.45">
      <c r="A85" s="7" t="s">
        <v>105</v>
      </c>
      <c r="B85" s="7" t="s">
        <v>218</v>
      </c>
      <c r="C85" s="8" t="s">
        <v>392</v>
      </c>
      <c r="D85" s="7" t="s">
        <v>298</v>
      </c>
      <c r="E85" s="58">
        <v>9182</v>
      </c>
      <c r="F85" s="50">
        <v>4570</v>
      </c>
      <c r="G85" s="37" t="s">
        <v>598</v>
      </c>
      <c r="H85" s="64">
        <v>2356</v>
      </c>
      <c r="I85" s="64">
        <v>2214</v>
      </c>
      <c r="J85" s="19">
        <f t="shared" si="18"/>
        <v>49.771291657590936</v>
      </c>
      <c r="K85" s="12">
        <v>28</v>
      </c>
      <c r="L85" s="21">
        <f t="shared" si="19"/>
        <v>3.0494445654541495</v>
      </c>
      <c r="M85" s="67">
        <v>8</v>
      </c>
      <c r="N85" s="15">
        <f t="shared" si="20"/>
        <v>0.8712698758440427</v>
      </c>
      <c r="O85" s="66">
        <v>0</v>
      </c>
      <c r="P85" s="15">
        <f t="shared" si="21"/>
        <v>0</v>
      </c>
      <c r="Q85" s="72">
        <v>0</v>
      </c>
      <c r="R85" s="15">
        <f t="shared" si="22"/>
        <v>0</v>
      </c>
      <c r="S85" s="76">
        <v>20</v>
      </c>
      <c r="T85" s="15">
        <f t="shared" si="23"/>
        <v>2.1781746896101066</v>
      </c>
      <c r="U85" s="74">
        <v>1</v>
      </c>
      <c r="V85" s="15">
        <f t="shared" si="24"/>
        <v>0.10890873448050534</v>
      </c>
      <c r="W85" s="76">
        <v>1</v>
      </c>
      <c r="X85" s="15">
        <f t="shared" si="25"/>
        <v>0.10890873448050534</v>
      </c>
      <c r="Y85" s="25">
        <v>23</v>
      </c>
      <c r="Z85" s="17">
        <v>4</v>
      </c>
      <c r="AA85" s="25">
        <v>0</v>
      </c>
      <c r="AB85" s="17">
        <v>0</v>
      </c>
      <c r="AC85" s="25">
        <v>1</v>
      </c>
      <c r="AD85" s="17">
        <v>628</v>
      </c>
      <c r="AE85" s="26">
        <v>133</v>
      </c>
      <c r="AF85" s="17">
        <v>0</v>
      </c>
      <c r="AG85" s="26">
        <v>0</v>
      </c>
      <c r="AH85" s="17">
        <v>47</v>
      </c>
      <c r="AI85" s="27">
        <v>808</v>
      </c>
      <c r="AJ85" s="15">
        <v>8.7998257460248315</v>
      </c>
      <c r="AK85" s="28">
        <v>2.5049008930516226</v>
      </c>
      <c r="AL85" s="22">
        <v>0.43563493792202135</v>
      </c>
      <c r="AM85" s="28">
        <v>0</v>
      </c>
      <c r="AN85" s="22">
        <v>0</v>
      </c>
      <c r="AO85" s="28">
        <v>0.10890873448050534</v>
      </c>
      <c r="AP85" s="51">
        <v>631</v>
      </c>
      <c r="AQ85" s="55">
        <v>0</v>
      </c>
      <c r="AR85" s="51">
        <v>0</v>
      </c>
      <c r="AS85" s="55">
        <v>0</v>
      </c>
      <c r="AT85" s="51">
        <v>0</v>
      </c>
      <c r="AU85" s="55">
        <v>631</v>
      </c>
      <c r="AV85" s="15">
        <f t="shared" si="26"/>
        <v>6.8721411457198869</v>
      </c>
    </row>
    <row r="86" spans="1:48" ht="13.5" customHeight="1" x14ac:dyDescent="0.45">
      <c r="A86" s="7" t="s">
        <v>106</v>
      </c>
      <c r="B86" s="7" t="s">
        <v>219</v>
      </c>
      <c r="C86" s="8" t="s">
        <v>393</v>
      </c>
      <c r="D86" s="7" t="s">
        <v>298</v>
      </c>
      <c r="E86" s="58">
        <v>9480</v>
      </c>
      <c r="F86" s="50">
        <v>4757</v>
      </c>
      <c r="G86" s="37" t="s">
        <v>599</v>
      </c>
      <c r="H86" s="64">
        <v>2432</v>
      </c>
      <c r="I86" s="64">
        <v>2325</v>
      </c>
      <c r="J86" s="19">
        <f t="shared" si="18"/>
        <v>50.179324894514764</v>
      </c>
      <c r="K86" s="12">
        <v>36</v>
      </c>
      <c r="L86" s="21">
        <f t="shared" si="19"/>
        <v>3.7974683544303796</v>
      </c>
      <c r="M86" s="67">
        <v>10</v>
      </c>
      <c r="N86" s="15">
        <f t="shared" si="20"/>
        <v>1.0548523206751055</v>
      </c>
      <c r="O86" s="66">
        <v>3</v>
      </c>
      <c r="P86" s="15">
        <f t="shared" si="21"/>
        <v>0.31645569620253167</v>
      </c>
      <c r="Q86" s="72">
        <v>0</v>
      </c>
      <c r="R86" s="15">
        <f t="shared" si="22"/>
        <v>0</v>
      </c>
      <c r="S86" s="76">
        <v>26</v>
      </c>
      <c r="T86" s="15">
        <f t="shared" si="23"/>
        <v>2.7426160337552745</v>
      </c>
      <c r="U86" s="74">
        <v>1</v>
      </c>
      <c r="V86" s="15">
        <f t="shared" si="24"/>
        <v>0.10548523206751055</v>
      </c>
      <c r="W86" s="76">
        <v>1</v>
      </c>
      <c r="X86" s="15">
        <f t="shared" si="25"/>
        <v>0.10548523206751055</v>
      </c>
      <c r="Y86" s="25">
        <v>26</v>
      </c>
      <c r="Z86" s="17">
        <v>6</v>
      </c>
      <c r="AA86" s="25">
        <v>3</v>
      </c>
      <c r="AB86" s="17">
        <v>0</v>
      </c>
      <c r="AC86" s="25">
        <v>1</v>
      </c>
      <c r="AD86" s="17">
        <v>692</v>
      </c>
      <c r="AE86" s="26">
        <v>201</v>
      </c>
      <c r="AF86" s="17">
        <v>110</v>
      </c>
      <c r="AG86" s="26">
        <v>0</v>
      </c>
      <c r="AH86" s="17">
        <v>47</v>
      </c>
      <c r="AI86" s="27">
        <v>1050</v>
      </c>
      <c r="AJ86" s="15">
        <v>11.075949367088606</v>
      </c>
      <c r="AK86" s="28">
        <v>2.7426160337552745</v>
      </c>
      <c r="AL86" s="22">
        <v>0.63291139240506333</v>
      </c>
      <c r="AM86" s="28">
        <v>0.31645569620253167</v>
      </c>
      <c r="AN86" s="22">
        <v>0</v>
      </c>
      <c r="AO86" s="28">
        <v>0.10548523206751055</v>
      </c>
      <c r="AP86" s="51">
        <v>773</v>
      </c>
      <c r="AQ86" s="55">
        <v>0</v>
      </c>
      <c r="AR86" s="51">
        <v>0</v>
      </c>
      <c r="AS86" s="55">
        <v>0</v>
      </c>
      <c r="AT86" s="51">
        <v>0</v>
      </c>
      <c r="AU86" s="55">
        <v>773</v>
      </c>
      <c r="AV86" s="15">
        <f t="shared" si="26"/>
        <v>8.1540084388185647</v>
      </c>
    </row>
    <row r="87" spans="1:48" ht="13.5" customHeight="1" x14ac:dyDescent="0.45">
      <c r="A87" s="7" t="s">
        <v>107</v>
      </c>
      <c r="B87" s="7" t="s">
        <v>220</v>
      </c>
      <c r="C87" s="8" t="s">
        <v>394</v>
      </c>
      <c r="D87" s="7" t="s">
        <v>298</v>
      </c>
      <c r="E87" s="58">
        <v>8899</v>
      </c>
      <c r="F87" s="50">
        <v>4443</v>
      </c>
      <c r="G87" s="37" t="s">
        <v>600</v>
      </c>
      <c r="H87" s="64">
        <v>2265</v>
      </c>
      <c r="I87" s="64">
        <v>2178</v>
      </c>
      <c r="J87" s="19">
        <f t="shared" si="18"/>
        <v>49.926958085178107</v>
      </c>
      <c r="K87" s="12">
        <v>34</v>
      </c>
      <c r="L87" s="21">
        <f t="shared" si="19"/>
        <v>3.8206540060680974</v>
      </c>
      <c r="M87" s="67">
        <v>9</v>
      </c>
      <c r="N87" s="15">
        <f t="shared" si="20"/>
        <v>1.0113495898415552</v>
      </c>
      <c r="O87" s="66">
        <v>0</v>
      </c>
      <c r="P87" s="15">
        <f t="shared" si="21"/>
        <v>0</v>
      </c>
      <c r="Q87" s="72">
        <v>0</v>
      </c>
      <c r="R87" s="15">
        <f t="shared" si="22"/>
        <v>0</v>
      </c>
      <c r="S87" s="76">
        <v>25</v>
      </c>
      <c r="T87" s="15">
        <f t="shared" si="23"/>
        <v>2.8093044162265421</v>
      </c>
      <c r="U87" s="74">
        <v>1</v>
      </c>
      <c r="V87" s="15">
        <f t="shared" si="24"/>
        <v>0.1123721766490617</v>
      </c>
      <c r="W87" s="76">
        <v>1</v>
      </c>
      <c r="X87" s="15">
        <f t="shared" si="25"/>
        <v>0.1123721766490617</v>
      </c>
      <c r="Y87" s="25">
        <v>28</v>
      </c>
      <c r="Z87" s="17">
        <v>5</v>
      </c>
      <c r="AA87" s="25">
        <v>0</v>
      </c>
      <c r="AB87" s="17">
        <v>0</v>
      </c>
      <c r="AC87" s="25">
        <v>1</v>
      </c>
      <c r="AD87" s="17">
        <v>752</v>
      </c>
      <c r="AE87" s="26">
        <v>158</v>
      </c>
      <c r="AF87" s="17">
        <v>0</v>
      </c>
      <c r="AG87" s="26">
        <v>0</v>
      </c>
      <c r="AH87" s="17">
        <v>46</v>
      </c>
      <c r="AI87" s="27">
        <v>956</v>
      </c>
      <c r="AJ87" s="15">
        <v>10.742780087650297</v>
      </c>
      <c r="AK87" s="28">
        <v>3.1464209461737274</v>
      </c>
      <c r="AL87" s="22">
        <v>0.56186088324530847</v>
      </c>
      <c r="AM87" s="28">
        <v>0</v>
      </c>
      <c r="AN87" s="22">
        <v>0</v>
      </c>
      <c r="AO87" s="28">
        <v>0.1123721766490617</v>
      </c>
      <c r="AP87" s="51">
        <v>705</v>
      </c>
      <c r="AQ87" s="55">
        <v>0</v>
      </c>
      <c r="AR87" s="51">
        <v>0</v>
      </c>
      <c r="AS87" s="55">
        <v>0</v>
      </c>
      <c r="AT87" s="51">
        <v>0</v>
      </c>
      <c r="AU87" s="55">
        <v>705</v>
      </c>
      <c r="AV87" s="15">
        <f t="shared" si="26"/>
        <v>7.9222384537588493</v>
      </c>
    </row>
    <row r="88" spans="1:48" ht="13.5" customHeight="1" x14ac:dyDescent="0.45">
      <c r="A88" s="7" t="s">
        <v>108</v>
      </c>
      <c r="B88" s="7" t="s">
        <v>221</v>
      </c>
      <c r="C88" s="8" t="s">
        <v>395</v>
      </c>
      <c r="D88" s="7" t="s">
        <v>298</v>
      </c>
      <c r="E88" s="58">
        <v>8072</v>
      </c>
      <c r="F88" s="50">
        <v>3877</v>
      </c>
      <c r="G88" s="37" t="s">
        <v>601</v>
      </c>
      <c r="H88" s="64">
        <v>1901</v>
      </c>
      <c r="I88" s="64">
        <v>1976</v>
      </c>
      <c r="J88" s="19">
        <f t="shared" si="18"/>
        <v>48.030227948463825</v>
      </c>
      <c r="K88" s="12">
        <v>21</v>
      </c>
      <c r="L88" s="21">
        <f t="shared" si="19"/>
        <v>2.6015857284440038</v>
      </c>
      <c r="M88" s="67">
        <v>9</v>
      </c>
      <c r="N88" s="15">
        <f t="shared" si="20"/>
        <v>1.1149653121902874</v>
      </c>
      <c r="O88" s="66">
        <v>2</v>
      </c>
      <c r="P88" s="15">
        <f t="shared" si="21"/>
        <v>0.24777006937561941</v>
      </c>
      <c r="Q88" s="72">
        <v>0</v>
      </c>
      <c r="R88" s="15">
        <f t="shared" si="22"/>
        <v>0</v>
      </c>
      <c r="S88" s="76">
        <v>12</v>
      </c>
      <c r="T88" s="15">
        <f t="shared" si="23"/>
        <v>1.4866204162537164</v>
      </c>
      <c r="U88" s="74">
        <v>1</v>
      </c>
      <c r="V88" s="15">
        <f t="shared" si="24"/>
        <v>0.1238850346878097</v>
      </c>
      <c r="W88" s="76">
        <v>0</v>
      </c>
      <c r="X88" s="15">
        <f t="shared" si="25"/>
        <v>0</v>
      </c>
      <c r="Y88" s="25">
        <v>16</v>
      </c>
      <c r="Z88" s="17">
        <v>2</v>
      </c>
      <c r="AA88" s="25">
        <v>2</v>
      </c>
      <c r="AB88" s="17">
        <v>1</v>
      </c>
      <c r="AC88" s="25">
        <v>0</v>
      </c>
      <c r="AD88" s="17">
        <v>438</v>
      </c>
      <c r="AE88" s="26">
        <v>68</v>
      </c>
      <c r="AF88" s="17">
        <v>86</v>
      </c>
      <c r="AG88" s="26">
        <v>44</v>
      </c>
      <c r="AH88" s="17">
        <v>0</v>
      </c>
      <c r="AI88" s="27">
        <v>636</v>
      </c>
      <c r="AJ88" s="15">
        <v>7.8790882061446981</v>
      </c>
      <c r="AK88" s="28">
        <v>1.9821605550049552</v>
      </c>
      <c r="AL88" s="22">
        <v>0.24777006937561941</v>
      </c>
      <c r="AM88" s="28">
        <v>0.24777006937561941</v>
      </c>
      <c r="AN88" s="22">
        <v>0.1238850346878097</v>
      </c>
      <c r="AO88" s="28">
        <v>0</v>
      </c>
      <c r="AP88" s="51">
        <v>524</v>
      </c>
      <c r="AQ88" s="55">
        <v>0</v>
      </c>
      <c r="AR88" s="51">
        <v>0</v>
      </c>
      <c r="AS88" s="55">
        <v>0</v>
      </c>
      <c r="AT88" s="51">
        <v>0</v>
      </c>
      <c r="AU88" s="55">
        <v>524</v>
      </c>
      <c r="AV88" s="15">
        <f t="shared" si="26"/>
        <v>6.4915758176412295</v>
      </c>
    </row>
    <row r="89" spans="1:48" ht="13.5" customHeight="1" x14ac:dyDescent="0.45">
      <c r="A89" s="7" t="s">
        <v>110</v>
      </c>
      <c r="B89" s="7" t="s">
        <v>223</v>
      </c>
      <c r="C89" s="8" t="s">
        <v>396</v>
      </c>
      <c r="D89" s="7" t="s">
        <v>275</v>
      </c>
      <c r="E89" s="58">
        <v>8197</v>
      </c>
      <c r="F89" s="50">
        <v>4385</v>
      </c>
      <c r="G89" s="37" t="s">
        <v>602</v>
      </c>
      <c r="H89" s="64">
        <v>2048</v>
      </c>
      <c r="I89" s="64">
        <v>2337</v>
      </c>
      <c r="J89" s="19">
        <f t="shared" ref="J89:J118" si="27">(F89/E89)*100</f>
        <v>53.495181163840435</v>
      </c>
      <c r="K89" s="12">
        <v>46</v>
      </c>
      <c r="L89" s="21">
        <f t="shared" ref="L89:L118" si="28">(K89/E89)*1000</f>
        <v>5.6118091984872516</v>
      </c>
      <c r="M89" s="67">
        <v>10</v>
      </c>
      <c r="N89" s="15">
        <f t="shared" ref="N89:N118" si="29">(M89/E89)*1000</f>
        <v>1.2199585214102722</v>
      </c>
      <c r="O89" s="66">
        <v>0</v>
      </c>
      <c r="P89" s="15">
        <f t="shared" ref="P89:P118" si="30">(O89/E89)*1000</f>
        <v>0</v>
      </c>
      <c r="Q89" s="72">
        <v>0</v>
      </c>
      <c r="R89" s="15">
        <f t="shared" ref="R89:R118" si="31">(Q89/E89)*1000</f>
        <v>0</v>
      </c>
      <c r="S89" s="76">
        <v>36</v>
      </c>
      <c r="T89" s="15">
        <f t="shared" ref="T89:T118" si="32">(S89/E89)*1000</f>
        <v>4.3918506770769801</v>
      </c>
      <c r="U89" s="74">
        <v>6</v>
      </c>
      <c r="V89" s="15">
        <f t="shared" ref="V89:V118" si="33">(U89/E89)*1000</f>
        <v>0.73197511284616323</v>
      </c>
      <c r="W89" s="76">
        <v>0</v>
      </c>
      <c r="X89" s="15">
        <f t="shared" ref="X89:X118" si="34">(W89/E89)*1000</f>
        <v>0</v>
      </c>
      <c r="Y89" s="25">
        <v>31</v>
      </c>
      <c r="Z89" s="17">
        <v>9</v>
      </c>
      <c r="AA89" s="25">
        <v>5</v>
      </c>
      <c r="AB89" s="17">
        <v>1</v>
      </c>
      <c r="AC89" s="25">
        <v>0</v>
      </c>
      <c r="AD89" s="17">
        <v>819</v>
      </c>
      <c r="AE89" s="26">
        <v>282</v>
      </c>
      <c r="AF89" s="17">
        <v>222</v>
      </c>
      <c r="AG89" s="26">
        <v>39</v>
      </c>
      <c r="AH89" s="17">
        <v>0</v>
      </c>
      <c r="AI89" s="27">
        <v>1362</v>
      </c>
      <c r="AJ89" s="15">
        <v>16.615835061607907</v>
      </c>
      <c r="AK89" s="28">
        <v>3.7818714163718434</v>
      </c>
      <c r="AL89" s="22">
        <v>1.097962669269245</v>
      </c>
      <c r="AM89" s="28">
        <v>0.60997926070513608</v>
      </c>
      <c r="AN89" s="22">
        <v>0.12199585214102721</v>
      </c>
      <c r="AO89" s="28">
        <v>0</v>
      </c>
      <c r="AP89" s="51">
        <v>1010</v>
      </c>
      <c r="AQ89" s="55">
        <v>0</v>
      </c>
      <c r="AR89" s="51">
        <v>0</v>
      </c>
      <c r="AS89" s="55">
        <v>0</v>
      </c>
      <c r="AT89" s="51">
        <v>0</v>
      </c>
      <c r="AU89" s="55">
        <v>1010</v>
      </c>
      <c r="AV89" s="15">
        <f t="shared" ref="AV89:AV118" si="35">(AU89/E89)*100</f>
        <v>12.321581066243748</v>
      </c>
    </row>
    <row r="90" spans="1:48" ht="13.5" customHeight="1" x14ac:dyDescent="0.45">
      <c r="A90" s="7" t="s">
        <v>132</v>
      </c>
      <c r="B90" s="7" t="s">
        <v>397</v>
      </c>
      <c r="C90" s="8" t="s">
        <v>398</v>
      </c>
      <c r="D90" s="7" t="s">
        <v>277</v>
      </c>
      <c r="E90" s="58">
        <v>9028</v>
      </c>
      <c r="F90" s="50">
        <v>4853</v>
      </c>
      <c r="G90" s="37" t="s">
        <v>549</v>
      </c>
      <c r="H90" s="64">
        <v>1703</v>
      </c>
      <c r="I90" s="64">
        <v>3150</v>
      </c>
      <c r="J90" s="19">
        <f t="shared" si="27"/>
        <v>53.754984492689402</v>
      </c>
      <c r="K90" s="12">
        <v>62</v>
      </c>
      <c r="L90" s="21">
        <f t="shared" si="28"/>
        <v>6.8675232609658838</v>
      </c>
      <c r="M90" s="67">
        <v>0</v>
      </c>
      <c r="N90" s="15">
        <f t="shared" si="29"/>
        <v>0</v>
      </c>
      <c r="O90" s="66">
        <v>0</v>
      </c>
      <c r="P90" s="15">
        <f t="shared" si="30"/>
        <v>0</v>
      </c>
      <c r="Q90" s="72">
        <v>0</v>
      </c>
      <c r="R90" s="15">
        <f t="shared" si="31"/>
        <v>0</v>
      </c>
      <c r="S90" s="76">
        <v>62</v>
      </c>
      <c r="T90" s="15">
        <f t="shared" si="32"/>
        <v>6.8675232609658838</v>
      </c>
      <c r="U90" s="74">
        <v>13</v>
      </c>
      <c r="V90" s="15">
        <f t="shared" si="33"/>
        <v>1.439964554718653</v>
      </c>
      <c r="W90" s="76">
        <v>4</v>
      </c>
      <c r="X90" s="15">
        <f t="shared" si="34"/>
        <v>0.44306601683650865</v>
      </c>
      <c r="Y90" s="25">
        <v>34</v>
      </c>
      <c r="Z90" s="17">
        <v>15</v>
      </c>
      <c r="AA90" s="25">
        <v>7</v>
      </c>
      <c r="AB90" s="17">
        <v>2</v>
      </c>
      <c r="AC90" s="25">
        <v>4</v>
      </c>
      <c r="AD90" s="17">
        <v>951</v>
      </c>
      <c r="AE90" s="26">
        <v>506</v>
      </c>
      <c r="AF90" s="17">
        <v>279</v>
      </c>
      <c r="AG90" s="26">
        <v>120</v>
      </c>
      <c r="AH90" s="17">
        <v>217</v>
      </c>
      <c r="AI90" s="27">
        <v>2073</v>
      </c>
      <c r="AJ90" s="15">
        <v>22.961896322552061</v>
      </c>
      <c r="AK90" s="28">
        <v>3.7660611431103233</v>
      </c>
      <c r="AL90" s="22">
        <v>1.6614975631369073</v>
      </c>
      <c r="AM90" s="28">
        <v>0.77536552946389015</v>
      </c>
      <c r="AN90" s="22">
        <v>0.22153300841825432</v>
      </c>
      <c r="AO90" s="28">
        <v>0.44306601683650865</v>
      </c>
      <c r="AP90" s="51">
        <v>1597</v>
      </c>
      <c r="AQ90" s="55">
        <v>59</v>
      </c>
      <c r="AR90" s="51">
        <v>0</v>
      </c>
      <c r="AS90" s="55">
        <v>0</v>
      </c>
      <c r="AT90" s="51">
        <v>0</v>
      </c>
      <c r="AU90" s="55">
        <v>1610</v>
      </c>
      <c r="AV90" s="15">
        <f t="shared" si="35"/>
        <v>17.833407177669471</v>
      </c>
    </row>
    <row r="91" spans="1:48" ht="13.5" customHeight="1" x14ac:dyDescent="0.45">
      <c r="A91" s="7" t="s">
        <v>134</v>
      </c>
      <c r="B91" s="7" t="s">
        <v>399</v>
      </c>
      <c r="C91" s="8" t="s">
        <v>400</v>
      </c>
      <c r="D91" s="7" t="s">
        <v>277</v>
      </c>
      <c r="E91" s="58">
        <v>8918</v>
      </c>
      <c r="F91" s="50">
        <v>4746</v>
      </c>
      <c r="G91" s="37" t="s">
        <v>550</v>
      </c>
      <c r="H91" s="64">
        <v>1768</v>
      </c>
      <c r="I91" s="64">
        <v>2978</v>
      </c>
      <c r="J91" s="19">
        <f t="shared" si="27"/>
        <v>53.218210361067506</v>
      </c>
      <c r="K91" s="12">
        <v>67</v>
      </c>
      <c r="L91" s="21">
        <f t="shared" si="28"/>
        <v>7.5128952679973091</v>
      </c>
      <c r="M91" s="67">
        <v>2</v>
      </c>
      <c r="N91" s="15">
        <f t="shared" si="29"/>
        <v>0.22426553038797939</v>
      </c>
      <c r="O91" s="66">
        <v>1</v>
      </c>
      <c r="P91" s="15">
        <f t="shared" si="30"/>
        <v>0.11213276519398969</v>
      </c>
      <c r="Q91" s="72">
        <v>0</v>
      </c>
      <c r="R91" s="15">
        <f t="shared" si="31"/>
        <v>0</v>
      </c>
      <c r="S91" s="76">
        <v>65</v>
      </c>
      <c r="T91" s="15">
        <f t="shared" si="32"/>
        <v>7.2886297376093294</v>
      </c>
      <c r="U91" s="74">
        <v>15</v>
      </c>
      <c r="V91" s="15">
        <f t="shared" si="33"/>
        <v>1.6819914779098453</v>
      </c>
      <c r="W91" s="76">
        <v>3</v>
      </c>
      <c r="X91" s="15">
        <f t="shared" si="34"/>
        <v>0.3363982955819691</v>
      </c>
      <c r="Y91" s="25">
        <v>38</v>
      </c>
      <c r="Z91" s="17">
        <v>13</v>
      </c>
      <c r="AA91" s="25">
        <v>9</v>
      </c>
      <c r="AB91" s="17">
        <v>4</v>
      </c>
      <c r="AC91" s="25">
        <v>3</v>
      </c>
      <c r="AD91" s="17">
        <v>1023</v>
      </c>
      <c r="AE91" s="26">
        <v>445</v>
      </c>
      <c r="AF91" s="17">
        <v>326</v>
      </c>
      <c r="AG91" s="26">
        <v>182</v>
      </c>
      <c r="AH91" s="17">
        <v>139</v>
      </c>
      <c r="AI91" s="27">
        <v>2115</v>
      </c>
      <c r="AJ91" s="15">
        <v>23.716079838528817</v>
      </c>
      <c r="AK91" s="28">
        <v>4.261045077371608</v>
      </c>
      <c r="AL91" s="22">
        <v>1.4577259475218658</v>
      </c>
      <c r="AM91" s="28">
        <v>1.0091948867459071</v>
      </c>
      <c r="AN91" s="22">
        <v>0.44853106077595878</v>
      </c>
      <c r="AO91" s="28">
        <v>0.3363982955819691</v>
      </c>
      <c r="AP91" s="51">
        <v>1592</v>
      </c>
      <c r="AQ91" s="55">
        <v>68</v>
      </c>
      <c r="AR91" s="51">
        <v>0</v>
      </c>
      <c r="AS91" s="55">
        <v>0</v>
      </c>
      <c r="AT91" s="51">
        <v>0</v>
      </c>
      <c r="AU91" s="55">
        <v>1609</v>
      </c>
      <c r="AV91" s="15">
        <f t="shared" si="35"/>
        <v>18.042161919712939</v>
      </c>
    </row>
    <row r="92" spans="1:48" ht="13.5" customHeight="1" x14ac:dyDescent="0.45">
      <c r="A92" s="7" t="s">
        <v>401</v>
      </c>
      <c r="B92" s="7" t="s">
        <v>402</v>
      </c>
      <c r="C92" s="8" t="s">
        <v>403</v>
      </c>
      <c r="D92" s="7" t="s">
        <v>277</v>
      </c>
      <c r="E92" s="58">
        <v>8130</v>
      </c>
      <c r="F92" s="50">
        <v>4020</v>
      </c>
      <c r="G92" s="37" t="s">
        <v>551</v>
      </c>
      <c r="H92" s="64">
        <v>1846</v>
      </c>
      <c r="I92" s="64">
        <v>2174</v>
      </c>
      <c r="J92" s="19">
        <f t="shared" si="27"/>
        <v>49.446494464944649</v>
      </c>
      <c r="K92" s="12">
        <v>18</v>
      </c>
      <c r="L92" s="21">
        <f t="shared" si="28"/>
        <v>2.214022140221402</v>
      </c>
      <c r="M92" s="67">
        <v>6</v>
      </c>
      <c r="N92" s="15">
        <f t="shared" si="29"/>
        <v>0.73800738007380073</v>
      </c>
      <c r="O92" s="66">
        <v>1</v>
      </c>
      <c r="P92" s="15">
        <f t="shared" si="30"/>
        <v>0.12300123001230011</v>
      </c>
      <c r="Q92" s="72">
        <v>1</v>
      </c>
      <c r="R92" s="15">
        <f t="shared" si="31"/>
        <v>0.12300123001230011</v>
      </c>
      <c r="S92" s="76">
        <v>12</v>
      </c>
      <c r="T92" s="15">
        <f t="shared" si="32"/>
        <v>1.4760147601476015</v>
      </c>
      <c r="U92" s="74">
        <v>0</v>
      </c>
      <c r="V92" s="15">
        <f t="shared" si="33"/>
        <v>0</v>
      </c>
      <c r="W92" s="76">
        <v>0</v>
      </c>
      <c r="X92" s="15">
        <f t="shared" si="34"/>
        <v>0</v>
      </c>
      <c r="Y92" s="25">
        <v>10</v>
      </c>
      <c r="Z92" s="17">
        <v>7</v>
      </c>
      <c r="AA92" s="25">
        <v>0</v>
      </c>
      <c r="AB92" s="17">
        <v>0</v>
      </c>
      <c r="AC92" s="25">
        <v>1</v>
      </c>
      <c r="AD92" s="17">
        <v>264</v>
      </c>
      <c r="AE92" s="26">
        <v>230</v>
      </c>
      <c r="AF92" s="17">
        <v>0</v>
      </c>
      <c r="AG92" s="26">
        <v>0</v>
      </c>
      <c r="AH92" s="17">
        <v>35</v>
      </c>
      <c r="AI92" s="27">
        <v>529</v>
      </c>
      <c r="AJ92" s="15">
        <v>6.5067650676506776</v>
      </c>
      <c r="AK92" s="28">
        <v>1.2300123001230012</v>
      </c>
      <c r="AL92" s="22">
        <v>0.86100861008610086</v>
      </c>
      <c r="AM92" s="28">
        <v>0</v>
      </c>
      <c r="AN92" s="22">
        <v>0</v>
      </c>
      <c r="AO92" s="28">
        <v>0.12300123001230011</v>
      </c>
      <c r="AP92" s="51">
        <v>481</v>
      </c>
      <c r="AQ92" s="55">
        <v>0</v>
      </c>
      <c r="AR92" s="51">
        <v>0</v>
      </c>
      <c r="AS92" s="55">
        <v>0</v>
      </c>
      <c r="AT92" s="51">
        <v>0</v>
      </c>
      <c r="AU92" s="55">
        <v>481</v>
      </c>
      <c r="AV92" s="15">
        <f t="shared" si="35"/>
        <v>5.9163591635916353</v>
      </c>
    </row>
    <row r="93" spans="1:48" ht="13.5" customHeight="1" x14ac:dyDescent="0.45">
      <c r="A93" s="7" t="s">
        <v>111</v>
      </c>
      <c r="B93" s="7" t="s">
        <v>224</v>
      </c>
      <c r="C93" s="8" t="s">
        <v>404</v>
      </c>
      <c r="D93" s="7" t="s">
        <v>298</v>
      </c>
      <c r="E93" s="58">
        <v>11649</v>
      </c>
      <c r="F93" s="50">
        <v>4537</v>
      </c>
      <c r="G93" s="37" t="s">
        <v>603</v>
      </c>
      <c r="H93" s="64">
        <v>2432</v>
      </c>
      <c r="I93" s="64">
        <v>2105</v>
      </c>
      <c r="J93" s="19">
        <f t="shared" si="27"/>
        <v>38.947549145849429</v>
      </c>
      <c r="K93" s="12">
        <v>7</v>
      </c>
      <c r="L93" s="21">
        <f t="shared" si="28"/>
        <v>0.60090994935187569</v>
      </c>
      <c r="M93" s="67">
        <v>6</v>
      </c>
      <c r="N93" s="15">
        <f t="shared" si="29"/>
        <v>0.51506567087303634</v>
      </c>
      <c r="O93" s="66">
        <v>0</v>
      </c>
      <c r="P93" s="15">
        <f t="shared" si="30"/>
        <v>0</v>
      </c>
      <c r="Q93" s="72">
        <v>0</v>
      </c>
      <c r="R93" s="15">
        <f t="shared" si="31"/>
        <v>0</v>
      </c>
      <c r="S93" s="76">
        <v>1</v>
      </c>
      <c r="T93" s="15">
        <f t="shared" si="32"/>
        <v>8.5844278478839381E-2</v>
      </c>
      <c r="U93" s="74">
        <v>0</v>
      </c>
      <c r="V93" s="15">
        <f t="shared" si="33"/>
        <v>0</v>
      </c>
      <c r="W93" s="76">
        <v>0</v>
      </c>
      <c r="X93" s="15">
        <f t="shared" si="34"/>
        <v>0</v>
      </c>
      <c r="Y93" s="25">
        <v>5</v>
      </c>
      <c r="Z93" s="17">
        <v>2</v>
      </c>
      <c r="AA93" s="25">
        <v>0</v>
      </c>
      <c r="AB93" s="17">
        <v>0</v>
      </c>
      <c r="AC93" s="25">
        <v>0</v>
      </c>
      <c r="AD93" s="17">
        <v>131</v>
      </c>
      <c r="AE93" s="26">
        <v>71</v>
      </c>
      <c r="AF93" s="17">
        <v>0</v>
      </c>
      <c r="AG93" s="26">
        <v>0</v>
      </c>
      <c r="AH93" s="17">
        <v>0</v>
      </c>
      <c r="AI93" s="27">
        <v>202</v>
      </c>
      <c r="AJ93" s="15">
        <v>1.7340544252725556</v>
      </c>
      <c r="AK93" s="28">
        <v>0.42922139239419693</v>
      </c>
      <c r="AL93" s="22">
        <v>0.17168855695767876</v>
      </c>
      <c r="AM93" s="28">
        <v>0</v>
      </c>
      <c r="AN93" s="22">
        <v>0</v>
      </c>
      <c r="AO93" s="28">
        <v>0</v>
      </c>
      <c r="AP93" s="51">
        <v>167</v>
      </c>
      <c r="AQ93" s="55">
        <v>0</v>
      </c>
      <c r="AR93" s="51">
        <v>0</v>
      </c>
      <c r="AS93" s="55">
        <v>0</v>
      </c>
      <c r="AT93" s="51">
        <v>0</v>
      </c>
      <c r="AU93" s="55">
        <v>167</v>
      </c>
      <c r="AV93" s="15">
        <f t="shared" si="35"/>
        <v>1.4335994505966179</v>
      </c>
    </row>
    <row r="94" spans="1:48" ht="13.5" customHeight="1" x14ac:dyDescent="0.45">
      <c r="A94" s="7" t="s">
        <v>405</v>
      </c>
      <c r="B94" s="7" t="s">
        <v>406</v>
      </c>
      <c r="C94" s="8" t="s">
        <v>407</v>
      </c>
      <c r="D94" s="7" t="s">
        <v>298</v>
      </c>
      <c r="E94" s="58">
        <v>8108</v>
      </c>
      <c r="F94" s="50">
        <v>2987</v>
      </c>
      <c r="G94" s="37" t="s">
        <v>552</v>
      </c>
      <c r="H94" s="64">
        <v>1802</v>
      </c>
      <c r="I94" s="64">
        <v>1185</v>
      </c>
      <c r="J94" s="19">
        <f t="shared" si="27"/>
        <v>36.840157868771584</v>
      </c>
      <c r="K94" s="12">
        <v>5</v>
      </c>
      <c r="L94" s="21">
        <f t="shared" si="28"/>
        <v>0.61667488899851997</v>
      </c>
      <c r="M94" s="67">
        <v>5</v>
      </c>
      <c r="N94" s="15">
        <f t="shared" si="29"/>
        <v>0.61667488899851997</v>
      </c>
      <c r="O94" s="66">
        <v>2</v>
      </c>
      <c r="P94" s="15">
        <f t="shared" si="30"/>
        <v>0.24666995559940802</v>
      </c>
      <c r="Q94" s="72">
        <v>0</v>
      </c>
      <c r="R94" s="15">
        <f t="shared" si="31"/>
        <v>0</v>
      </c>
      <c r="S94" s="76">
        <v>0</v>
      </c>
      <c r="T94" s="15">
        <f t="shared" si="32"/>
        <v>0</v>
      </c>
      <c r="U94" s="74">
        <v>0</v>
      </c>
      <c r="V94" s="15">
        <f t="shared" si="33"/>
        <v>0</v>
      </c>
      <c r="W94" s="76">
        <v>0</v>
      </c>
      <c r="X94" s="15">
        <f t="shared" si="34"/>
        <v>0</v>
      </c>
      <c r="Y94" s="25">
        <v>3</v>
      </c>
      <c r="Z94" s="17">
        <v>0</v>
      </c>
      <c r="AA94" s="25">
        <v>1</v>
      </c>
      <c r="AB94" s="17">
        <v>1</v>
      </c>
      <c r="AC94" s="25">
        <v>0</v>
      </c>
      <c r="AD94" s="17">
        <v>88</v>
      </c>
      <c r="AE94" s="26">
        <v>0</v>
      </c>
      <c r="AF94" s="17">
        <v>35</v>
      </c>
      <c r="AG94" s="26">
        <v>46</v>
      </c>
      <c r="AH94" s="17">
        <v>0</v>
      </c>
      <c r="AI94" s="27">
        <v>169</v>
      </c>
      <c r="AJ94" s="15">
        <v>2.0843611248149974</v>
      </c>
      <c r="AK94" s="28">
        <v>0.37000493339911195</v>
      </c>
      <c r="AL94" s="22">
        <v>0</v>
      </c>
      <c r="AM94" s="28">
        <v>0.12333497779970401</v>
      </c>
      <c r="AN94" s="22">
        <v>0.12333497779970401</v>
      </c>
      <c r="AO94" s="28">
        <v>0</v>
      </c>
      <c r="AP94" s="51">
        <v>169</v>
      </c>
      <c r="AQ94" s="55">
        <v>0</v>
      </c>
      <c r="AR94" s="51">
        <v>0</v>
      </c>
      <c r="AS94" s="55">
        <v>0</v>
      </c>
      <c r="AT94" s="51">
        <v>0</v>
      </c>
      <c r="AU94" s="55">
        <v>169</v>
      </c>
      <c r="AV94" s="15">
        <f t="shared" si="35"/>
        <v>2.0843611248149974</v>
      </c>
    </row>
    <row r="95" spans="1:48" ht="13.5" customHeight="1" x14ac:dyDescent="0.45">
      <c r="A95" s="7" t="s">
        <v>112</v>
      </c>
      <c r="B95" s="7" t="s">
        <v>225</v>
      </c>
      <c r="C95" s="8" t="s">
        <v>408</v>
      </c>
      <c r="D95" s="7" t="s">
        <v>298</v>
      </c>
      <c r="E95" s="58">
        <v>9100</v>
      </c>
      <c r="F95" s="50">
        <v>3218</v>
      </c>
      <c r="G95" s="37" t="s">
        <v>604</v>
      </c>
      <c r="H95" s="64">
        <v>1950</v>
      </c>
      <c r="I95" s="64">
        <v>1268</v>
      </c>
      <c r="J95" s="19">
        <f t="shared" si="27"/>
        <v>35.362637362637358</v>
      </c>
      <c r="K95" s="12">
        <v>3</v>
      </c>
      <c r="L95" s="21">
        <f t="shared" si="28"/>
        <v>0.32967032967032966</v>
      </c>
      <c r="M95" s="67">
        <v>3</v>
      </c>
      <c r="N95" s="15">
        <f t="shared" si="29"/>
        <v>0.32967032967032966</v>
      </c>
      <c r="O95" s="66">
        <v>0</v>
      </c>
      <c r="P95" s="15">
        <f t="shared" si="30"/>
        <v>0</v>
      </c>
      <c r="Q95" s="72">
        <v>0</v>
      </c>
      <c r="R95" s="15">
        <f t="shared" si="31"/>
        <v>0</v>
      </c>
      <c r="S95" s="76">
        <v>0</v>
      </c>
      <c r="T95" s="15">
        <f t="shared" si="32"/>
        <v>0</v>
      </c>
      <c r="U95" s="74">
        <v>0</v>
      </c>
      <c r="V95" s="15">
        <f t="shared" si="33"/>
        <v>0</v>
      </c>
      <c r="W95" s="76">
        <v>0</v>
      </c>
      <c r="X95" s="15">
        <f t="shared" si="34"/>
        <v>0</v>
      </c>
      <c r="Y95" s="25">
        <v>3</v>
      </c>
      <c r="Z95" s="17">
        <v>0</v>
      </c>
      <c r="AA95" s="25">
        <v>0</v>
      </c>
      <c r="AB95" s="17">
        <v>0</v>
      </c>
      <c r="AC95" s="25">
        <v>0</v>
      </c>
      <c r="AD95" s="17">
        <v>82</v>
      </c>
      <c r="AE95" s="26">
        <v>0</v>
      </c>
      <c r="AF95" s="17">
        <v>0</v>
      </c>
      <c r="AG95" s="26">
        <v>0</v>
      </c>
      <c r="AH95" s="17">
        <v>0</v>
      </c>
      <c r="AI95" s="27">
        <v>82</v>
      </c>
      <c r="AJ95" s="15">
        <v>0.90109890109890101</v>
      </c>
      <c r="AK95" s="28">
        <v>0.32967032967032966</v>
      </c>
      <c r="AL95" s="22">
        <v>0</v>
      </c>
      <c r="AM95" s="28">
        <v>0</v>
      </c>
      <c r="AN95" s="22">
        <v>0</v>
      </c>
      <c r="AO95" s="28">
        <v>0</v>
      </c>
      <c r="AP95" s="51">
        <v>82</v>
      </c>
      <c r="AQ95" s="55">
        <v>0</v>
      </c>
      <c r="AR95" s="51">
        <v>0</v>
      </c>
      <c r="AS95" s="55">
        <v>0</v>
      </c>
      <c r="AT95" s="51">
        <v>0</v>
      </c>
      <c r="AU95" s="55">
        <v>82</v>
      </c>
      <c r="AV95" s="15">
        <f t="shared" si="35"/>
        <v>0.90109890109890101</v>
      </c>
    </row>
    <row r="96" spans="1:48" ht="13.5" customHeight="1" x14ac:dyDescent="0.45">
      <c r="A96" s="7" t="s">
        <v>113</v>
      </c>
      <c r="B96" s="7" t="s">
        <v>226</v>
      </c>
      <c r="C96" s="8" t="s">
        <v>409</v>
      </c>
      <c r="D96" s="7" t="s">
        <v>275</v>
      </c>
      <c r="E96" s="58">
        <v>8282</v>
      </c>
      <c r="F96" s="50">
        <v>4403</v>
      </c>
      <c r="G96" s="37" t="s">
        <v>605</v>
      </c>
      <c r="H96" s="64">
        <v>2003</v>
      </c>
      <c r="I96" s="64">
        <v>2400</v>
      </c>
      <c r="J96" s="19">
        <f t="shared" si="27"/>
        <v>53.163487080415365</v>
      </c>
      <c r="K96" s="12">
        <v>33</v>
      </c>
      <c r="L96" s="21">
        <f t="shared" si="28"/>
        <v>3.9845447959430089</v>
      </c>
      <c r="M96" s="67">
        <v>8</v>
      </c>
      <c r="N96" s="15">
        <f t="shared" si="29"/>
        <v>0.96595025356194153</v>
      </c>
      <c r="O96" s="66">
        <v>0</v>
      </c>
      <c r="P96" s="15">
        <f t="shared" si="30"/>
        <v>0</v>
      </c>
      <c r="Q96" s="72">
        <v>0</v>
      </c>
      <c r="R96" s="15">
        <f t="shared" si="31"/>
        <v>0</v>
      </c>
      <c r="S96" s="76">
        <v>25</v>
      </c>
      <c r="T96" s="15">
        <f t="shared" si="32"/>
        <v>3.0185945423810674</v>
      </c>
      <c r="U96" s="74">
        <v>7</v>
      </c>
      <c r="V96" s="15">
        <f t="shared" si="33"/>
        <v>0.84520647186669884</v>
      </c>
      <c r="W96" s="76">
        <v>2</v>
      </c>
      <c r="X96" s="15">
        <f t="shared" si="34"/>
        <v>0.24148756339048538</v>
      </c>
      <c r="Y96" s="25">
        <v>15</v>
      </c>
      <c r="Z96" s="17">
        <v>11</v>
      </c>
      <c r="AA96" s="25">
        <v>3</v>
      </c>
      <c r="AB96" s="17">
        <v>2</v>
      </c>
      <c r="AC96" s="25">
        <v>2</v>
      </c>
      <c r="AD96" s="17">
        <v>399</v>
      </c>
      <c r="AE96" s="26">
        <v>343</v>
      </c>
      <c r="AF96" s="17">
        <v>123</v>
      </c>
      <c r="AG96" s="26">
        <v>71</v>
      </c>
      <c r="AH96" s="17">
        <v>157</v>
      </c>
      <c r="AI96" s="27">
        <v>1093</v>
      </c>
      <c r="AJ96" s="15">
        <v>13.197295339290028</v>
      </c>
      <c r="AK96" s="28">
        <v>1.8111567254286405</v>
      </c>
      <c r="AL96" s="22">
        <v>1.3281815986476697</v>
      </c>
      <c r="AM96" s="28">
        <v>0.36223134508572807</v>
      </c>
      <c r="AN96" s="22">
        <v>0.24148756339048538</v>
      </c>
      <c r="AO96" s="28">
        <v>0.24148756339048538</v>
      </c>
      <c r="AP96" s="51">
        <v>721</v>
      </c>
      <c r="AQ96" s="55">
        <v>197</v>
      </c>
      <c r="AR96" s="51">
        <v>0</v>
      </c>
      <c r="AS96" s="55">
        <v>0</v>
      </c>
      <c r="AT96" s="51">
        <v>0</v>
      </c>
      <c r="AU96" s="55">
        <v>888</v>
      </c>
      <c r="AV96" s="15">
        <f t="shared" si="35"/>
        <v>10.722047814537552</v>
      </c>
    </row>
    <row r="97" spans="1:48" ht="13.5" customHeight="1" x14ac:dyDescent="0.45">
      <c r="A97" s="7" t="s">
        <v>114</v>
      </c>
      <c r="B97" s="7" t="s">
        <v>227</v>
      </c>
      <c r="C97" s="8" t="s">
        <v>410</v>
      </c>
      <c r="D97" s="7" t="s">
        <v>298</v>
      </c>
      <c r="E97" s="58">
        <v>8406</v>
      </c>
      <c r="F97" s="50">
        <v>4390</v>
      </c>
      <c r="G97" s="37" t="s">
        <v>606</v>
      </c>
      <c r="H97" s="64">
        <v>1902</v>
      </c>
      <c r="I97" s="64">
        <v>2488</v>
      </c>
      <c r="J97" s="19">
        <f t="shared" si="27"/>
        <v>52.224601475136808</v>
      </c>
      <c r="K97" s="12">
        <v>51</v>
      </c>
      <c r="L97" s="21">
        <f t="shared" si="28"/>
        <v>6.0670949321912921</v>
      </c>
      <c r="M97" s="67">
        <v>6</v>
      </c>
      <c r="N97" s="15">
        <f t="shared" si="29"/>
        <v>0.7137758743754461</v>
      </c>
      <c r="O97" s="66">
        <v>0</v>
      </c>
      <c r="P97" s="15">
        <f t="shared" si="30"/>
        <v>0</v>
      </c>
      <c r="Q97" s="72">
        <v>0</v>
      </c>
      <c r="R97" s="15">
        <f t="shared" si="31"/>
        <v>0</v>
      </c>
      <c r="S97" s="76">
        <v>45</v>
      </c>
      <c r="T97" s="15">
        <f t="shared" si="32"/>
        <v>5.3533190578158454</v>
      </c>
      <c r="U97" s="74">
        <v>9</v>
      </c>
      <c r="V97" s="15">
        <f t="shared" si="33"/>
        <v>1.0706638115631693</v>
      </c>
      <c r="W97" s="76">
        <v>3</v>
      </c>
      <c r="X97" s="15">
        <f t="shared" si="34"/>
        <v>0.35688793718772305</v>
      </c>
      <c r="Y97" s="25">
        <v>28</v>
      </c>
      <c r="Z97" s="17">
        <v>14</v>
      </c>
      <c r="AA97" s="25">
        <v>5</v>
      </c>
      <c r="AB97" s="17">
        <v>1</v>
      </c>
      <c r="AC97" s="25">
        <v>3</v>
      </c>
      <c r="AD97" s="17">
        <v>760</v>
      </c>
      <c r="AE97" s="26">
        <v>473</v>
      </c>
      <c r="AF97" s="17">
        <v>201</v>
      </c>
      <c r="AG97" s="26">
        <v>65</v>
      </c>
      <c r="AH97" s="17">
        <v>189</v>
      </c>
      <c r="AI97" s="27">
        <v>1688</v>
      </c>
      <c r="AJ97" s="15">
        <v>20.080894599095885</v>
      </c>
      <c r="AK97" s="28">
        <v>3.3309540804187487</v>
      </c>
      <c r="AL97" s="22">
        <v>1.6654770402093744</v>
      </c>
      <c r="AM97" s="28">
        <v>0.59481322864620512</v>
      </c>
      <c r="AN97" s="22">
        <v>0.11896264572924102</v>
      </c>
      <c r="AO97" s="28">
        <v>0.35688793718772305</v>
      </c>
      <c r="AP97" s="51">
        <v>1205</v>
      </c>
      <c r="AQ97" s="55">
        <v>89</v>
      </c>
      <c r="AR97" s="51">
        <v>0</v>
      </c>
      <c r="AS97" s="55">
        <v>0</v>
      </c>
      <c r="AT97" s="51">
        <v>0</v>
      </c>
      <c r="AU97" s="55">
        <v>1274</v>
      </c>
      <c r="AV97" s="15">
        <f t="shared" si="35"/>
        <v>15.155841065905307</v>
      </c>
    </row>
    <row r="98" spans="1:48" ht="13.5" customHeight="1" x14ac:dyDescent="0.45">
      <c r="A98" s="7" t="s">
        <v>115</v>
      </c>
      <c r="B98" s="7" t="s">
        <v>228</v>
      </c>
      <c r="C98" s="8" t="s">
        <v>411</v>
      </c>
      <c r="D98" s="7" t="s">
        <v>281</v>
      </c>
      <c r="E98" s="58">
        <v>8295</v>
      </c>
      <c r="F98" s="50">
        <v>4372</v>
      </c>
      <c r="G98" s="37" t="s">
        <v>553</v>
      </c>
      <c r="H98" s="64">
        <v>2200</v>
      </c>
      <c r="I98" s="64">
        <v>2172</v>
      </c>
      <c r="J98" s="19">
        <f t="shared" si="27"/>
        <v>52.706449668474988</v>
      </c>
      <c r="K98" s="12">
        <v>45</v>
      </c>
      <c r="L98" s="21">
        <f t="shared" si="28"/>
        <v>5.4249547920433994</v>
      </c>
      <c r="M98" s="67">
        <v>29</v>
      </c>
      <c r="N98" s="15">
        <f t="shared" si="29"/>
        <v>3.4960819770946356</v>
      </c>
      <c r="O98" s="66">
        <v>5</v>
      </c>
      <c r="P98" s="15">
        <f t="shared" si="30"/>
        <v>0.60277275467148883</v>
      </c>
      <c r="Q98" s="72">
        <v>3</v>
      </c>
      <c r="R98" s="15">
        <f t="shared" si="31"/>
        <v>0.36166365280289331</v>
      </c>
      <c r="S98" s="76">
        <v>16</v>
      </c>
      <c r="T98" s="15">
        <f t="shared" si="32"/>
        <v>1.9288728149487644</v>
      </c>
      <c r="U98" s="74">
        <v>4</v>
      </c>
      <c r="V98" s="15">
        <f t="shared" si="33"/>
        <v>0.4822182037371911</v>
      </c>
      <c r="W98" s="76">
        <v>1</v>
      </c>
      <c r="X98" s="15">
        <f t="shared" si="34"/>
        <v>0.12055455093429777</v>
      </c>
      <c r="Y98" s="25">
        <v>27</v>
      </c>
      <c r="Z98" s="17">
        <v>9</v>
      </c>
      <c r="AA98" s="25">
        <v>2</v>
      </c>
      <c r="AB98" s="17">
        <v>3</v>
      </c>
      <c r="AC98" s="25">
        <v>4</v>
      </c>
      <c r="AD98" s="17">
        <v>732</v>
      </c>
      <c r="AE98" s="26">
        <v>283</v>
      </c>
      <c r="AF98" s="17">
        <v>73</v>
      </c>
      <c r="AG98" s="26">
        <v>129</v>
      </c>
      <c r="AH98" s="17">
        <v>215</v>
      </c>
      <c r="AI98" s="27">
        <v>1432</v>
      </c>
      <c r="AJ98" s="15">
        <v>17.26341169379144</v>
      </c>
      <c r="AK98" s="28">
        <v>3.2549728752260396</v>
      </c>
      <c r="AL98" s="22">
        <v>1.0849909584086799</v>
      </c>
      <c r="AM98" s="28">
        <v>0.24110910186859555</v>
      </c>
      <c r="AN98" s="22">
        <v>0.36166365280289331</v>
      </c>
      <c r="AO98" s="28">
        <v>0.4822182037371911</v>
      </c>
      <c r="AP98" s="51">
        <v>1075</v>
      </c>
      <c r="AQ98" s="55">
        <v>131</v>
      </c>
      <c r="AR98" s="51">
        <v>0</v>
      </c>
      <c r="AS98" s="55">
        <v>0</v>
      </c>
      <c r="AT98" s="51">
        <v>0</v>
      </c>
      <c r="AU98" s="55">
        <v>1157</v>
      </c>
      <c r="AV98" s="15">
        <f t="shared" si="35"/>
        <v>13.948161543098253</v>
      </c>
    </row>
    <row r="99" spans="1:48" ht="13.5" customHeight="1" x14ac:dyDescent="0.45">
      <c r="A99" s="7" t="s">
        <v>116</v>
      </c>
      <c r="B99" s="7" t="s">
        <v>229</v>
      </c>
      <c r="C99" s="8" t="s">
        <v>412</v>
      </c>
      <c r="D99" s="7" t="s">
        <v>277</v>
      </c>
      <c r="E99" s="58">
        <v>12983</v>
      </c>
      <c r="F99" s="50">
        <v>5085</v>
      </c>
      <c r="G99" s="37" t="s">
        <v>559</v>
      </c>
      <c r="H99" s="64">
        <v>2622</v>
      </c>
      <c r="I99" s="64">
        <v>2463</v>
      </c>
      <c r="J99" s="19">
        <f t="shared" si="27"/>
        <v>39.166602480166375</v>
      </c>
      <c r="K99" s="12">
        <v>5</v>
      </c>
      <c r="L99" s="21">
        <f t="shared" si="28"/>
        <v>0.3851190017715474</v>
      </c>
      <c r="M99" s="67">
        <v>3</v>
      </c>
      <c r="N99" s="15">
        <f t="shared" si="29"/>
        <v>0.23107140106292845</v>
      </c>
      <c r="O99" s="66">
        <v>0</v>
      </c>
      <c r="P99" s="15">
        <f t="shared" si="30"/>
        <v>0</v>
      </c>
      <c r="Q99" s="72">
        <v>0</v>
      </c>
      <c r="R99" s="15">
        <f t="shared" si="31"/>
        <v>0</v>
      </c>
      <c r="S99" s="76">
        <v>2</v>
      </c>
      <c r="T99" s="15">
        <f t="shared" si="32"/>
        <v>0.15404760070861895</v>
      </c>
      <c r="U99" s="74">
        <v>0</v>
      </c>
      <c r="V99" s="15">
        <f t="shared" si="33"/>
        <v>0</v>
      </c>
      <c r="W99" s="76">
        <v>0</v>
      </c>
      <c r="X99" s="15">
        <f t="shared" si="34"/>
        <v>0</v>
      </c>
      <c r="Y99" s="25">
        <v>2</v>
      </c>
      <c r="Z99" s="17">
        <v>3</v>
      </c>
      <c r="AA99" s="25">
        <v>0</v>
      </c>
      <c r="AB99" s="17">
        <v>0</v>
      </c>
      <c r="AC99" s="25">
        <v>0</v>
      </c>
      <c r="AD99" s="17">
        <v>51</v>
      </c>
      <c r="AE99" s="26">
        <v>106</v>
      </c>
      <c r="AF99" s="17">
        <v>0</v>
      </c>
      <c r="AG99" s="26">
        <v>0</v>
      </c>
      <c r="AH99" s="17">
        <v>0</v>
      </c>
      <c r="AI99" s="27">
        <v>157</v>
      </c>
      <c r="AJ99" s="15">
        <v>1.209273665562659</v>
      </c>
      <c r="AK99" s="28">
        <v>0.15404760070861895</v>
      </c>
      <c r="AL99" s="22">
        <v>0.23107140106292845</v>
      </c>
      <c r="AM99" s="28">
        <v>0</v>
      </c>
      <c r="AN99" s="22">
        <v>0</v>
      </c>
      <c r="AO99" s="28">
        <v>0</v>
      </c>
      <c r="AP99" s="51">
        <v>112</v>
      </c>
      <c r="AQ99" s="55">
        <v>0</v>
      </c>
      <c r="AR99" s="51">
        <v>0</v>
      </c>
      <c r="AS99" s="55">
        <v>0</v>
      </c>
      <c r="AT99" s="51">
        <v>0</v>
      </c>
      <c r="AU99" s="55">
        <v>112</v>
      </c>
      <c r="AV99" s="15">
        <f t="shared" si="35"/>
        <v>0.86266656396826613</v>
      </c>
    </row>
    <row r="100" spans="1:48" ht="13.5" customHeight="1" x14ac:dyDescent="0.45">
      <c r="A100" s="7" t="s">
        <v>117</v>
      </c>
      <c r="B100" s="7" t="s">
        <v>230</v>
      </c>
      <c r="C100" s="8" t="s">
        <v>413</v>
      </c>
      <c r="D100" s="7" t="s">
        <v>298</v>
      </c>
      <c r="E100" s="58">
        <v>8389</v>
      </c>
      <c r="F100" s="50">
        <v>4475</v>
      </c>
      <c r="G100" s="37" t="s">
        <v>608</v>
      </c>
      <c r="H100" s="64">
        <v>2242</v>
      </c>
      <c r="I100" s="64">
        <v>2233</v>
      </c>
      <c r="J100" s="19">
        <f t="shared" si="27"/>
        <v>53.343664322326859</v>
      </c>
      <c r="K100" s="12">
        <v>36</v>
      </c>
      <c r="L100" s="21">
        <f t="shared" si="28"/>
        <v>4.2913338896173556</v>
      </c>
      <c r="M100" s="67">
        <v>11</v>
      </c>
      <c r="N100" s="15">
        <f t="shared" si="29"/>
        <v>1.3112409107164145</v>
      </c>
      <c r="O100" s="66">
        <v>1</v>
      </c>
      <c r="P100" s="15">
        <f t="shared" si="30"/>
        <v>0.11920371915603767</v>
      </c>
      <c r="Q100" s="72">
        <v>0</v>
      </c>
      <c r="R100" s="15">
        <f t="shared" si="31"/>
        <v>0</v>
      </c>
      <c r="S100" s="76">
        <v>25</v>
      </c>
      <c r="T100" s="15">
        <f t="shared" si="32"/>
        <v>2.9800929789009416</v>
      </c>
      <c r="U100" s="74">
        <v>4</v>
      </c>
      <c r="V100" s="15">
        <f t="shared" si="33"/>
        <v>0.47681487662415067</v>
      </c>
      <c r="W100" s="76">
        <v>2</v>
      </c>
      <c r="X100" s="15">
        <f t="shared" si="34"/>
        <v>0.23840743831207534</v>
      </c>
      <c r="Y100" s="25">
        <v>23</v>
      </c>
      <c r="Z100" s="17">
        <v>8</v>
      </c>
      <c r="AA100" s="25">
        <v>3</v>
      </c>
      <c r="AB100" s="17">
        <v>0</v>
      </c>
      <c r="AC100" s="25">
        <v>2</v>
      </c>
      <c r="AD100" s="17">
        <v>620</v>
      </c>
      <c r="AE100" s="26">
        <v>261</v>
      </c>
      <c r="AF100" s="17">
        <v>116</v>
      </c>
      <c r="AG100" s="26">
        <v>0</v>
      </c>
      <c r="AH100" s="17">
        <v>107</v>
      </c>
      <c r="AI100" s="27">
        <v>1104</v>
      </c>
      <c r="AJ100" s="15">
        <v>13.16009059482656</v>
      </c>
      <c r="AK100" s="28">
        <v>2.7416855405888665</v>
      </c>
      <c r="AL100" s="22">
        <v>0.95362975324830135</v>
      </c>
      <c r="AM100" s="28">
        <v>0.35761115746811301</v>
      </c>
      <c r="AN100" s="22">
        <v>0</v>
      </c>
      <c r="AO100" s="28">
        <v>0.23840743831207534</v>
      </c>
      <c r="AP100" s="51">
        <v>878</v>
      </c>
      <c r="AQ100" s="55">
        <v>56</v>
      </c>
      <c r="AR100" s="51">
        <v>0</v>
      </c>
      <c r="AS100" s="55">
        <v>0</v>
      </c>
      <c r="AT100" s="51">
        <v>0</v>
      </c>
      <c r="AU100" s="55">
        <v>916</v>
      </c>
      <c r="AV100" s="15">
        <f t="shared" si="35"/>
        <v>10.91906067469305</v>
      </c>
    </row>
    <row r="101" spans="1:48" ht="13.5" customHeight="1" x14ac:dyDescent="0.45">
      <c r="A101" s="7" t="s">
        <v>118</v>
      </c>
      <c r="B101" s="7" t="s">
        <v>231</v>
      </c>
      <c r="C101" s="8" t="s">
        <v>414</v>
      </c>
      <c r="D101" s="7" t="s">
        <v>281</v>
      </c>
      <c r="E101" s="58">
        <v>9392</v>
      </c>
      <c r="F101" s="50">
        <v>5082</v>
      </c>
      <c r="G101" s="37" t="s">
        <v>560</v>
      </c>
      <c r="H101" s="64">
        <v>2704</v>
      </c>
      <c r="I101" s="64">
        <v>2378</v>
      </c>
      <c r="J101" s="19">
        <f t="shared" si="27"/>
        <v>54.109880749574103</v>
      </c>
      <c r="K101" s="12">
        <v>43</v>
      </c>
      <c r="L101" s="21">
        <f t="shared" si="28"/>
        <v>4.5783645655877345</v>
      </c>
      <c r="M101" s="67">
        <v>30</v>
      </c>
      <c r="N101" s="15">
        <f t="shared" si="29"/>
        <v>3.1942078364565587</v>
      </c>
      <c r="O101" s="66">
        <v>7</v>
      </c>
      <c r="P101" s="15">
        <f t="shared" si="30"/>
        <v>0.74531516183986379</v>
      </c>
      <c r="Q101" s="72">
        <v>1</v>
      </c>
      <c r="R101" s="15">
        <f t="shared" si="31"/>
        <v>0.10647359454855196</v>
      </c>
      <c r="S101" s="76">
        <v>13</v>
      </c>
      <c r="T101" s="15">
        <f t="shared" si="32"/>
        <v>1.3841567291311754</v>
      </c>
      <c r="U101" s="74">
        <v>2</v>
      </c>
      <c r="V101" s="15">
        <f t="shared" si="33"/>
        <v>0.21294718909710392</v>
      </c>
      <c r="W101" s="76">
        <v>0</v>
      </c>
      <c r="X101" s="15">
        <f t="shared" si="34"/>
        <v>0</v>
      </c>
      <c r="Y101" s="25">
        <v>23</v>
      </c>
      <c r="Z101" s="17">
        <v>11</v>
      </c>
      <c r="AA101" s="25">
        <v>5</v>
      </c>
      <c r="AB101" s="17">
        <v>3</v>
      </c>
      <c r="AC101" s="25">
        <v>1</v>
      </c>
      <c r="AD101" s="17">
        <v>622</v>
      </c>
      <c r="AE101" s="26">
        <v>343</v>
      </c>
      <c r="AF101" s="17">
        <v>181</v>
      </c>
      <c r="AG101" s="26">
        <v>123</v>
      </c>
      <c r="AH101" s="17">
        <v>41</v>
      </c>
      <c r="AI101" s="27">
        <v>1310</v>
      </c>
      <c r="AJ101" s="15">
        <v>13.948040885860308</v>
      </c>
      <c r="AK101" s="28">
        <v>2.4488926746166952</v>
      </c>
      <c r="AL101" s="22">
        <v>1.1712095400340716</v>
      </c>
      <c r="AM101" s="28">
        <v>0.53236797274275982</v>
      </c>
      <c r="AN101" s="22">
        <v>0.31942078364565585</v>
      </c>
      <c r="AO101" s="28">
        <v>0.10647359454855196</v>
      </c>
      <c r="AP101" s="51">
        <v>1035</v>
      </c>
      <c r="AQ101" s="55">
        <v>0</v>
      </c>
      <c r="AR101" s="51">
        <v>0</v>
      </c>
      <c r="AS101" s="55">
        <v>0</v>
      </c>
      <c r="AT101" s="51">
        <v>0</v>
      </c>
      <c r="AU101" s="55">
        <v>1035</v>
      </c>
      <c r="AV101" s="15">
        <f t="shared" si="35"/>
        <v>11.020017035775128</v>
      </c>
    </row>
    <row r="102" spans="1:48" ht="13.5" customHeight="1" x14ac:dyDescent="0.45">
      <c r="A102" s="7" t="s">
        <v>120</v>
      </c>
      <c r="B102" s="7" t="s">
        <v>233</v>
      </c>
      <c r="C102" s="8" t="s">
        <v>415</v>
      </c>
      <c r="D102" s="7" t="s">
        <v>277</v>
      </c>
      <c r="E102" s="58">
        <v>8393</v>
      </c>
      <c r="F102" s="50">
        <v>3573</v>
      </c>
      <c r="G102" s="37" t="s">
        <v>561</v>
      </c>
      <c r="H102" s="64">
        <v>1565</v>
      </c>
      <c r="I102" s="64">
        <v>2008</v>
      </c>
      <c r="J102" s="19">
        <f t="shared" si="27"/>
        <v>42.571190277612295</v>
      </c>
      <c r="K102" s="12">
        <v>15</v>
      </c>
      <c r="L102" s="21">
        <f t="shared" si="28"/>
        <v>1.7872036220660075</v>
      </c>
      <c r="M102" s="67">
        <v>1</v>
      </c>
      <c r="N102" s="15">
        <f t="shared" si="29"/>
        <v>0.11914690813773382</v>
      </c>
      <c r="O102" s="66">
        <v>0</v>
      </c>
      <c r="P102" s="15">
        <f t="shared" si="30"/>
        <v>0</v>
      </c>
      <c r="Q102" s="72">
        <v>0</v>
      </c>
      <c r="R102" s="15">
        <f t="shared" si="31"/>
        <v>0</v>
      </c>
      <c r="S102" s="76">
        <v>14</v>
      </c>
      <c r="T102" s="15">
        <f t="shared" si="32"/>
        <v>1.6680567139282736</v>
      </c>
      <c r="U102" s="74">
        <v>4</v>
      </c>
      <c r="V102" s="15">
        <f t="shared" si="33"/>
        <v>0.47658763255093528</v>
      </c>
      <c r="W102" s="76">
        <v>1</v>
      </c>
      <c r="X102" s="15">
        <f t="shared" si="34"/>
        <v>0.11914690813773382</v>
      </c>
      <c r="Y102" s="25">
        <v>8</v>
      </c>
      <c r="Z102" s="17">
        <v>3</v>
      </c>
      <c r="AA102" s="25">
        <v>1</v>
      </c>
      <c r="AB102" s="17">
        <v>2</v>
      </c>
      <c r="AC102" s="25">
        <v>1</v>
      </c>
      <c r="AD102" s="17">
        <v>216</v>
      </c>
      <c r="AE102" s="26">
        <v>114</v>
      </c>
      <c r="AF102" s="17">
        <v>37</v>
      </c>
      <c r="AG102" s="26">
        <v>74</v>
      </c>
      <c r="AH102" s="17">
        <v>47</v>
      </c>
      <c r="AI102" s="27">
        <v>488</v>
      </c>
      <c r="AJ102" s="15">
        <v>5.8143691171214114</v>
      </c>
      <c r="AK102" s="28">
        <v>0.95317526510187056</v>
      </c>
      <c r="AL102" s="22">
        <v>0.35744072441320146</v>
      </c>
      <c r="AM102" s="28">
        <v>0.11914690813773382</v>
      </c>
      <c r="AN102" s="22">
        <v>0.23829381627546764</v>
      </c>
      <c r="AO102" s="28">
        <v>0.11914690813773382</v>
      </c>
      <c r="AP102" s="51">
        <v>484</v>
      </c>
      <c r="AQ102" s="55">
        <v>0</v>
      </c>
      <c r="AR102" s="51">
        <v>0</v>
      </c>
      <c r="AS102" s="55">
        <v>0</v>
      </c>
      <c r="AT102" s="51">
        <v>0</v>
      </c>
      <c r="AU102" s="55">
        <v>484</v>
      </c>
      <c r="AV102" s="15">
        <f t="shared" si="35"/>
        <v>5.7667103538663174</v>
      </c>
    </row>
    <row r="103" spans="1:48" ht="13.5" customHeight="1" x14ac:dyDescent="0.45">
      <c r="A103" s="7" t="s">
        <v>119</v>
      </c>
      <c r="B103" s="7" t="s">
        <v>232</v>
      </c>
      <c r="C103" s="8" t="s">
        <v>416</v>
      </c>
      <c r="D103" s="7" t="s">
        <v>277</v>
      </c>
      <c r="E103" s="58">
        <v>7931</v>
      </c>
      <c r="F103" s="50">
        <v>3346</v>
      </c>
      <c r="G103" s="37" t="s">
        <v>565</v>
      </c>
      <c r="H103" s="64">
        <v>1465</v>
      </c>
      <c r="I103" s="64">
        <v>1881</v>
      </c>
      <c r="J103" s="19">
        <f t="shared" si="27"/>
        <v>42.188879082082963</v>
      </c>
      <c r="K103" s="12">
        <v>12</v>
      </c>
      <c r="L103" s="21">
        <f t="shared" si="28"/>
        <v>1.513050056739377</v>
      </c>
      <c r="M103" s="67">
        <v>1</v>
      </c>
      <c r="N103" s="15">
        <f t="shared" si="29"/>
        <v>0.12608750472828142</v>
      </c>
      <c r="O103" s="66">
        <v>0</v>
      </c>
      <c r="P103" s="15">
        <f t="shared" si="30"/>
        <v>0</v>
      </c>
      <c r="Q103" s="72">
        <v>0</v>
      </c>
      <c r="R103" s="15">
        <f t="shared" si="31"/>
        <v>0</v>
      </c>
      <c r="S103" s="76">
        <v>11</v>
      </c>
      <c r="T103" s="15">
        <f t="shared" si="32"/>
        <v>1.3869625520110958</v>
      </c>
      <c r="U103" s="74">
        <v>2</v>
      </c>
      <c r="V103" s="15">
        <f t="shared" si="33"/>
        <v>0.25217500945656285</v>
      </c>
      <c r="W103" s="76">
        <v>0</v>
      </c>
      <c r="X103" s="15">
        <f t="shared" si="34"/>
        <v>0</v>
      </c>
      <c r="Y103" s="25">
        <v>7</v>
      </c>
      <c r="Z103" s="17">
        <v>3</v>
      </c>
      <c r="AA103" s="25">
        <v>2</v>
      </c>
      <c r="AB103" s="17">
        <v>0</v>
      </c>
      <c r="AC103" s="25">
        <v>0</v>
      </c>
      <c r="AD103" s="17">
        <v>196</v>
      </c>
      <c r="AE103" s="26">
        <v>99</v>
      </c>
      <c r="AF103" s="17">
        <v>72</v>
      </c>
      <c r="AG103" s="26">
        <v>0</v>
      </c>
      <c r="AH103" s="17">
        <v>0</v>
      </c>
      <c r="AI103" s="27">
        <v>367</v>
      </c>
      <c r="AJ103" s="15">
        <v>4.6274114235279287</v>
      </c>
      <c r="AK103" s="28">
        <v>0.88261253309797005</v>
      </c>
      <c r="AL103" s="22">
        <v>0.37826251418484425</v>
      </c>
      <c r="AM103" s="28">
        <v>0.25217500945656285</v>
      </c>
      <c r="AN103" s="22">
        <v>0</v>
      </c>
      <c r="AO103" s="28">
        <v>0</v>
      </c>
      <c r="AP103" s="51">
        <v>319</v>
      </c>
      <c r="AQ103" s="55">
        <v>0</v>
      </c>
      <c r="AR103" s="51">
        <v>0</v>
      </c>
      <c r="AS103" s="55">
        <v>0</v>
      </c>
      <c r="AT103" s="51">
        <v>0</v>
      </c>
      <c r="AU103" s="55">
        <v>319</v>
      </c>
      <c r="AV103" s="15">
        <f t="shared" si="35"/>
        <v>4.0221914008321775</v>
      </c>
    </row>
    <row r="104" spans="1:48" ht="13.5" customHeight="1" x14ac:dyDescent="0.45">
      <c r="A104" s="7" t="s">
        <v>417</v>
      </c>
      <c r="B104" s="7" t="s">
        <v>235</v>
      </c>
      <c r="C104" s="8" t="s">
        <v>418</v>
      </c>
      <c r="D104" s="7" t="s">
        <v>277</v>
      </c>
      <c r="E104" s="58">
        <v>12965</v>
      </c>
      <c r="F104" s="50">
        <v>5137</v>
      </c>
      <c r="G104" s="37" t="s">
        <v>566</v>
      </c>
      <c r="H104" s="64">
        <v>2671</v>
      </c>
      <c r="I104" s="64">
        <v>2466</v>
      </c>
      <c r="J104" s="19">
        <f t="shared" si="27"/>
        <v>39.622059390667182</v>
      </c>
      <c r="K104" s="12">
        <v>14</v>
      </c>
      <c r="L104" s="21">
        <f t="shared" si="28"/>
        <v>1.0798303123794832</v>
      </c>
      <c r="M104" s="67">
        <v>7</v>
      </c>
      <c r="N104" s="15">
        <f t="shared" si="29"/>
        <v>0.53991515618974162</v>
      </c>
      <c r="O104" s="66">
        <v>0</v>
      </c>
      <c r="P104" s="15">
        <f t="shared" si="30"/>
        <v>0</v>
      </c>
      <c r="Q104" s="72">
        <v>0</v>
      </c>
      <c r="R104" s="15">
        <f t="shared" si="31"/>
        <v>0</v>
      </c>
      <c r="S104" s="76">
        <v>7</v>
      </c>
      <c r="T104" s="15">
        <f t="shared" si="32"/>
        <v>0.53991515618974162</v>
      </c>
      <c r="U104" s="74">
        <v>0</v>
      </c>
      <c r="V104" s="15">
        <f t="shared" si="33"/>
        <v>0</v>
      </c>
      <c r="W104" s="76">
        <v>0</v>
      </c>
      <c r="X104" s="15">
        <f t="shared" si="34"/>
        <v>0</v>
      </c>
      <c r="Y104" s="25">
        <v>11</v>
      </c>
      <c r="Z104" s="17">
        <v>3</v>
      </c>
      <c r="AA104" s="25">
        <v>0</v>
      </c>
      <c r="AB104" s="17">
        <v>0</v>
      </c>
      <c r="AC104" s="25">
        <v>0</v>
      </c>
      <c r="AD104" s="17">
        <v>294</v>
      </c>
      <c r="AE104" s="26">
        <v>100</v>
      </c>
      <c r="AF104" s="17">
        <v>0</v>
      </c>
      <c r="AG104" s="26">
        <v>0</v>
      </c>
      <c r="AH104" s="17">
        <v>0</v>
      </c>
      <c r="AI104" s="27">
        <v>394</v>
      </c>
      <c r="AJ104" s="15">
        <v>3.03895102198226</v>
      </c>
      <c r="AK104" s="28">
        <v>0.84843810258387975</v>
      </c>
      <c r="AL104" s="22">
        <v>0.23139220979560354</v>
      </c>
      <c r="AM104" s="28">
        <v>0</v>
      </c>
      <c r="AN104" s="22">
        <v>0</v>
      </c>
      <c r="AO104" s="28">
        <v>0</v>
      </c>
      <c r="AP104" s="51">
        <v>236</v>
      </c>
      <c r="AQ104" s="55">
        <v>0</v>
      </c>
      <c r="AR104" s="51">
        <v>0</v>
      </c>
      <c r="AS104" s="55">
        <v>0</v>
      </c>
      <c r="AT104" s="51">
        <v>0</v>
      </c>
      <c r="AU104" s="55">
        <v>236</v>
      </c>
      <c r="AV104" s="15">
        <f t="shared" si="35"/>
        <v>1.8202853837254147</v>
      </c>
    </row>
    <row r="105" spans="1:48" ht="13.5" customHeight="1" x14ac:dyDescent="0.45">
      <c r="A105" s="7" t="s">
        <v>419</v>
      </c>
      <c r="B105" s="7" t="s">
        <v>420</v>
      </c>
      <c r="C105" s="8" t="s">
        <v>421</v>
      </c>
      <c r="D105" s="7" t="s">
        <v>277</v>
      </c>
      <c r="E105" s="58">
        <v>13127</v>
      </c>
      <c r="F105" s="50">
        <v>4980</v>
      </c>
      <c r="G105" s="37" t="s">
        <v>567</v>
      </c>
      <c r="H105" s="64">
        <v>2624</v>
      </c>
      <c r="I105" s="64">
        <v>2356</v>
      </c>
      <c r="J105" s="19">
        <f t="shared" si="27"/>
        <v>37.937076255046847</v>
      </c>
      <c r="K105" s="12">
        <v>1</v>
      </c>
      <c r="L105" s="21">
        <f t="shared" si="28"/>
        <v>7.6178867982021795E-2</v>
      </c>
      <c r="M105" s="67">
        <v>0</v>
      </c>
      <c r="N105" s="15">
        <f t="shared" si="29"/>
        <v>0</v>
      </c>
      <c r="O105" s="66">
        <v>0</v>
      </c>
      <c r="P105" s="15">
        <f t="shared" si="30"/>
        <v>0</v>
      </c>
      <c r="Q105" s="72">
        <v>0</v>
      </c>
      <c r="R105" s="15">
        <f t="shared" si="31"/>
        <v>0</v>
      </c>
      <c r="S105" s="76">
        <v>1</v>
      </c>
      <c r="T105" s="15">
        <f t="shared" si="32"/>
        <v>7.6178867982021795E-2</v>
      </c>
      <c r="U105" s="74">
        <v>1</v>
      </c>
      <c r="V105" s="15">
        <f t="shared" si="33"/>
        <v>7.6178867982021795E-2</v>
      </c>
      <c r="W105" s="76">
        <v>0</v>
      </c>
      <c r="X105" s="15">
        <f t="shared" si="34"/>
        <v>0</v>
      </c>
      <c r="Y105" s="25">
        <v>0</v>
      </c>
      <c r="Z105" s="17">
        <v>0</v>
      </c>
      <c r="AA105" s="25">
        <v>1</v>
      </c>
      <c r="AB105" s="17">
        <v>0</v>
      </c>
      <c r="AC105" s="25">
        <v>0</v>
      </c>
      <c r="AD105" s="17">
        <v>0</v>
      </c>
      <c r="AE105" s="26">
        <v>0</v>
      </c>
      <c r="AF105" s="17">
        <v>45</v>
      </c>
      <c r="AG105" s="26">
        <v>0</v>
      </c>
      <c r="AH105" s="17">
        <v>0</v>
      </c>
      <c r="AI105" s="27">
        <v>45</v>
      </c>
      <c r="AJ105" s="15">
        <v>0.34280490591909807</v>
      </c>
      <c r="AK105" s="28">
        <v>0</v>
      </c>
      <c r="AL105" s="22">
        <v>0</v>
      </c>
      <c r="AM105" s="28">
        <v>7.6178867982021795E-2</v>
      </c>
      <c r="AN105" s="22">
        <v>0</v>
      </c>
      <c r="AO105" s="28">
        <v>0</v>
      </c>
      <c r="AP105" s="51">
        <v>45</v>
      </c>
      <c r="AQ105" s="55">
        <v>0</v>
      </c>
      <c r="AR105" s="51">
        <v>0</v>
      </c>
      <c r="AS105" s="55">
        <v>0</v>
      </c>
      <c r="AT105" s="51">
        <v>0</v>
      </c>
      <c r="AU105" s="55">
        <v>45</v>
      </c>
      <c r="AV105" s="15">
        <f t="shared" si="35"/>
        <v>0.34280490591909807</v>
      </c>
    </row>
    <row r="106" spans="1:48" ht="13.5" customHeight="1" x14ac:dyDescent="0.45">
      <c r="A106" s="7" t="s">
        <v>121</v>
      </c>
      <c r="B106" s="7" t="s">
        <v>234</v>
      </c>
      <c r="C106" s="8" t="s">
        <v>422</v>
      </c>
      <c r="D106" s="7" t="s">
        <v>277</v>
      </c>
      <c r="E106" s="58">
        <v>12823</v>
      </c>
      <c r="F106" s="50">
        <v>5058</v>
      </c>
      <c r="G106" s="37" t="s">
        <v>615</v>
      </c>
      <c r="H106" s="64">
        <v>2568</v>
      </c>
      <c r="I106" s="64">
        <v>2490</v>
      </c>
      <c r="J106" s="19">
        <f t="shared" si="27"/>
        <v>39.444747718942523</v>
      </c>
      <c r="K106" s="12">
        <v>10</v>
      </c>
      <c r="L106" s="21">
        <f t="shared" si="28"/>
        <v>0.77984870935038597</v>
      </c>
      <c r="M106" s="67">
        <v>6</v>
      </c>
      <c r="N106" s="15">
        <f t="shared" si="29"/>
        <v>0.46790922561023163</v>
      </c>
      <c r="O106" s="66">
        <v>0</v>
      </c>
      <c r="P106" s="15">
        <f t="shared" si="30"/>
        <v>0</v>
      </c>
      <c r="Q106" s="72">
        <v>0</v>
      </c>
      <c r="R106" s="15">
        <f t="shared" si="31"/>
        <v>0</v>
      </c>
      <c r="S106" s="76">
        <v>4</v>
      </c>
      <c r="T106" s="15">
        <f t="shared" si="32"/>
        <v>0.3119394837401544</v>
      </c>
      <c r="U106" s="74">
        <v>0</v>
      </c>
      <c r="V106" s="15">
        <f t="shared" si="33"/>
        <v>0</v>
      </c>
      <c r="W106" s="76">
        <v>0</v>
      </c>
      <c r="X106" s="15">
        <f t="shared" si="34"/>
        <v>0</v>
      </c>
      <c r="Y106" s="25">
        <v>7</v>
      </c>
      <c r="Z106" s="17">
        <v>3</v>
      </c>
      <c r="AA106" s="25">
        <v>0</v>
      </c>
      <c r="AB106" s="17">
        <v>0</v>
      </c>
      <c r="AC106" s="25">
        <v>0</v>
      </c>
      <c r="AD106" s="17">
        <v>181</v>
      </c>
      <c r="AE106" s="26">
        <v>124</v>
      </c>
      <c r="AF106" s="17">
        <v>0</v>
      </c>
      <c r="AG106" s="26">
        <v>0</v>
      </c>
      <c r="AH106" s="17">
        <v>0</v>
      </c>
      <c r="AI106" s="27">
        <v>305</v>
      </c>
      <c r="AJ106" s="15">
        <v>2.3785385635186773</v>
      </c>
      <c r="AK106" s="28">
        <v>0.54589409654527021</v>
      </c>
      <c r="AL106" s="22">
        <v>0.23395461280511581</v>
      </c>
      <c r="AM106" s="28">
        <v>0</v>
      </c>
      <c r="AN106" s="22">
        <v>0</v>
      </c>
      <c r="AO106" s="28">
        <v>0</v>
      </c>
      <c r="AP106" s="51">
        <v>259</v>
      </c>
      <c r="AQ106" s="55">
        <v>0</v>
      </c>
      <c r="AR106" s="51">
        <v>0</v>
      </c>
      <c r="AS106" s="55">
        <v>0</v>
      </c>
      <c r="AT106" s="51">
        <v>0</v>
      </c>
      <c r="AU106" s="55">
        <v>259</v>
      </c>
      <c r="AV106" s="15">
        <f t="shared" si="35"/>
        <v>2.0198081572174997</v>
      </c>
    </row>
    <row r="107" spans="1:48" ht="13.5" customHeight="1" x14ac:dyDescent="0.45">
      <c r="A107" s="7" t="s">
        <v>124</v>
      </c>
      <c r="B107" s="7" t="s">
        <v>237</v>
      </c>
      <c r="C107" s="8" t="s">
        <v>423</v>
      </c>
      <c r="D107" s="7" t="s">
        <v>277</v>
      </c>
      <c r="E107" s="58">
        <v>9623</v>
      </c>
      <c r="F107" s="50">
        <v>4277</v>
      </c>
      <c r="G107" s="37" t="s">
        <v>569</v>
      </c>
      <c r="H107" s="64">
        <v>2470</v>
      </c>
      <c r="I107" s="64">
        <v>1807</v>
      </c>
      <c r="J107" s="19">
        <f t="shared" si="27"/>
        <v>44.445599085524265</v>
      </c>
      <c r="K107" s="12">
        <v>21</v>
      </c>
      <c r="L107" s="21">
        <f t="shared" si="28"/>
        <v>2.1822716408604386</v>
      </c>
      <c r="M107" s="67">
        <v>19</v>
      </c>
      <c r="N107" s="15">
        <f t="shared" si="29"/>
        <v>1.9744362464927776</v>
      </c>
      <c r="O107" s="66">
        <v>1</v>
      </c>
      <c r="P107" s="15">
        <f t="shared" si="30"/>
        <v>0.1039176971838304</v>
      </c>
      <c r="Q107" s="72">
        <v>0</v>
      </c>
      <c r="R107" s="15">
        <f t="shared" si="31"/>
        <v>0</v>
      </c>
      <c r="S107" s="76">
        <v>2</v>
      </c>
      <c r="T107" s="15">
        <f t="shared" si="32"/>
        <v>0.2078353943676608</v>
      </c>
      <c r="U107" s="74">
        <v>1</v>
      </c>
      <c r="V107" s="15">
        <f t="shared" si="33"/>
        <v>0.1039176971838304</v>
      </c>
      <c r="W107" s="76">
        <v>0</v>
      </c>
      <c r="X107" s="15">
        <f t="shared" si="34"/>
        <v>0</v>
      </c>
      <c r="Y107" s="25">
        <v>14</v>
      </c>
      <c r="Z107" s="17">
        <v>5</v>
      </c>
      <c r="AA107" s="25">
        <v>2</v>
      </c>
      <c r="AB107" s="17">
        <v>0</v>
      </c>
      <c r="AC107" s="25">
        <v>0</v>
      </c>
      <c r="AD107" s="17">
        <v>380</v>
      </c>
      <c r="AE107" s="26">
        <v>172</v>
      </c>
      <c r="AF107" s="17">
        <v>90</v>
      </c>
      <c r="AG107" s="26">
        <v>0</v>
      </c>
      <c r="AH107" s="17">
        <v>0</v>
      </c>
      <c r="AI107" s="27">
        <v>642</v>
      </c>
      <c r="AJ107" s="15">
        <v>6.6715161592019125</v>
      </c>
      <c r="AK107" s="28">
        <v>1.4548477605736259</v>
      </c>
      <c r="AL107" s="22">
        <v>0.51958848591915197</v>
      </c>
      <c r="AM107" s="28">
        <v>0.2078353943676608</v>
      </c>
      <c r="AN107" s="22">
        <v>0</v>
      </c>
      <c r="AO107" s="28">
        <v>0</v>
      </c>
      <c r="AP107" s="51">
        <v>489</v>
      </c>
      <c r="AQ107" s="55">
        <v>0</v>
      </c>
      <c r="AR107" s="51">
        <v>0</v>
      </c>
      <c r="AS107" s="55">
        <v>0</v>
      </c>
      <c r="AT107" s="51">
        <v>0</v>
      </c>
      <c r="AU107" s="55">
        <v>489</v>
      </c>
      <c r="AV107" s="15">
        <f t="shared" si="35"/>
        <v>5.0815753922893068</v>
      </c>
    </row>
    <row r="108" spans="1:48" ht="13.5" customHeight="1" x14ac:dyDescent="0.45">
      <c r="A108" s="7" t="s">
        <v>123</v>
      </c>
      <c r="B108" s="7" t="s">
        <v>236</v>
      </c>
      <c r="C108" s="8" t="s">
        <v>424</v>
      </c>
      <c r="D108" s="7" t="s">
        <v>277</v>
      </c>
      <c r="E108" s="58">
        <v>9518</v>
      </c>
      <c r="F108" s="50">
        <v>4184</v>
      </c>
      <c r="G108" s="37" t="s">
        <v>571</v>
      </c>
      <c r="H108" s="64">
        <v>2333</v>
      </c>
      <c r="I108" s="64">
        <v>1851</v>
      </c>
      <c r="J108" s="19">
        <f t="shared" si="27"/>
        <v>43.958814877075014</v>
      </c>
      <c r="K108" s="12">
        <v>13</v>
      </c>
      <c r="L108" s="21">
        <f t="shared" si="28"/>
        <v>1.3658331582265182</v>
      </c>
      <c r="M108" s="67">
        <v>8</v>
      </c>
      <c r="N108" s="15">
        <f t="shared" si="29"/>
        <v>0.84051271275478046</v>
      </c>
      <c r="O108" s="66">
        <v>2</v>
      </c>
      <c r="P108" s="15">
        <f t="shared" si="30"/>
        <v>0.21012817818869511</v>
      </c>
      <c r="Q108" s="72">
        <v>0</v>
      </c>
      <c r="R108" s="15">
        <f t="shared" si="31"/>
        <v>0</v>
      </c>
      <c r="S108" s="76">
        <v>5</v>
      </c>
      <c r="T108" s="15">
        <f t="shared" si="32"/>
        <v>0.52532044547173773</v>
      </c>
      <c r="U108" s="74">
        <v>0</v>
      </c>
      <c r="V108" s="15">
        <f t="shared" si="33"/>
        <v>0</v>
      </c>
      <c r="W108" s="76">
        <v>0</v>
      </c>
      <c r="X108" s="15">
        <f t="shared" si="34"/>
        <v>0</v>
      </c>
      <c r="Y108" s="25">
        <v>8</v>
      </c>
      <c r="Z108" s="17">
        <v>3</v>
      </c>
      <c r="AA108" s="25">
        <v>2</v>
      </c>
      <c r="AB108" s="17">
        <v>0</v>
      </c>
      <c r="AC108" s="25">
        <v>0</v>
      </c>
      <c r="AD108" s="17">
        <v>210</v>
      </c>
      <c r="AE108" s="26">
        <v>97</v>
      </c>
      <c r="AF108" s="17">
        <v>79</v>
      </c>
      <c r="AG108" s="26">
        <v>0</v>
      </c>
      <c r="AH108" s="17">
        <v>0</v>
      </c>
      <c r="AI108" s="27">
        <v>386</v>
      </c>
      <c r="AJ108" s="15">
        <v>4.0554738390418157</v>
      </c>
      <c r="AK108" s="28">
        <v>0.84051271275478046</v>
      </c>
      <c r="AL108" s="22">
        <v>0.31519226728304267</v>
      </c>
      <c r="AM108" s="28">
        <v>0.21012817818869511</v>
      </c>
      <c r="AN108" s="22">
        <v>0</v>
      </c>
      <c r="AO108" s="28">
        <v>0</v>
      </c>
      <c r="AP108" s="51">
        <v>321</v>
      </c>
      <c r="AQ108" s="55">
        <v>0</v>
      </c>
      <c r="AR108" s="51">
        <v>0</v>
      </c>
      <c r="AS108" s="55">
        <v>0</v>
      </c>
      <c r="AT108" s="51">
        <v>0</v>
      </c>
      <c r="AU108" s="55">
        <v>321</v>
      </c>
      <c r="AV108" s="15">
        <f t="shared" si="35"/>
        <v>3.372557259928556</v>
      </c>
    </row>
    <row r="109" spans="1:48" ht="13.5" customHeight="1" x14ac:dyDescent="0.45">
      <c r="A109" s="7" t="s">
        <v>125</v>
      </c>
      <c r="B109" s="7" t="s">
        <v>238</v>
      </c>
      <c r="C109" s="8" t="s">
        <v>425</v>
      </c>
      <c r="D109" s="7" t="s">
        <v>277</v>
      </c>
      <c r="E109" s="58">
        <v>8173</v>
      </c>
      <c r="F109" s="50">
        <v>3472</v>
      </c>
      <c r="G109" s="37" t="s">
        <v>573</v>
      </c>
      <c r="H109" s="64">
        <v>1528</v>
      </c>
      <c r="I109" s="64">
        <v>1944</v>
      </c>
      <c r="J109" s="19">
        <f t="shared" si="27"/>
        <v>42.481341000856474</v>
      </c>
      <c r="K109" s="12">
        <v>15</v>
      </c>
      <c r="L109" s="21">
        <f t="shared" si="28"/>
        <v>1.8353113911660346</v>
      </c>
      <c r="M109" s="67">
        <v>0</v>
      </c>
      <c r="N109" s="15">
        <f t="shared" si="29"/>
        <v>0</v>
      </c>
      <c r="O109" s="66">
        <v>0</v>
      </c>
      <c r="P109" s="15">
        <f t="shared" si="30"/>
        <v>0</v>
      </c>
      <c r="Q109" s="72">
        <v>0</v>
      </c>
      <c r="R109" s="15">
        <f t="shared" si="31"/>
        <v>0</v>
      </c>
      <c r="S109" s="76">
        <v>15</v>
      </c>
      <c r="T109" s="15">
        <f t="shared" si="32"/>
        <v>1.8353113911660346</v>
      </c>
      <c r="U109" s="74">
        <v>0</v>
      </c>
      <c r="V109" s="15">
        <f t="shared" si="33"/>
        <v>0</v>
      </c>
      <c r="W109" s="76">
        <v>0</v>
      </c>
      <c r="X109" s="15">
        <f t="shared" si="34"/>
        <v>0</v>
      </c>
      <c r="Y109" s="25">
        <v>6</v>
      </c>
      <c r="Z109" s="17">
        <v>9</v>
      </c>
      <c r="AA109" s="25">
        <v>0</v>
      </c>
      <c r="AB109" s="17">
        <v>0</v>
      </c>
      <c r="AC109" s="25">
        <v>0</v>
      </c>
      <c r="AD109" s="17">
        <v>165</v>
      </c>
      <c r="AE109" s="26">
        <v>288</v>
      </c>
      <c r="AF109" s="17">
        <v>0</v>
      </c>
      <c r="AG109" s="26">
        <v>0</v>
      </c>
      <c r="AH109" s="17">
        <v>0</v>
      </c>
      <c r="AI109" s="27">
        <v>453</v>
      </c>
      <c r="AJ109" s="15">
        <v>5.5426404013214237</v>
      </c>
      <c r="AK109" s="28">
        <v>0.73412455646641384</v>
      </c>
      <c r="AL109" s="22">
        <v>1.1011868346996208</v>
      </c>
      <c r="AM109" s="28">
        <v>0</v>
      </c>
      <c r="AN109" s="22">
        <v>0</v>
      </c>
      <c r="AO109" s="28">
        <v>0</v>
      </c>
      <c r="AP109" s="51">
        <v>369</v>
      </c>
      <c r="AQ109" s="55">
        <v>0</v>
      </c>
      <c r="AR109" s="51">
        <v>0</v>
      </c>
      <c r="AS109" s="55">
        <v>0</v>
      </c>
      <c r="AT109" s="51">
        <v>0</v>
      </c>
      <c r="AU109" s="55">
        <v>369</v>
      </c>
      <c r="AV109" s="15">
        <f t="shared" si="35"/>
        <v>4.5148660222684445</v>
      </c>
    </row>
    <row r="110" spans="1:48" ht="13.5" customHeight="1" x14ac:dyDescent="0.45">
      <c r="A110" s="7" t="s">
        <v>126</v>
      </c>
      <c r="B110" s="7" t="s">
        <v>239</v>
      </c>
      <c r="C110" s="8" t="s">
        <v>426</v>
      </c>
      <c r="D110" s="7" t="s">
        <v>277</v>
      </c>
      <c r="E110" s="58">
        <v>7759</v>
      </c>
      <c r="F110" s="50">
        <v>3339</v>
      </c>
      <c r="G110" s="37" t="s">
        <v>575</v>
      </c>
      <c r="H110" s="64">
        <v>1521</v>
      </c>
      <c r="I110" s="64">
        <v>1818</v>
      </c>
      <c r="J110" s="19">
        <f t="shared" si="27"/>
        <v>43.033896120634104</v>
      </c>
      <c r="K110" s="12">
        <v>12</v>
      </c>
      <c r="L110" s="21">
        <f t="shared" si="28"/>
        <v>1.5465910555483955</v>
      </c>
      <c r="M110" s="67">
        <v>2</v>
      </c>
      <c r="N110" s="15">
        <f t="shared" si="29"/>
        <v>0.25776517592473258</v>
      </c>
      <c r="O110" s="66">
        <v>0</v>
      </c>
      <c r="P110" s="15">
        <f t="shared" si="30"/>
        <v>0</v>
      </c>
      <c r="Q110" s="72">
        <v>0</v>
      </c>
      <c r="R110" s="15">
        <f t="shared" si="31"/>
        <v>0</v>
      </c>
      <c r="S110" s="76">
        <v>10</v>
      </c>
      <c r="T110" s="15">
        <f t="shared" si="32"/>
        <v>1.2888258796236629</v>
      </c>
      <c r="U110" s="74">
        <v>2</v>
      </c>
      <c r="V110" s="15">
        <f t="shared" si="33"/>
        <v>0.25776517592473258</v>
      </c>
      <c r="W110" s="76">
        <v>1</v>
      </c>
      <c r="X110" s="15">
        <f t="shared" si="34"/>
        <v>0.12888258796236629</v>
      </c>
      <c r="Y110" s="25">
        <v>9</v>
      </c>
      <c r="Z110" s="17">
        <v>1</v>
      </c>
      <c r="AA110" s="25">
        <v>1</v>
      </c>
      <c r="AB110" s="17">
        <v>0</v>
      </c>
      <c r="AC110" s="25">
        <v>1</v>
      </c>
      <c r="AD110" s="17">
        <v>234</v>
      </c>
      <c r="AE110" s="26">
        <v>29</v>
      </c>
      <c r="AF110" s="17">
        <v>40</v>
      </c>
      <c r="AG110" s="26">
        <v>0</v>
      </c>
      <c r="AH110" s="17">
        <v>46</v>
      </c>
      <c r="AI110" s="27">
        <v>349</v>
      </c>
      <c r="AJ110" s="15">
        <v>4.4980023198865835</v>
      </c>
      <c r="AK110" s="28">
        <v>1.1599432916612966</v>
      </c>
      <c r="AL110" s="22">
        <v>0.12888258796236629</v>
      </c>
      <c r="AM110" s="28">
        <v>0.12888258796236629</v>
      </c>
      <c r="AN110" s="22">
        <v>0</v>
      </c>
      <c r="AO110" s="28">
        <v>0.12888258796236629</v>
      </c>
      <c r="AP110" s="51">
        <v>304</v>
      </c>
      <c r="AQ110" s="55">
        <v>0</v>
      </c>
      <c r="AR110" s="51">
        <v>0</v>
      </c>
      <c r="AS110" s="55">
        <v>0</v>
      </c>
      <c r="AT110" s="51">
        <v>0</v>
      </c>
      <c r="AU110" s="55">
        <v>304</v>
      </c>
      <c r="AV110" s="15">
        <f t="shared" si="35"/>
        <v>3.918030674055935</v>
      </c>
    </row>
    <row r="111" spans="1:48" ht="13.5" customHeight="1" x14ac:dyDescent="0.45">
      <c r="A111" s="7" t="s">
        <v>127</v>
      </c>
      <c r="B111" s="7" t="s">
        <v>240</v>
      </c>
      <c r="C111" s="8" t="s">
        <v>427</v>
      </c>
      <c r="D111" s="7" t="s">
        <v>277</v>
      </c>
      <c r="E111" s="58">
        <v>8126</v>
      </c>
      <c r="F111" s="50">
        <v>3515</v>
      </c>
      <c r="G111" s="37" t="s">
        <v>576</v>
      </c>
      <c r="H111" s="64">
        <v>1543</v>
      </c>
      <c r="I111" s="64">
        <v>1972</v>
      </c>
      <c r="J111" s="19">
        <f t="shared" si="27"/>
        <v>43.256214619739112</v>
      </c>
      <c r="K111" s="12">
        <v>16</v>
      </c>
      <c r="L111" s="21">
        <f t="shared" si="28"/>
        <v>1.9689884321929607</v>
      </c>
      <c r="M111" s="67">
        <v>5</v>
      </c>
      <c r="N111" s="15">
        <f t="shared" si="29"/>
        <v>0.61530888506030024</v>
      </c>
      <c r="O111" s="66">
        <v>0</v>
      </c>
      <c r="P111" s="15">
        <f t="shared" si="30"/>
        <v>0</v>
      </c>
      <c r="Q111" s="72">
        <v>0</v>
      </c>
      <c r="R111" s="15">
        <f t="shared" si="31"/>
        <v>0</v>
      </c>
      <c r="S111" s="76">
        <v>11</v>
      </c>
      <c r="T111" s="15">
        <f t="shared" si="32"/>
        <v>1.3536795471326606</v>
      </c>
      <c r="U111" s="74">
        <v>1</v>
      </c>
      <c r="V111" s="15">
        <f t="shared" si="33"/>
        <v>0.12306177701206004</v>
      </c>
      <c r="W111" s="76">
        <v>0</v>
      </c>
      <c r="X111" s="15">
        <f t="shared" si="34"/>
        <v>0</v>
      </c>
      <c r="Y111" s="25">
        <v>10</v>
      </c>
      <c r="Z111" s="17">
        <v>5</v>
      </c>
      <c r="AA111" s="25">
        <v>1</v>
      </c>
      <c r="AB111" s="17">
        <v>0</v>
      </c>
      <c r="AC111" s="25">
        <v>0</v>
      </c>
      <c r="AD111" s="17">
        <v>266</v>
      </c>
      <c r="AE111" s="26">
        <v>181</v>
      </c>
      <c r="AF111" s="17">
        <v>37</v>
      </c>
      <c r="AG111" s="26">
        <v>0</v>
      </c>
      <c r="AH111" s="17">
        <v>0</v>
      </c>
      <c r="AI111" s="27">
        <v>484</v>
      </c>
      <c r="AJ111" s="15">
        <v>5.9561900073837073</v>
      </c>
      <c r="AK111" s="28">
        <v>1.2306177701206005</v>
      </c>
      <c r="AL111" s="22">
        <v>0.61530888506030024</v>
      </c>
      <c r="AM111" s="28">
        <v>0.12306177701206004</v>
      </c>
      <c r="AN111" s="22">
        <v>0</v>
      </c>
      <c r="AO111" s="28">
        <v>0</v>
      </c>
      <c r="AP111" s="51">
        <v>404</v>
      </c>
      <c r="AQ111" s="55">
        <v>0</v>
      </c>
      <c r="AR111" s="51">
        <v>0</v>
      </c>
      <c r="AS111" s="55">
        <v>0</v>
      </c>
      <c r="AT111" s="51">
        <v>0</v>
      </c>
      <c r="AU111" s="55">
        <v>404</v>
      </c>
      <c r="AV111" s="15">
        <f t="shared" si="35"/>
        <v>4.9716957912872264</v>
      </c>
    </row>
    <row r="112" spans="1:48" ht="13.5" customHeight="1" x14ac:dyDescent="0.45">
      <c r="A112" s="7" t="s">
        <v>428</v>
      </c>
      <c r="B112" s="7" t="s">
        <v>429</v>
      </c>
      <c r="C112" s="8" t="s">
        <v>430</v>
      </c>
      <c r="D112" s="7" t="s">
        <v>277</v>
      </c>
      <c r="E112" s="58">
        <v>7942</v>
      </c>
      <c r="F112" s="50">
        <v>3438</v>
      </c>
      <c r="G112" s="37" t="s">
        <v>548</v>
      </c>
      <c r="H112" s="64">
        <v>1545</v>
      </c>
      <c r="I112" s="64">
        <v>1893</v>
      </c>
      <c r="J112" s="19">
        <f t="shared" si="27"/>
        <v>43.288844119869054</v>
      </c>
      <c r="K112" s="12">
        <v>18</v>
      </c>
      <c r="L112" s="21">
        <f t="shared" si="28"/>
        <v>2.2664316293125157</v>
      </c>
      <c r="M112" s="67">
        <v>2</v>
      </c>
      <c r="N112" s="15">
        <f t="shared" si="29"/>
        <v>0.25182573659027951</v>
      </c>
      <c r="O112" s="66">
        <v>0</v>
      </c>
      <c r="P112" s="15">
        <f t="shared" si="30"/>
        <v>0</v>
      </c>
      <c r="Q112" s="72">
        <v>0</v>
      </c>
      <c r="R112" s="15">
        <f t="shared" si="31"/>
        <v>0</v>
      </c>
      <c r="S112" s="76">
        <v>16</v>
      </c>
      <c r="T112" s="15">
        <f t="shared" si="32"/>
        <v>2.0146058927222361</v>
      </c>
      <c r="U112" s="74">
        <v>2</v>
      </c>
      <c r="V112" s="15">
        <f t="shared" si="33"/>
        <v>0.25182573659027951</v>
      </c>
      <c r="W112" s="76">
        <v>0</v>
      </c>
      <c r="X112" s="15">
        <f t="shared" si="34"/>
        <v>0</v>
      </c>
      <c r="Y112" s="25">
        <v>12</v>
      </c>
      <c r="Z112" s="17">
        <v>4</v>
      </c>
      <c r="AA112" s="25">
        <v>2</v>
      </c>
      <c r="AB112" s="17">
        <v>0</v>
      </c>
      <c r="AC112" s="25">
        <v>0</v>
      </c>
      <c r="AD112" s="17">
        <v>340</v>
      </c>
      <c r="AE112" s="26">
        <v>134</v>
      </c>
      <c r="AF112" s="17">
        <v>68</v>
      </c>
      <c r="AG112" s="26">
        <v>0</v>
      </c>
      <c r="AH112" s="17">
        <v>0</v>
      </c>
      <c r="AI112" s="27">
        <v>542</v>
      </c>
      <c r="AJ112" s="15">
        <v>6.8244774615965742</v>
      </c>
      <c r="AK112" s="28">
        <v>1.5109544195416771</v>
      </c>
      <c r="AL112" s="22">
        <v>0.50365147318055903</v>
      </c>
      <c r="AM112" s="28">
        <v>0.25182573659027951</v>
      </c>
      <c r="AN112" s="22">
        <v>0</v>
      </c>
      <c r="AO112" s="28">
        <v>0</v>
      </c>
      <c r="AP112" s="51">
        <v>418</v>
      </c>
      <c r="AQ112" s="55">
        <v>0</v>
      </c>
      <c r="AR112" s="51">
        <v>0</v>
      </c>
      <c r="AS112" s="55">
        <v>0</v>
      </c>
      <c r="AT112" s="51">
        <v>0</v>
      </c>
      <c r="AU112" s="55">
        <v>418</v>
      </c>
      <c r="AV112" s="15">
        <f t="shared" si="35"/>
        <v>5.2631578947368416</v>
      </c>
    </row>
    <row r="113" spans="1:48" ht="13.5" customHeight="1" x14ac:dyDescent="0.45">
      <c r="A113" s="7" t="s">
        <v>128</v>
      </c>
      <c r="B113" s="7" t="s">
        <v>241</v>
      </c>
      <c r="C113" s="8" t="s">
        <v>431</v>
      </c>
      <c r="D113" s="7" t="s">
        <v>277</v>
      </c>
      <c r="E113" s="58">
        <v>8126</v>
      </c>
      <c r="F113" s="50">
        <v>3555</v>
      </c>
      <c r="G113" s="37" t="s">
        <v>554</v>
      </c>
      <c r="H113" s="64">
        <v>1557</v>
      </c>
      <c r="I113" s="64">
        <v>1998</v>
      </c>
      <c r="J113" s="19">
        <f t="shared" si="27"/>
        <v>43.748461727787344</v>
      </c>
      <c r="K113" s="12">
        <v>16</v>
      </c>
      <c r="L113" s="21">
        <f t="shared" si="28"/>
        <v>1.9689884321929607</v>
      </c>
      <c r="M113" s="67">
        <v>0</v>
      </c>
      <c r="N113" s="15">
        <f t="shared" si="29"/>
        <v>0</v>
      </c>
      <c r="O113" s="66">
        <v>0</v>
      </c>
      <c r="P113" s="15">
        <f t="shared" si="30"/>
        <v>0</v>
      </c>
      <c r="Q113" s="72">
        <v>0</v>
      </c>
      <c r="R113" s="15">
        <f t="shared" si="31"/>
        <v>0</v>
      </c>
      <c r="S113" s="76">
        <v>16</v>
      </c>
      <c r="T113" s="15">
        <f t="shared" si="32"/>
        <v>1.9689884321929607</v>
      </c>
      <c r="U113" s="74">
        <v>1</v>
      </c>
      <c r="V113" s="15">
        <f t="shared" si="33"/>
        <v>0.12306177701206004</v>
      </c>
      <c r="W113" s="76">
        <v>0</v>
      </c>
      <c r="X113" s="15">
        <f t="shared" si="34"/>
        <v>0</v>
      </c>
      <c r="Y113" s="25">
        <v>10</v>
      </c>
      <c r="Z113" s="17">
        <v>5</v>
      </c>
      <c r="AA113" s="25">
        <v>1</v>
      </c>
      <c r="AB113" s="17">
        <v>0</v>
      </c>
      <c r="AC113" s="25">
        <v>0</v>
      </c>
      <c r="AD113" s="17">
        <v>266</v>
      </c>
      <c r="AE113" s="26">
        <v>155</v>
      </c>
      <c r="AF113" s="17">
        <v>32</v>
      </c>
      <c r="AG113" s="26">
        <v>0</v>
      </c>
      <c r="AH113" s="17">
        <v>0</v>
      </c>
      <c r="AI113" s="27">
        <v>453</v>
      </c>
      <c r="AJ113" s="15">
        <v>5.5746984986463204</v>
      </c>
      <c r="AK113" s="28">
        <v>1.2306177701206005</v>
      </c>
      <c r="AL113" s="22">
        <v>0.61530888506030024</v>
      </c>
      <c r="AM113" s="28">
        <v>0.12306177701206004</v>
      </c>
      <c r="AN113" s="22">
        <v>0</v>
      </c>
      <c r="AO113" s="28">
        <v>0</v>
      </c>
      <c r="AP113" s="51">
        <v>331</v>
      </c>
      <c r="AQ113" s="55">
        <v>0</v>
      </c>
      <c r="AR113" s="51">
        <v>0</v>
      </c>
      <c r="AS113" s="55">
        <v>0</v>
      </c>
      <c r="AT113" s="51">
        <v>0</v>
      </c>
      <c r="AU113" s="55">
        <v>331</v>
      </c>
      <c r="AV113" s="15">
        <f t="shared" si="35"/>
        <v>4.0733448190991881</v>
      </c>
    </row>
    <row r="114" spans="1:48" ht="13.5" customHeight="1" x14ac:dyDescent="0.45">
      <c r="A114" s="7" t="s">
        <v>129</v>
      </c>
      <c r="B114" s="7" t="s">
        <v>242</v>
      </c>
      <c r="C114" s="8" t="s">
        <v>432</v>
      </c>
      <c r="D114" s="7" t="s">
        <v>277</v>
      </c>
      <c r="E114" s="58">
        <v>8145</v>
      </c>
      <c r="F114" s="50">
        <v>3561</v>
      </c>
      <c r="G114" s="37" t="s">
        <v>555</v>
      </c>
      <c r="H114" s="64">
        <v>1603</v>
      </c>
      <c r="I114" s="64">
        <v>1958</v>
      </c>
      <c r="J114" s="19">
        <f t="shared" si="27"/>
        <v>43.720073664825051</v>
      </c>
      <c r="K114" s="12">
        <v>20</v>
      </c>
      <c r="L114" s="21">
        <f t="shared" si="28"/>
        <v>2.4554941682013505</v>
      </c>
      <c r="M114" s="67">
        <v>2</v>
      </c>
      <c r="N114" s="15">
        <f t="shared" si="29"/>
        <v>0.24554941682013506</v>
      </c>
      <c r="O114" s="66">
        <v>0</v>
      </c>
      <c r="P114" s="15">
        <f t="shared" si="30"/>
        <v>0</v>
      </c>
      <c r="Q114" s="72">
        <v>0</v>
      </c>
      <c r="R114" s="15">
        <f t="shared" si="31"/>
        <v>0</v>
      </c>
      <c r="S114" s="76">
        <v>18</v>
      </c>
      <c r="T114" s="15">
        <f t="shared" si="32"/>
        <v>2.2099447513812156</v>
      </c>
      <c r="U114" s="74">
        <v>2</v>
      </c>
      <c r="V114" s="15">
        <f t="shared" si="33"/>
        <v>0.24554941682013506</v>
      </c>
      <c r="W114" s="76">
        <v>0</v>
      </c>
      <c r="X114" s="15">
        <f t="shared" si="34"/>
        <v>0</v>
      </c>
      <c r="Y114" s="25">
        <v>13</v>
      </c>
      <c r="Z114" s="17">
        <v>5</v>
      </c>
      <c r="AA114" s="25">
        <v>2</v>
      </c>
      <c r="AB114" s="17">
        <v>0</v>
      </c>
      <c r="AC114" s="25">
        <v>0</v>
      </c>
      <c r="AD114" s="17">
        <v>367</v>
      </c>
      <c r="AE114" s="26">
        <v>174</v>
      </c>
      <c r="AF114" s="17">
        <v>68</v>
      </c>
      <c r="AG114" s="26">
        <v>0</v>
      </c>
      <c r="AH114" s="17">
        <v>0</v>
      </c>
      <c r="AI114" s="27">
        <v>609</v>
      </c>
      <c r="AJ114" s="15">
        <v>7.4769797421731123</v>
      </c>
      <c r="AK114" s="28">
        <v>1.5960712093308778</v>
      </c>
      <c r="AL114" s="22">
        <v>0.61387354205033762</v>
      </c>
      <c r="AM114" s="28">
        <v>0.24554941682013506</v>
      </c>
      <c r="AN114" s="22">
        <v>0</v>
      </c>
      <c r="AO114" s="28">
        <v>0</v>
      </c>
      <c r="AP114" s="51">
        <v>485</v>
      </c>
      <c r="AQ114" s="55">
        <v>0</v>
      </c>
      <c r="AR114" s="51">
        <v>0</v>
      </c>
      <c r="AS114" s="55">
        <v>0</v>
      </c>
      <c r="AT114" s="51">
        <v>0</v>
      </c>
      <c r="AU114" s="55">
        <v>485</v>
      </c>
      <c r="AV114" s="15">
        <f t="shared" si="35"/>
        <v>5.9545733578882754</v>
      </c>
    </row>
    <row r="115" spans="1:48" ht="13.5" customHeight="1" x14ac:dyDescent="0.45">
      <c r="A115" s="7" t="s">
        <v>130</v>
      </c>
      <c r="B115" s="7" t="s">
        <v>243</v>
      </c>
      <c r="C115" s="8" t="s">
        <v>433</v>
      </c>
      <c r="D115" s="7" t="s">
        <v>277</v>
      </c>
      <c r="E115" s="58">
        <v>8793</v>
      </c>
      <c r="F115" s="50">
        <v>4945</v>
      </c>
      <c r="G115" s="37" t="s">
        <v>556</v>
      </c>
      <c r="H115" s="64">
        <v>1749</v>
      </c>
      <c r="I115" s="64">
        <v>3196</v>
      </c>
      <c r="J115" s="19">
        <f t="shared" si="27"/>
        <v>56.237916524508137</v>
      </c>
      <c r="K115" s="12">
        <v>90</v>
      </c>
      <c r="L115" s="21">
        <f t="shared" si="28"/>
        <v>10.235414534288639</v>
      </c>
      <c r="M115" s="67">
        <v>4</v>
      </c>
      <c r="N115" s="15">
        <f t="shared" si="29"/>
        <v>0.45490731263505063</v>
      </c>
      <c r="O115" s="66">
        <v>0</v>
      </c>
      <c r="P115" s="15">
        <f t="shared" si="30"/>
        <v>0</v>
      </c>
      <c r="Q115" s="72">
        <v>0</v>
      </c>
      <c r="R115" s="15">
        <f t="shared" si="31"/>
        <v>0</v>
      </c>
      <c r="S115" s="76">
        <v>86</v>
      </c>
      <c r="T115" s="15">
        <f t="shared" si="32"/>
        <v>9.780507221653588</v>
      </c>
      <c r="U115" s="74">
        <v>22</v>
      </c>
      <c r="V115" s="15">
        <f t="shared" si="33"/>
        <v>2.5019902194927783</v>
      </c>
      <c r="W115" s="76">
        <v>4</v>
      </c>
      <c r="X115" s="15">
        <f t="shared" si="34"/>
        <v>0.45490731263505063</v>
      </c>
      <c r="Y115" s="25">
        <v>44</v>
      </c>
      <c r="Z115" s="17">
        <v>24</v>
      </c>
      <c r="AA115" s="25">
        <v>12</v>
      </c>
      <c r="AB115" s="17">
        <v>6</v>
      </c>
      <c r="AC115" s="25">
        <v>4</v>
      </c>
      <c r="AD115" s="17">
        <v>1176</v>
      </c>
      <c r="AE115" s="26">
        <v>798</v>
      </c>
      <c r="AF115" s="17">
        <v>484</v>
      </c>
      <c r="AG115" s="26">
        <v>282</v>
      </c>
      <c r="AH115" s="17">
        <v>213</v>
      </c>
      <c r="AI115" s="27">
        <v>2953</v>
      </c>
      <c r="AJ115" s="15">
        <v>33.583532355282614</v>
      </c>
      <c r="AK115" s="28">
        <v>5.0039804389855567</v>
      </c>
      <c r="AL115" s="22">
        <v>2.7294438758103037</v>
      </c>
      <c r="AM115" s="28">
        <v>1.3647219379051518</v>
      </c>
      <c r="AN115" s="22">
        <v>0.68236096895257592</v>
      </c>
      <c r="AO115" s="28">
        <v>0.45490731263505063</v>
      </c>
      <c r="AP115" s="51">
        <v>2364</v>
      </c>
      <c r="AQ115" s="55">
        <v>27</v>
      </c>
      <c r="AR115" s="51">
        <v>0</v>
      </c>
      <c r="AS115" s="55">
        <v>0</v>
      </c>
      <c r="AT115" s="51">
        <v>0</v>
      </c>
      <c r="AU115" s="55">
        <v>2366</v>
      </c>
      <c r="AV115" s="15">
        <f t="shared" si="35"/>
        <v>26.907767542363242</v>
      </c>
    </row>
    <row r="116" spans="1:48" ht="13.5" customHeight="1" x14ac:dyDescent="0.45">
      <c r="A116" s="7" t="s">
        <v>131</v>
      </c>
      <c r="B116" s="7" t="s">
        <v>244</v>
      </c>
      <c r="C116" s="8" t="s">
        <v>434</v>
      </c>
      <c r="D116" s="7" t="s">
        <v>277</v>
      </c>
      <c r="E116" s="58">
        <v>8913</v>
      </c>
      <c r="F116" s="50">
        <v>4624</v>
      </c>
      <c r="G116" s="37" t="s">
        <v>557</v>
      </c>
      <c r="H116" s="64">
        <v>1669</v>
      </c>
      <c r="I116" s="64">
        <v>2955</v>
      </c>
      <c r="J116" s="19">
        <f t="shared" si="27"/>
        <v>51.879277459890048</v>
      </c>
      <c r="K116" s="12">
        <v>56</v>
      </c>
      <c r="L116" s="21">
        <f t="shared" si="28"/>
        <v>6.2829574778413555</v>
      </c>
      <c r="M116" s="67">
        <v>3</v>
      </c>
      <c r="N116" s="15">
        <f t="shared" si="29"/>
        <v>0.33658700774150119</v>
      </c>
      <c r="O116" s="66">
        <v>0</v>
      </c>
      <c r="P116" s="15">
        <f t="shared" si="30"/>
        <v>0</v>
      </c>
      <c r="Q116" s="72">
        <v>0</v>
      </c>
      <c r="R116" s="15">
        <f t="shared" si="31"/>
        <v>0</v>
      </c>
      <c r="S116" s="76">
        <v>53</v>
      </c>
      <c r="T116" s="15">
        <f t="shared" si="32"/>
        <v>5.9463704700998541</v>
      </c>
      <c r="U116" s="74">
        <v>15</v>
      </c>
      <c r="V116" s="15">
        <f t="shared" si="33"/>
        <v>1.6829350387075059</v>
      </c>
      <c r="W116" s="76">
        <v>4</v>
      </c>
      <c r="X116" s="15">
        <f t="shared" si="34"/>
        <v>0.44878267698866825</v>
      </c>
      <c r="Y116" s="25">
        <v>31</v>
      </c>
      <c r="Z116" s="17">
        <v>10</v>
      </c>
      <c r="AA116" s="25">
        <v>7</v>
      </c>
      <c r="AB116" s="17">
        <v>4</v>
      </c>
      <c r="AC116" s="25">
        <v>4</v>
      </c>
      <c r="AD116" s="17">
        <v>855</v>
      </c>
      <c r="AE116" s="26">
        <v>348</v>
      </c>
      <c r="AF116" s="17">
        <v>312</v>
      </c>
      <c r="AG116" s="26">
        <v>156</v>
      </c>
      <c r="AH116" s="17">
        <v>210</v>
      </c>
      <c r="AI116" s="27">
        <v>1881</v>
      </c>
      <c r="AJ116" s="15">
        <v>21.104005385392124</v>
      </c>
      <c r="AK116" s="28">
        <v>3.4780657466621792</v>
      </c>
      <c r="AL116" s="22">
        <v>1.1219566924716706</v>
      </c>
      <c r="AM116" s="28">
        <v>0.78536968473016944</v>
      </c>
      <c r="AN116" s="22">
        <v>0.44878267698866825</v>
      </c>
      <c r="AO116" s="28">
        <v>0.44878267698866825</v>
      </c>
      <c r="AP116" s="51">
        <v>1416</v>
      </c>
      <c r="AQ116" s="55">
        <v>82</v>
      </c>
      <c r="AR116" s="51">
        <v>0</v>
      </c>
      <c r="AS116" s="55">
        <v>0</v>
      </c>
      <c r="AT116" s="51">
        <v>0</v>
      </c>
      <c r="AU116" s="55">
        <v>1460</v>
      </c>
      <c r="AV116" s="15">
        <f t="shared" si="35"/>
        <v>16.380567710086392</v>
      </c>
    </row>
    <row r="117" spans="1:48" ht="13.5" customHeight="1" x14ac:dyDescent="0.45">
      <c r="A117" s="7" t="s">
        <v>435</v>
      </c>
      <c r="B117" s="7" t="s">
        <v>245</v>
      </c>
      <c r="C117" s="8" t="s">
        <v>436</v>
      </c>
      <c r="D117" s="7" t="s">
        <v>277</v>
      </c>
      <c r="E117" s="58">
        <v>9022</v>
      </c>
      <c r="F117" s="50">
        <v>4837</v>
      </c>
      <c r="G117" s="37" t="s">
        <v>558</v>
      </c>
      <c r="H117" s="64">
        <v>1697</v>
      </c>
      <c r="I117" s="64">
        <v>3140</v>
      </c>
      <c r="J117" s="19">
        <f t="shared" si="27"/>
        <v>53.613389492352027</v>
      </c>
      <c r="K117" s="12">
        <v>73</v>
      </c>
      <c r="L117" s="21">
        <f t="shared" si="28"/>
        <v>8.091332298825094</v>
      </c>
      <c r="M117" s="67">
        <v>1</v>
      </c>
      <c r="N117" s="15">
        <f t="shared" si="29"/>
        <v>0.11084016847705608</v>
      </c>
      <c r="O117" s="66">
        <v>0</v>
      </c>
      <c r="P117" s="15">
        <f t="shared" si="30"/>
        <v>0</v>
      </c>
      <c r="Q117" s="72">
        <v>0</v>
      </c>
      <c r="R117" s="15">
        <f t="shared" si="31"/>
        <v>0</v>
      </c>
      <c r="S117" s="76">
        <v>72</v>
      </c>
      <c r="T117" s="15">
        <f t="shared" si="32"/>
        <v>7.9804921303480381</v>
      </c>
      <c r="U117" s="74">
        <v>17</v>
      </c>
      <c r="V117" s="15">
        <f t="shared" si="33"/>
        <v>1.8842828641099534</v>
      </c>
      <c r="W117" s="76">
        <v>5</v>
      </c>
      <c r="X117" s="15">
        <f t="shared" si="34"/>
        <v>0.55420084238528033</v>
      </c>
      <c r="Y117" s="25">
        <v>40</v>
      </c>
      <c r="Z117" s="17">
        <v>16</v>
      </c>
      <c r="AA117" s="25">
        <v>8</v>
      </c>
      <c r="AB117" s="17">
        <v>4</v>
      </c>
      <c r="AC117" s="25">
        <v>5</v>
      </c>
      <c r="AD117" s="17">
        <v>1076</v>
      </c>
      <c r="AE117" s="26">
        <v>555</v>
      </c>
      <c r="AF117" s="17">
        <v>312</v>
      </c>
      <c r="AG117" s="26">
        <v>185</v>
      </c>
      <c r="AH117" s="17">
        <v>259</v>
      </c>
      <c r="AI117" s="27">
        <v>2387</v>
      </c>
      <c r="AJ117" s="15">
        <v>26.457548215473288</v>
      </c>
      <c r="AK117" s="28">
        <v>4.4336067390822427</v>
      </c>
      <c r="AL117" s="22">
        <v>1.7734426956328972</v>
      </c>
      <c r="AM117" s="28">
        <v>0.88672134781644862</v>
      </c>
      <c r="AN117" s="22">
        <v>0.44336067390822431</v>
      </c>
      <c r="AO117" s="28">
        <v>0.55420084238528033</v>
      </c>
      <c r="AP117" s="51">
        <v>1818</v>
      </c>
      <c r="AQ117" s="55">
        <v>94</v>
      </c>
      <c r="AR117" s="51">
        <v>0</v>
      </c>
      <c r="AS117" s="55">
        <v>0</v>
      </c>
      <c r="AT117" s="51">
        <v>0</v>
      </c>
      <c r="AU117" s="55">
        <v>1889</v>
      </c>
      <c r="AV117" s="15">
        <f t="shared" si="35"/>
        <v>20.937707825315893</v>
      </c>
    </row>
    <row r="118" spans="1:48" ht="13.5" customHeight="1" x14ac:dyDescent="0.45">
      <c r="A118" s="7" t="s">
        <v>133</v>
      </c>
      <c r="B118" s="7" t="s">
        <v>246</v>
      </c>
      <c r="C118" s="8" t="s">
        <v>437</v>
      </c>
      <c r="D118" s="7" t="s">
        <v>277</v>
      </c>
      <c r="E118" s="58">
        <v>8855</v>
      </c>
      <c r="F118" s="50">
        <v>4849</v>
      </c>
      <c r="G118" s="37" t="s">
        <v>607</v>
      </c>
      <c r="H118" s="64">
        <v>1683</v>
      </c>
      <c r="I118" s="64">
        <v>3166</v>
      </c>
      <c r="J118" s="19">
        <f t="shared" si="27"/>
        <v>54.76002258610955</v>
      </c>
      <c r="K118" s="12">
        <v>96</v>
      </c>
      <c r="L118" s="21">
        <f t="shared" si="28"/>
        <v>10.841332580463014</v>
      </c>
      <c r="M118" s="67">
        <v>4</v>
      </c>
      <c r="N118" s="15">
        <f t="shared" si="29"/>
        <v>0.45172219085262566</v>
      </c>
      <c r="O118" s="66">
        <v>0</v>
      </c>
      <c r="P118" s="15">
        <f t="shared" si="30"/>
        <v>0</v>
      </c>
      <c r="Q118" s="72">
        <v>0</v>
      </c>
      <c r="R118" s="15">
        <f t="shared" si="31"/>
        <v>0</v>
      </c>
      <c r="S118" s="76">
        <v>92</v>
      </c>
      <c r="T118" s="15">
        <f t="shared" si="32"/>
        <v>10.38961038961039</v>
      </c>
      <c r="U118" s="74">
        <v>18</v>
      </c>
      <c r="V118" s="15">
        <f t="shared" si="33"/>
        <v>2.0327498588368154</v>
      </c>
      <c r="W118" s="76">
        <v>7</v>
      </c>
      <c r="X118" s="15">
        <f t="shared" si="34"/>
        <v>0.79051383399209485</v>
      </c>
      <c r="Y118" s="25">
        <v>53</v>
      </c>
      <c r="Z118" s="17">
        <v>25</v>
      </c>
      <c r="AA118" s="25">
        <v>8</v>
      </c>
      <c r="AB118" s="17">
        <v>3</v>
      </c>
      <c r="AC118" s="25">
        <v>7</v>
      </c>
      <c r="AD118" s="17">
        <v>1414</v>
      </c>
      <c r="AE118" s="26">
        <v>850</v>
      </c>
      <c r="AF118" s="17">
        <v>322</v>
      </c>
      <c r="AG118" s="26">
        <v>143</v>
      </c>
      <c r="AH118" s="17">
        <v>358</v>
      </c>
      <c r="AI118" s="27">
        <v>3087</v>
      </c>
      <c r="AJ118" s="15">
        <v>34.861660079051383</v>
      </c>
      <c r="AK118" s="28">
        <v>5.9853190287972895</v>
      </c>
      <c r="AL118" s="22">
        <v>2.8232636928289101</v>
      </c>
      <c r="AM118" s="28">
        <v>0.90344438170525132</v>
      </c>
      <c r="AN118" s="22">
        <v>0.33879164313946919</v>
      </c>
      <c r="AO118" s="28">
        <v>0.79051383399209485</v>
      </c>
      <c r="AP118" s="51">
        <v>2284</v>
      </c>
      <c r="AQ118" s="55">
        <v>132</v>
      </c>
      <c r="AR118" s="51">
        <v>0</v>
      </c>
      <c r="AS118" s="55">
        <v>0</v>
      </c>
      <c r="AT118" s="51">
        <v>0</v>
      </c>
      <c r="AU118" s="55">
        <v>2342</v>
      </c>
      <c r="AV118" s="15">
        <f t="shared" si="35"/>
        <v>26.448334274421232</v>
      </c>
    </row>
    <row r="119" spans="1:48" ht="13.5" customHeight="1" x14ac:dyDescent="0.45">
      <c r="A119" s="7" t="s">
        <v>438</v>
      </c>
      <c r="B119" s="7" t="s">
        <v>247</v>
      </c>
      <c r="C119" s="8" t="s">
        <v>439</v>
      </c>
      <c r="D119" s="7" t="s">
        <v>277</v>
      </c>
      <c r="E119" s="58">
        <v>8917</v>
      </c>
      <c r="F119" s="50">
        <v>4783</v>
      </c>
      <c r="G119" s="37" t="s">
        <v>562</v>
      </c>
      <c r="H119" s="64">
        <v>1756</v>
      </c>
      <c r="I119" s="64">
        <v>3027</v>
      </c>
      <c r="J119" s="19">
        <f t="shared" ref="J119:J146" si="36">(F119/E119)*100</f>
        <v>53.639116294717958</v>
      </c>
      <c r="K119" s="12">
        <v>76</v>
      </c>
      <c r="L119" s="21">
        <f t="shared" ref="L119:L146" si="37">(K119/E119)*1000</f>
        <v>8.5230458674442087</v>
      </c>
      <c r="M119" s="67">
        <v>4</v>
      </c>
      <c r="N119" s="15">
        <f t="shared" ref="N119:N146" si="38">(M119/E119)*1000</f>
        <v>0.448581361444432</v>
      </c>
      <c r="O119" s="66">
        <v>0</v>
      </c>
      <c r="P119" s="15">
        <f t="shared" ref="P119:P146" si="39">(O119/E119)*1000</f>
        <v>0</v>
      </c>
      <c r="Q119" s="72">
        <v>0</v>
      </c>
      <c r="R119" s="15">
        <f t="shared" ref="R119:R146" si="40">(Q119/E119)*1000</f>
        <v>0</v>
      </c>
      <c r="S119" s="76">
        <v>72</v>
      </c>
      <c r="T119" s="15">
        <f t="shared" ref="T119:T146" si="41">(S119/E119)*1000</f>
        <v>8.0744645059997744</v>
      </c>
      <c r="U119" s="74">
        <v>11</v>
      </c>
      <c r="V119" s="15">
        <f t="shared" ref="V119:V146" si="42">(U119/E119)*1000</f>
        <v>1.2335987439721878</v>
      </c>
      <c r="W119" s="76">
        <v>4</v>
      </c>
      <c r="X119" s="15">
        <f t="shared" ref="X119:X146" si="43">(W119/E119)*1000</f>
        <v>0.448581361444432</v>
      </c>
      <c r="Y119" s="25">
        <v>46</v>
      </c>
      <c r="Z119" s="17">
        <v>19</v>
      </c>
      <c r="AA119" s="25">
        <v>3</v>
      </c>
      <c r="AB119" s="17">
        <v>4</v>
      </c>
      <c r="AC119" s="25">
        <v>4</v>
      </c>
      <c r="AD119" s="17">
        <v>1230</v>
      </c>
      <c r="AE119" s="26">
        <v>659</v>
      </c>
      <c r="AF119" s="17">
        <v>126</v>
      </c>
      <c r="AG119" s="26">
        <v>179</v>
      </c>
      <c r="AH119" s="17">
        <v>198</v>
      </c>
      <c r="AI119" s="27">
        <v>2392</v>
      </c>
      <c r="AJ119" s="15">
        <v>26.825165414377032</v>
      </c>
      <c r="AK119" s="28">
        <v>5.1586856566109676</v>
      </c>
      <c r="AL119" s="22">
        <v>2.1307614668610522</v>
      </c>
      <c r="AM119" s="28">
        <v>0.33643602108332399</v>
      </c>
      <c r="AN119" s="22">
        <v>0.448581361444432</v>
      </c>
      <c r="AO119" s="28">
        <v>0.448581361444432</v>
      </c>
      <c r="AP119" s="51">
        <v>1792</v>
      </c>
      <c r="AQ119" s="55">
        <v>86</v>
      </c>
      <c r="AR119" s="51">
        <v>0</v>
      </c>
      <c r="AS119" s="55">
        <v>0</v>
      </c>
      <c r="AT119" s="51">
        <v>0</v>
      </c>
      <c r="AU119" s="55">
        <v>1844</v>
      </c>
      <c r="AV119" s="15">
        <f t="shared" ref="AV119:AV146" si="44">(AU119/E119)*100</f>
        <v>20.679600762588315</v>
      </c>
    </row>
    <row r="120" spans="1:48" ht="13.5" customHeight="1" x14ac:dyDescent="0.45">
      <c r="A120" s="7" t="s">
        <v>440</v>
      </c>
      <c r="B120" s="7" t="s">
        <v>441</v>
      </c>
      <c r="C120" s="8" t="s">
        <v>442</v>
      </c>
      <c r="D120" s="7" t="s">
        <v>277</v>
      </c>
      <c r="E120" s="58">
        <v>10532</v>
      </c>
      <c r="F120" s="50">
        <v>4563</v>
      </c>
      <c r="G120" s="37" t="s">
        <v>563</v>
      </c>
      <c r="H120" s="64">
        <v>2616</v>
      </c>
      <c r="I120" s="64">
        <v>1947</v>
      </c>
      <c r="J120" s="19">
        <f t="shared" si="36"/>
        <v>43.325104443600452</v>
      </c>
      <c r="K120" s="12">
        <v>10</v>
      </c>
      <c r="L120" s="21">
        <f t="shared" si="37"/>
        <v>0.94948727687048995</v>
      </c>
      <c r="M120" s="67">
        <v>7</v>
      </c>
      <c r="N120" s="15">
        <f t="shared" si="38"/>
        <v>0.664641093809343</v>
      </c>
      <c r="O120" s="66">
        <v>3</v>
      </c>
      <c r="P120" s="15">
        <f t="shared" si="39"/>
        <v>0.28484618306114695</v>
      </c>
      <c r="Q120" s="72">
        <v>1</v>
      </c>
      <c r="R120" s="15">
        <f t="shared" si="40"/>
        <v>9.4948727687048998E-2</v>
      </c>
      <c r="S120" s="76">
        <v>3</v>
      </c>
      <c r="T120" s="15">
        <f t="shared" si="41"/>
        <v>0.28484618306114695</v>
      </c>
      <c r="U120" s="74">
        <v>1</v>
      </c>
      <c r="V120" s="15">
        <f t="shared" si="42"/>
        <v>9.4948727687048998E-2</v>
      </c>
      <c r="W120" s="76">
        <v>0</v>
      </c>
      <c r="X120" s="15">
        <f t="shared" si="43"/>
        <v>0</v>
      </c>
      <c r="Y120" s="25">
        <v>0</v>
      </c>
      <c r="Z120" s="17">
        <v>6</v>
      </c>
      <c r="AA120" s="25">
        <v>1</v>
      </c>
      <c r="AB120" s="17">
        <v>2</v>
      </c>
      <c r="AC120" s="25">
        <v>1</v>
      </c>
      <c r="AD120" s="17">
        <v>0</v>
      </c>
      <c r="AE120" s="26">
        <v>202</v>
      </c>
      <c r="AF120" s="17">
        <v>34</v>
      </c>
      <c r="AG120" s="26">
        <v>98</v>
      </c>
      <c r="AH120" s="17">
        <v>48</v>
      </c>
      <c r="AI120" s="27">
        <v>382</v>
      </c>
      <c r="AJ120" s="15">
        <v>3.627041397645272</v>
      </c>
      <c r="AK120" s="28">
        <v>0</v>
      </c>
      <c r="AL120" s="22">
        <v>0.5696923661222939</v>
      </c>
      <c r="AM120" s="28">
        <v>9.4948727687048998E-2</v>
      </c>
      <c r="AN120" s="22">
        <v>0.189897455374098</v>
      </c>
      <c r="AO120" s="28">
        <v>9.4948727687048998E-2</v>
      </c>
      <c r="AP120" s="51">
        <v>337</v>
      </c>
      <c r="AQ120" s="55">
        <v>34</v>
      </c>
      <c r="AR120" s="51">
        <v>0</v>
      </c>
      <c r="AS120" s="55">
        <v>0</v>
      </c>
      <c r="AT120" s="51">
        <v>0</v>
      </c>
      <c r="AU120" s="55">
        <v>371</v>
      </c>
      <c r="AV120" s="15">
        <f t="shared" si="44"/>
        <v>3.5225977971895173</v>
      </c>
    </row>
    <row r="121" spans="1:48" ht="13.5" customHeight="1" x14ac:dyDescent="0.45">
      <c r="A121" s="7" t="s">
        <v>443</v>
      </c>
      <c r="B121" s="7" t="s">
        <v>444</v>
      </c>
      <c r="C121" s="8" t="s">
        <v>445</v>
      </c>
      <c r="D121" s="7" t="s">
        <v>277</v>
      </c>
      <c r="E121" s="58">
        <v>10409</v>
      </c>
      <c r="F121" s="50">
        <v>4554</v>
      </c>
      <c r="G121" s="37" t="s">
        <v>564</v>
      </c>
      <c r="H121" s="64">
        <v>2596</v>
      </c>
      <c r="I121" s="64">
        <v>1958</v>
      </c>
      <c r="J121" s="19">
        <f t="shared" si="36"/>
        <v>43.750600441925258</v>
      </c>
      <c r="K121" s="12">
        <v>10</v>
      </c>
      <c r="L121" s="21">
        <f t="shared" si="37"/>
        <v>0.96070708041118258</v>
      </c>
      <c r="M121" s="67">
        <v>7</v>
      </c>
      <c r="N121" s="15">
        <f t="shared" si="38"/>
        <v>0.67249495628782785</v>
      </c>
      <c r="O121" s="66">
        <v>3</v>
      </c>
      <c r="P121" s="15">
        <f t="shared" si="39"/>
        <v>0.28821212412335478</v>
      </c>
      <c r="Q121" s="72">
        <v>1</v>
      </c>
      <c r="R121" s="15">
        <f t="shared" si="40"/>
        <v>9.6070708041118266E-2</v>
      </c>
      <c r="S121" s="76">
        <v>3</v>
      </c>
      <c r="T121" s="15">
        <f t="shared" si="41"/>
        <v>0.28821212412335478</v>
      </c>
      <c r="U121" s="74">
        <v>1</v>
      </c>
      <c r="V121" s="15">
        <f t="shared" si="42"/>
        <v>9.6070708041118266E-2</v>
      </c>
      <c r="W121" s="76">
        <v>0</v>
      </c>
      <c r="X121" s="15">
        <f t="shared" si="43"/>
        <v>0</v>
      </c>
      <c r="Y121" s="25">
        <v>0</v>
      </c>
      <c r="Z121" s="17">
        <v>6</v>
      </c>
      <c r="AA121" s="25">
        <v>1</v>
      </c>
      <c r="AB121" s="17">
        <v>2</v>
      </c>
      <c r="AC121" s="25">
        <v>1</v>
      </c>
      <c r="AD121" s="17">
        <v>0</v>
      </c>
      <c r="AE121" s="26">
        <v>201</v>
      </c>
      <c r="AF121" s="17">
        <v>34</v>
      </c>
      <c r="AG121" s="26">
        <v>98</v>
      </c>
      <c r="AH121" s="17">
        <v>48</v>
      </c>
      <c r="AI121" s="27">
        <v>381</v>
      </c>
      <c r="AJ121" s="15">
        <v>3.6602939763666056</v>
      </c>
      <c r="AK121" s="28">
        <v>0</v>
      </c>
      <c r="AL121" s="22">
        <v>0.57642424824670957</v>
      </c>
      <c r="AM121" s="28">
        <v>9.6070708041118266E-2</v>
      </c>
      <c r="AN121" s="22">
        <v>0.19214141608223653</v>
      </c>
      <c r="AO121" s="28">
        <v>9.6070708041118266E-2</v>
      </c>
      <c r="AP121" s="51">
        <v>336</v>
      </c>
      <c r="AQ121" s="55">
        <v>34</v>
      </c>
      <c r="AR121" s="51">
        <v>0</v>
      </c>
      <c r="AS121" s="55">
        <v>0</v>
      </c>
      <c r="AT121" s="51">
        <v>0</v>
      </c>
      <c r="AU121" s="55">
        <v>370</v>
      </c>
      <c r="AV121" s="15">
        <f t="shared" si="44"/>
        <v>3.5546161975213755</v>
      </c>
    </row>
    <row r="122" spans="1:48" ht="13.5" customHeight="1" x14ac:dyDescent="0.45">
      <c r="A122" s="7" t="s">
        <v>135</v>
      </c>
      <c r="B122" s="7" t="s">
        <v>248</v>
      </c>
      <c r="C122" s="8" t="s">
        <v>446</v>
      </c>
      <c r="D122" s="7" t="s">
        <v>298</v>
      </c>
      <c r="E122" s="58">
        <v>9090</v>
      </c>
      <c r="F122" s="50">
        <v>3798</v>
      </c>
      <c r="G122" s="37" t="s">
        <v>610</v>
      </c>
      <c r="H122" s="64">
        <v>2296</v>
      </c>
      <c r="I122" s="64">
        <v>1502</v>
      </c>
      <c r="J122" s="19">
        <f t="shared" si="36"/>
        <v>41.78217821782178</v>
      </c>
      <c r="K122" s="12">
        <v>7</v>
      </c>
      <c r="L122" s="21">
        <f t="shared" si="37"/>
        <v>0.77007700770077014</v>
      </c>
      <c r="M122" s="67">
        <v>7</v>
      </c>
      <c r="N122" s="15">
        <f t="shared" si="38"/>
        <v>0.77007700770077014</v>
      </c>
      <c r="O122" s="66">
        <v>1</v>
      </c>
      <c r="P122" s="15">
        <f t="shared" si="39"/>
        <v>0.11001100110011001</v>
      </c>
      <c r="Q122" s="72">
        <v>0</v>
      </c>
      <c r="R122" s="15">
        <f t="shared" si="40"/>
        <v>0</v>
      </c>
      <c r="S122" s="76">
        <v>0</v>
      </c>
      <c r="T122" s="15">
        <f t="shared" si="41"/>
        <v>0</v>
      </c>
      <c r="U122" s="74">
        <v>0</v>
      </c>
      <c r="V122" s="15">
        <f t="shared" si="42"/>
        <v>0</v>
      </c>
      <c r="W122" s="76">
        <v>0</v>
      </c>
      <c r="X122" s="15">
        <f t="shared" si="43"/>
        <v>0</v>
      </c>
      <c r="Y122" s="25">
        <v>6</v>
      </c>
      <c r="Z122" s="17">
        <v>0</v>
      </c>
      <c r="AA122" s="25">
        <v>1</v>
      </c>
      <c r="AB122" s="17">
        <v>0</v>
      </c>
      <c r="AC122" s="25">
        <v>0</v>
      </c>
      <c r="AD122" s="17">
        <v>168</v>
      </c>
      <c r="AE122" s="26">
        <v>0</v>
      </c>
      <c r="AF122" s="17">
        <v>29</v>
      </c>
      <c r="AG122" s="26">
        <v>0</v>
      </c>
      <c r="AH122" s="17">
        <v>0</v>
      </c>
      <c r="AI122" s="27">
        <v>197</v>
      </c>
      <c r="AJ122" s="15">
        <v>2.1672167216721672</v>
      </c>
      <c r="AK122" s="28">
        <v>0.66006600660066006</v>
      </c>
      <c r="AL122" s="22">
        <v>0</v>
      </c>
      <c r="AM122" s="28">
        <v>0.11001100110011001</v>
      </c>
      <c r="AN122" s="22">
        <v>0</v>
      </c>
      <c r="AO122" s="28">
        <v>0</v>
      </c>
      <c r="AP122" s="51">
        <v>148</v>
      </c>
      <c r="AQ122" s="55">
        <v>29</v>
      </c>
      <c r="AR122" s="51">
        <v>0</v>
      </c>
      <c r="AS122" s="55">
        <v>0</v>
      </c>
      <c r="AT122" s="51">
        <v>0</v>
      </c>
      <c r="AU122" s="55">
        <v>177</v>
      </c>
      <c r="AV122" s="15">
        <f t="shared" si="44"/>
        <v>1.9471947194719472</v>
      </c>
    </row>
    <row r="123" spans="1:48" ht="13.5" customHeight="1" x14ac:dyDescent="0.45">
      <c r="A123" s="7" t="s">
        <v>136</v>
      </c>
      <c r="B123" s="7" t="s">
        <v>249</v>
      </c>
      <c r="C123" s="8" t="s">
        <v>447</v>
      </c>
      <c r="D123" s="7" t="s">
        <v>280</v>
      </c>
      <c r="E123" s="58">
        <v>10688</v>
      </c>
      <c r="F123" s="50">
        <v>4820</v>
      </c>
      <c r="G123" s="37" t="s">
        <v>568</v>
      </c>
      <c r="H123" s="64">
        <v>2593</v>
      </c>
      <c r="I123" s="64">
        <v>2227</v>
      </c>
      <c r="J123" s="19">
        <f t="shared" si="36"/>
        <v>45.09730538922156</v>
      </c>
      <c r="K123" s="12">
        <v>21</v>
      </c>
      <c r="L123" s="21">
        <f t="shared" si="37"/>
        <v>1.9648203592814371</v>
      </c>
      <c r="M123" s="67">
        <v>12</v>
      </c>
      <c r="N123" s="15">
        <f t="shared" si="38"/>
        <v>1.1227544910179641</v>
      </c>
      <c r="O123" s="66">
        <v>1</v>
      </c>
      <c r="P123" s="15">
        <f t="shared" si="39"/>
        <v>9.3562874251497008E-2</v>
      </c>
      <c r="Q123" s="72">
        <v>0</v>
      </c>
      <c r="R123" s="15">
        <f t="shared" si="40"/>
        <v>0</v>
      </c>
      <c r="S123" s="76">
        <v>9</v>
      </c>
      <c r="T123" s="15">
        <f t="shared" si="41"/>
        <v>0.84206586826347307</v>
      </c>
      <c r="U123" s="74">
        <v>0</v>
      </c>
      <c r="V123" s="15">
        <f t="shared" si="42"/>
        <v>0</v>
      </c>
      <c r="W123" s="76">
        <v>0</v>
      </c>
      <c r="X123" s="15">
        <f t="shared" si="43"/>
        <v>0</v>
      </c>
      <c r="Y123" s="25">
        <v>14</v>
      </c>
      <c r="Z123" s="17">
        <v>6</v>
      </c>
      <c r="AA123" s="25">
        <v>1</v>
      </c>
      <c r="AB123" s="17">
        <v>0</v>
      </c>
      <c r="AC123" s="25">
        <v>0</v>
      </c>
      <c r="AD123" s="17">
        <v>368</v>
      </c>
      <c r="AE123" s="26">
        <v>211</v>
      </c>
      <c r="AF123" s="17">
        <v>34</v>
      </c>
      <c r="AG123" s="26">
        <v>0</v>
      </c>
      <c r="AH123" s="17">
        <v>0</v>
      </c>
      <c r="AI123" s="27">
        <v>613</v>
      </c>
      <c r="AJ123" s="15">
        <v>5.735404191616766</v>
      </c>
      <c r="AK123" s="28">
        <v>1.3098802395209579</v>
      </c>
      <c r="AL123" s="22">
        <v>0.56137724550898205</v>
      </c>
      <c r="AM123" s="28">
        <v>9.3562874251497008E-2</v>
      </c>
      <c r="AN123" s="22">
        <v>0</v>
      </c>
      <c r="AO123" s="28">
        <v>0</v>
      </c>
      <c r="AP123" s="51">
        <v>534</v>
      </c>
      <c r="AQ123" s="55">
        <v>0</v>
      </c>
      <c r="AR123" s="51">
        <v>0</v>
      </c>
      <c r="AS123" s="55">
        <v>0</v>
      </c>
      <c r="AT123" s="51">
        <v>0</v>
      </c>
      <c r="AU123" s="55">
        <v>534</v>
      </c>
      <c r="AV123" s="15">
        <f t="shared" si="44"/>
        <v>4.9962574850299406</v>
      </c>
    </row>
    <row r="124" spans="1:48" ht="13.5" customHeight="1" x14ac:dyDescent="0.45">
      <c r="A124" s="7" t="s">
        <v>137</v>
      </c>
      <c r="B124" s="7" t="s">
        <v>250</v>
      </c>
      <c r="C124" s="8" t="s">
        <v>448</v>
      </c>
      <c r="D124" s="7" t="s">
        <v>277</v>
      </c>
      <c r="E124" s="58">
        <v>12212</v>
      </c>
      <c r="F124" s="50">
        <v>4723</v>
      </c>
      <c r="G124" s="37" t="s">
        <v>613</v>
      </c>
      <c r="H124" s="64">
        <v>2389</v>
      </c>
      <c r="I124" s="64">
        <v>2334</v>
      </c>
      <c r="J124" s="19">
        <f t="shared" si="36"/>
        <v>38.675073698001967</v>
      </c>
      <c r="K124" s="12">
        <v>5</v>
      </c>
      <c r="L124" s="21">
        <f t="shared" si="37"/>
        <v>0.40943334425155586</v>
      </c>
      <c r="M124" s="67">
        <v>1</v>
      </c>
      <c r="N124" s="15">
        <f t="shared" si="38"/>
        <v>8.1886668850311164E-2</v>
      </c>
      <c r="O124" s="66">
        <v>0</v>
      </c>
      <c r="P124" s="15">
        <f t="shared" si="39"/>
        <v>0</v>
      </c>
      <c r="Q124" s="72">
        <v>0</v>
      </c>
      <c r="R124" s="15">
        <f t="shared" si="40"/>
        <v>0</v>
      </c>
      <c r="S124" s="76">
        <v>4</v>
      </c>
      <c r="T124" s="15">
        <f t="shared" si="41"/>
        <v>0.32754667540124466</v>
      </c>
      <c r="U124" s="74">
        <v>1</v>
      </c>
      <c r="V124" s="15">
        <f t="shared" si="42"/>
        <v>8.1886668850311164E-2</v>
      </c>
      <c r="W124" s="76">
        <v>0</v>
      </c>
      <c r="X124" s="15">
        <f t="shared" si="43"/>
        <v>0</v>
      </c>
      <c r="Y124" s="25">
        <v>2</v>
      </c>
      <c r="Z124" s="17">
        <v>2</v>
      </c>
      <c r="AA124" s="25">
        <v>1</v>
      </c>
      <c r="AB124" s="17">
        <v>0</v>
      </c>
      <c r="AC124" s="25">
        <v>0</v>
      </c>
      <c r="AD124" s="17">
        <v>64</v>
      </c>
      <c r="AE124" s="26">
        <v>75</v>
      </c>
      <c r="AF124" s="17">
        <v>37</v>
      </c>
      <c r="AG124" s="26">
        <v>0</v>
      </c>
      <c r="AH124" s="17">
        <v>0</v>
      </c>
      <c r="AI124" s="27">
        <v>176</v>
      </c>
      <c r="AJ124" s="15">
        <v>1.4412053717654767</v>
      </c>
      <c r="AK124" s="28">
        <v>0.16377333770062233</v>
      </c>
      <c r="AL124" s="22">
        <v>0.16377333770062233</v>
      </c>
      <c r="AM124" s="28">
        <v>8.1886668850311164E-2</v>
      </c>
      <c r="AN124" s="22">
        <v>0</v>
      </c>
      <c r="AO124" s="28">
        <v>0</v>
      </c>
      <c r="AP124" s="51">
        <v>154</v>
      </c>
      <c r="AQ124" s="55">
        <v>0</v>
      </c>
      <c r="AR124" s="51">
        <v>0</v>
      </c>
      <c r="AS124" s="55">
        <v>0</v>
      </c>
      <c r="AT124" s="51">
        <v>0</v>
      </c>
      <c r="AU124" s="55">
        <v>154</v>
      </c>
      <c r="AV124" s="15">
        <f t="shared" si="44"/>
        <v>1.2610547002947921</v>
      </c>
    </row>
    <row r="125" spans="1:48" ht="13.5" customHeight="1" x14ac:dyDescent="0.45">
      <c r="A125" s="7" t="s">
        <v>138</v>
      </c>
      <c r="B125" s="7" t="s">
        <v>251</v>
      </c>
      <c r="C125" s="8" t="s">
        <v>449</v>
      </c>
      <c r="D125" s="7" t="s">
        <v>275</v>
      </c>
      <c r="E125" s="58">
        <v>6296</v>
      </c>
      <c r="F125" s="50">
        <v>3384</v>
      </c>
      <c r="G125" s="37" t="s">
        <v>614</v>
      </c>
      <c r="H125" s="64">
        <v>1548</v>
      </c>
      <c r="I125" s="64">
        <v>1836</v>
      </c>
      <c r="J125" s="19">
        <f t="shared" si="36"/>
        <v>53.748411689961884</v>
      </c>
      <c r="K125" s="13">
        <v>27</v>
      </c>
      <c r="L125" s="21">
        <f t="shared" si="37"/>
        <v>4.288437102922491</v>
      </c>
      <c r="M125" s="68">
        <v>4</v>
      </c>
      <c r="N125" s="15">
        <f t="shared" si="38"/>
        <v>0.63532401524777637</v>
      </c>
      <c r="O125" s="66">
        <v>0</v>
      </c>
      <c r="P125" s="15">
        <f t="shared" si="39"/>
        <v>0</v>
      </c>
      <c r="Q125" s="73">
        <v>0</v>
      </c>
      <c r="R125" s="15">
        <f t="shared" si="40"/>
        <v>0</v>
      </c>
      <c r="S125" s="77">
        <v>23</v>
      </c>
      <c r="T125" s="15">
        <f t="shared" si="41"/>
        <v>3.653113087674714</v>
      </c>
      <c r="U125" s="74">
        <v>4</v>
      </c>
      <c r="V125" s="15">
        <f t="shared" si="42"/>
        <v>0.63532401524777637</v>
      </c>
      <c r="W125" s="77">
        <v>0</v>
      </c>
      <c r="X125" s="15">
        <f t="shared" si="43"/>
        <v>0</v>
      </c>
      <c r="Y125" s="25">
        <v>15</v>
      </c>
      <c r="Z125" s="17">
        <v>8</v>
      </c>
      <c r="AA125" s="25">
        <v>3</v>
      </c>
      <c r="AB125" s="17">
        <v>1</v>
      </c>
      <c r="AC125" s="25">
        <v>0</v>
      </c>
      <c r="AD125" s="17">
        <v>410</v>
      </c>
      <c r="AE125" s="26">
        <v>261</v>
      </c>
      <c r="AF125" s="17">
        <v>135</v>
      </c>
      <c r="AG125" s="26">
        <v>38</v>
      </c>
      <c r="AH125" s="17">
        <v>0</v>
      </c>
      <c r="AI125" s="27">
        <v>844</v>
      </c>
      <c r="AJ125" s="15">
        <v>13.405336721728082</v>
      </c>
      <c r="AK125" s="28">
        <v>2.3824650571791612</v>
      </c>
      <c r="AL125" s="22">
        <v>1.2706480304955527</v>
      </c>
      <c r="AM125" s="28">
        <v>0.47649301143583228</v>
      </c>
      <c r="AN125" s="22">
        <v>0.15883100381194409</v>
      </c>
      <c r="AO125" s="28">
        <v>0</v>
      </c>
      <c r="AP125" s="51">
        <v>756</v>
      </c>
      <c r="AQ125" s="55">
        <v>0</v>
      </c>
      <c r="AR125" s="51">
        <v>0</v>
      </c>
      <c r="AS125" s="55">
        <v>0</v>
      </c>
      <c r="AT125" s="51">
        <v>0</v>
      </c>
      <c r="AU125" s="55">
        <v>756</v>
      </c>
      <c r="AV125" s="15">
        <f t="shared" si="44"/>
        <v>12.007623888182973</v>
      </c>
    </row>
    <row r="126" spans="1:48" ht="13.5" customHeight="1" x14ac:dyDescent="0.45">
      <c r="A126" s="7" t="s">
        <v>139</v>
      </c>
      <c r="B126" s="7" t="s">
        <v>252</v>
      </c>
      <c r="C126" s="8" t="s">
        <v>450</v>
      </c>
      <c r="D126" s="7" t="s">
        <v>277</v>
      </c>
      <c r="E126" s="58">
        <v>8785</v>
      </c>
      <c r="F126" s="50">
        <v>4354</v>
      </c>
      <c r="G126" s="37" t="s">
        <v>570</v>
      </c>
      <c r="H126" s="64">
        <v>1734</v>
      </c>
      <c r="I126" s="64">
        <v>2620</v>
      </c>
      <c r="J126" s="19">
        <f t="shared" si="36"/>
        <v>49.561752988047807</v>
      </c>
      <c r="K126" s="14">
        <v>60</v>
      </c>
      <c r="L126" s="21">
        <f t="shared" si="37"/>
        <v>6.829823562891292</v>
      </c>
      <c r="M126" s="69">
        <v>0</v>
      </c>
      <c r="N126" s="15">
        <f t="shared" si="38"/>
        <v>0</v>
      </c>
      <c r="O126" s="66">
        <v>0</v>
      </c>
      <c r="P126" s="15">
        <f t="shared" si="39"/>
        <v>0</v>
      </c>
      <c r="Q126" s="72">
        <v>0</v>
      </c>
      <c r="R126" s="15">
        <f t="shared" si="40"/>
        <v>0</v>
      </c>
      <c r="S126" s="76">
        <v>60</v>
      </c>
      <c r="T126" s="15">
        <f t="shared" si="41"/>
        <v>6.829823562891292</v>
      </c>
      <c r="U126" s="74">
        <v>7</v>
      </c>
      <c r="V126" s="15">
        <f t="shared" si="42"/>
        <v>0.79681274900398413</v>
      </c>
      <c r="W126" s="76">
        <v>3</v>
      </c>
      <c r="X126" s="15">
        <f t="shared" si="43"/>
        <v>0.34149117814456459</v>
      </c>
      <c r="Y126" s="25">
        <v>42</v>
      </c>
      <c r="Z126" s="17">
        <v>11</v>
      </c>
      <c r="AA126" s="25">
        <v>4</v>
      </c>
      <c r="AB126" s="17">
        <v>0</v>
      </c>
      <c r="AC126" s="25">
        <v>3</v>
      </c>
      <c r="AD126" s="17">
        <v>1104</v>
      </c>
      <c r="AE126" s="26">
        <v>367</v>
      </c>
      <c r="AF126" s="17">
        <v>131</v>
      </c>
      <c r="AG126" s="26">
        <v>0</v>
      </c>
      <c r="AH126" s="17">
        <v>187</v>
      </c>
      <c r="AI126" s="27">
        <v>1789</v>
      </c>
      <c r="AJ126" s="15">
        <v>20.364257256687534</v>
      </c>
      <c r="AK126" s="28">
        <v>4.7808764940239037</v>
      </c>
      <c r="AL126" s="22">
        <v>1.2521343198634036</v>
      </c>
      <c r="AM126" s="28">
        <v>0.45532157085941949</v>
      </c>
      <c r="AN126" s="22">
        <v>0</v>
      </c>
      <c r="AO126" s="28">
        <v>0.34149117814456459</v>
      </c>
      <c r="AP126" s="51">
        <v>1425</v>
      </c>
      <c r="AQ126" s="55">
        <v>0</v>
      </c>
      <c r="AR126" s="51">
        <v>0</v>
      </c>
      <c r="AS126" s="55">
        <v>0</v>
      </c>
      <c r="AT126" s="51">
        <v>0</v>
      </c>
      <c r="AU126" s="55">
        <v>1425</v>
      </c>
      <c r="AV126" s="15">
        <f t="shared" si="44"/>
        <v>16.22083096186682</v>
      </c>
    </row>
    <row r="127" spans="1:48" ht="13.5" customHeight="1" x14ac:dyDescent="0.45">
      <c r="A127" s="7" t="s">
        <v>140</v>
      </c>
      <c r="B127" s="7" t="s">
        <v>253</v>
      </c>
      <c r="C127" s="8" t="s">
        <v>451</v>
      </c>
      <c r="D127" s="7" t="s">
        <v>277</v>
      </c>
      <c r="E127" s="58">
        <v>11684</v>
      </c>
      <c r="F127" s="50">
        <v>4416</v>
      </c>
      <c r="G127" s="37" t="s">
        <v>616</v>
      </c>
      <c r="H127" s="64">
        <v>2265</v>
      </c>
      <c r="I127" s="64">
        <v>2151</v>
      </c>
      <c r="J127" s="19">
        <f t="shared" si="36"/>
        <v>37.795275590551178</v>
      </c>
      <c r="K127" s="14">
        <v>9</v>
      </c>
      <c r="L127" s="21">
        <f t="shared" si="37"/>
        <v>0.77028414926395072</v>
      </c>
      <c r="M127" s="69">
        <v>7</v>
      </c>
      <c r="N127" s="15">
        <f t="shared" si="38"/>
        <v>0.59910989387196167</v>
      </c>
      <c r="O127" s="66">
        <v>0</v>
      </c>
      <c r="P127" s="15">
        <f t="shared" si="39"/>
        <v>0</v>
      </c>
      <c r="Q127" s="72">
        <v>0</v>
      </c>
      <c r="R127" s="15">
        <f t="shared" si="40"/>
        <v>0</v>
      </c>
      <c r="S127" s="76">
        <v>2</v>
      </c>
      <c r="T127" s="15">
        <f t="shared" si="41"/>
        <v>0.17117425539198902</v>
      </c>
      <c r="U127" s="74">
        <v>1</v>
      </c>
      <c r="V127" s="15">
        <f t="shared" si="42"/>
        <v>8.5587127695994511E-2</v>
      </c>
      <c r="W127" s="76">
        <v>0</v>
      </c>
      <c r="X127" s="15">
        <f t="shared" si="43"/>
        <v>0</v>
      </c>
      <c r="Y127" s="25">
        <v>6</v>
      </c>
      <c r="Z127" s="17">
        <v>2</v>
      </c>
      <c r="AA127" s="25">
        <v>1</v>
      </c>
      <c r="AB127" s="17">
        <v>0</v>
      </c>
      <c r="AC127" s="25">
        <v>0</v>
      </c>
      <c r="AD127" s="17">
        <v>168</v>
      </c>
      <c r="AE127" s="26">
        <v>67</v>
      </c>
      <c r="AF127" s="17">
        <v>42</v>
      </c>
      <c r="AG127" s="26">
        <v>0</v>
      </c>
      <c r="AH127" s="17">
        <v>0</v>
      </c>
      <c r="AI127" s="27">
        <v>277</v>
      </c>
      <c r="AJ127" s="15">
        <v>2.3707634371790482</v>
      </c>
      <c r="AK127" s="28">
        <v>0.51352276617596715</v>
      </c>
      <c r="AL127" s="22">
        <v>0.17117425539198902</v>
      </c>
      <c r="AM127" s="28">
        <v>8.5587127695994511E-2</v>
      </c>
      <c r="AN127" s="22">
        <v>0</v>
      </c>
      <c r="AO127" s="28">
        <v>0</v>
      </c>
      <c r="AP127" s="51">
        <v>217</v>
      </c>
      <c r="AQ127" s="55">
        <v>27</v>
      </c>
      <c r="AR127" s="51">
        <v>0</v>
      </c>
      <c r="AS127" s="55">
        <v>0</v>
      </c>
      <c r="AT127" s="51">
        <v>0</v>
      </c>
      <c r="AU127" s="55">
        <v>217</v>
      </c>
      <c r="AV127" s="15">
        <f t="shared" si="44"/>
        <v>1.8572406710030811</v>
      </c>
    </row>
    <row r="128" spans="1:48" ht="13.5" customHeight="1" x14ac:dyDescent="0.45">
      <c r="A128" s="7" t="s">
        <v>452</v>
      </c>
      <c r="B128" s="7" t="s">
        <v>453</v>
      </c>
      <c r="C128" s="8" t="s">
        <v>454</v>
      </c>
      <c r="D128" s="7" t="s">
        <v>277</v>
      </c>
      <c r="E128" s="58">
        <v>12972</v>
      </c>
      <c r="F128" s="50">
        <v>5105</v>
      </c>
      <c r="G128" s="37" t="s">
        <v>572</v>
      </c>
      <c r="H128" s="64">
        <v>2621</v>
      </c>
      <c r="I128" s="64">
        <v>2484</v>
      </c>
      <c r="J128" s="19">
        <f t="shared" si="36"/>
        <v>39.353993216157882</v>
      </c>
      <c r="K128" s="14">
        <v>4</v>
      </c>
      <c r="L128" s="21">
        <f t="shared" si="37"/>
        <v>0.3083564600678384</v>
      </c>
      <c r="M128" s="69">
        <v>2</v>
      </c>
      <c r="N128" s="15">
        <f t="shared" si="38"/>
        <v>0.1541782300339192</v>
      </c>
      <c r="O128" s="66">
        <v>0</v>
      </c>
      <c r="P128" s="15">
        <f t="shared" si="39"/>
        <v>0</v>
      </c>
      <c r="Q128" s="72">
        <v>0</v>
      </c>
      <c r="R128" s="15">
        <f t="shared" si="40"/>
        <v>0</v>
      </c>
      <c r="S128" s="76">
        <v>2</v>
      </c>
      <c r="T128" s="15">
        <f t="shared" si="41"/>
        <v>0.1541782300339192</v>
      </c>
      <c r="U128" s="74">
        <v>0</v>
      </c>
      <c r="V128" s="15">
        <f t="shared" si="42"/>
        <v>0</v>
      </c>
      <c r="W128" s="76">
        <v>0</v>
      </c>
      <c r="X128" s="15">
        <f t="shared" si="43"/>
        <v>0</v>
      </c>
      <c r="Y128" s="25">
        <v>2</v>
      </c>
      <c r="Z128" s="17">
        <v>2</v>
      </c>
      <c r="AA128" s="25">
        <v>0</v>
      </c>
      <c r="AB128" s="17">
        <v>0</v>
      </c>
      <c r="AC128" s="25">
        <v>0</v>
      </c>
      <c r="AD128" s="17">
        <v>53</v>
      </c>
      <c r="AE128" s="26">
        <v>74</v>
      </c>
      <c r="AF128" s="17">
        <v>0</v>
      </c>
      <c r="AG128" s="26">
        <v>0</v>
      </c>
      <c r="AH128" s="17">
        <v>0</v>
      </c>
      <c r="AI128" s="27">
        <v>127</v>
      </c>
      <c r="AJ128" s="15">
        <v>0.979031760715387</v>
      </c>
      <c r="AK128" s="28">
        <v>0.1541782300339192</v>
      </c>
      <c r="AL128" s="22">
        <v>0.1541782300339192</v>
      </c>
      <c r="AM128" s="28">
        <v>0</v>
      </c>
      <c r="AN128" s="22">
        <v>0</v>
      </c>
      <c r="AO128" s="28">
        <v>0</v>
      </c>
      <c r="AP128" s="51">
        <v>104</v>
      </c>
      <c r="AQ128" s="55">
        <v>0</v>
      </c>
      <c r="AR128" s="51">
        <v>0</v>
      </c>
      <c r="AS128" s="55">
        <v>0</v>
      </c>
      <c r="AT128" s="51">
        <v>0</v>
      </c>
      <c r="AU128" s="55">
        <v>104</v>
      </c>
      <c r="AV128" s="15">
        <f t="shared" si="44"/>
        <v>0.80172679617637987</v>
      </c>
    </row>
    <row r="129" spans="1:48" ht="13.5" customHeight="1" x14ac:dyDescent="0.45">
      <c r="A129" s="7" t="s">
        <v>141</v>
      </c>
      <c r="B129" s="7" t="s">
        <v>254</v>
      </c>
      <c r="C129" s="8" t="s">
        <v>455</v>
      </c>
      <c r="D129" s="7" t="s">
        <v>281</v>
      </c>
      <c r="E129" s="58">
        <v>3166</v>
      </c>
      <c r="F129" s="50">
        <v>1517</v>
      </c>
      <c r="G129" s="37" t="s">
        <v>577</v>
      </c>
      <c r="H129" s="64">
        <v>872</v>
      </c>
      <c r="I129" s="64">
        <v>645</v>
      </c>
      <c r="J129" s="19">
        <f t="shared" si="36"/>
        <v>47.915350600126345</v>
      </c>
      <c r="K129" s="14">
        <v>12</v>
      </c>
      <c r="L129" s="21">
        <f t="shared" si="37"/>
        <v>3.790271636133923</v>
      </c>
      <c r="M129" s="69">
        <v>12</v>
      </c>
      <c r="N129" s="15">
        <f t="shared" si="38"/>
        <v>3.790271636133923</v>
      </c>
      <c r="O129" s="66">
        <v>2</v>
      </c>
      <c r="P129" s="15">
        <f t="shared" si="39"/>
        <v>0.63171193935565373</v>
      </c>
      <c r="Q129" s="72">
        <v>1</v>
      </c>
      <c r="R129" s="15">
        <f t="shared" si="40"/>
        <v>0.31585596967782686</v>
      </c>
      <c r="S129" s="76">
        <v>0</v>
      </c>
      <c r="T129" s="15">
        <f t="shared" si="41"/>
        <v>0</v>
      </c>
      <c r="U129" s="74">
        <v>0</v>
      </c>
      <c r="V129" s="15">
        <f t="shared" si="42"/>
        <v>0</v>
      </c>
      <c r="W129" s="76">
        <v>0</v>
      </c>
      <c r="X129" s="15">
        <f t="shared" si="43"/>
        <v>0</v>
      </c>
      <c r="Y129" s="25">
        <v>8</v>
      </c>
      <c r="Z129" s="17">
        <v>2</v>
      </c>
      <c r="AA129" s="25">
        <v>1</v>
      </c>
      <c r="AB129" s="17">
        <v>0</v>
      </c>
      <c r="AC129" s="25">
        <v>1</v>
      </c>
      <c r="AD129" s="17">
        <v>213</v>
      </c>
      <c r="AE129" s="26">
        <v>63</v>
      </c>
      <c r="AF129" s="17">
        <v>35</v>
      </c>
      <c r="AG129" s="26">
        <v>0</v>
      </c>
      <c r="AH129" s="17">
        <v>41</v>
      </c>
      <c r="AI129" s="27">
        <v>352</v>
      </c>
      <c r="AJ129" s="15">
        <v>11.118130132659507</v>
      </c>
      <c r="AK129" s="28">
        <v>2.5268477574226149</v>
      </c>
      <c r="AL129" s="22">
        <v>0.63171193935565373</v>
      </c>
      <c r="AM129" s="28">
        <v>0.31585596967782686</v>
      </c>
      <c r="AN129" s="22">
        <v>0</v>
      </c>
      <c r="AO129" s="28">
        <v>0.31585596967782686</v>
      </c>
      <c r="AP129" s="51">
        <v>261</v>
      </c>
      <c r="AQ129" s="55">
        <v>0</v>
      </c>
      <c r="AR129" s="51">
        <v>0</v>
      </c>
      <c r="AS129" s="55">
        <v>0</v>
      </c>
      <c r="AT129" s="51">
        <v>0</v>
      </c>
      <c r="AU129" s="55">
        <v>261</v>
      </c>
      <c r="AV129" s="15">
        <f t="shared" si="44"/>
        <v>8.2438408085912815</v>
      </c>
    </row>
    <row r="130" spans="1:48" ht="13.5" customHeight="1" x14ac:dyDescent="0.45">
      <c r="A130" s="7" t="s">
        <v>456</v>
      </c>
      <c r="B130" s="7" t="s">
        <v>457</v>
      </c>
      <c r="C130" s="8" t="s">
        <v>458</v>
      </c>
      <c r="D130" s="7" t="s">
        <v>298</v>
      </c>
      <c r="E130" s="58">
        <v>9203</v>
      </c>
      <c r="F130" s="50">
        <v>3828</v>
      </c>
      <c r="G130" s="37" t="s">
        <v>578</v>
      </c>
      <c r="H130" s="64">
        <v>2438</v>
      </c>
      <c r="I130" s="64">
        <v>1390</v>
      </c>
      <c r="J130" s="19">
        <f t="shared" si="36"/>
        <v>41.595132022166688</v>
      </c>
      <c r="K130" s="14">
        <v>10</v>
      </c>
      <c r="L130" s="21">
        <f t="shared" si="37"/>
        <v>1.086602194936434</v>
      </c>
      <c r="M130" s="69">
        <v>10</v>
      </c>
      <c r="N130" s="15">
        <f t="shared" si="38"/>
        <v>1.086602194936434</v>
      </c>
      <c r="O130" s="66">
        <v>0</v>
      </c>
      <c r="P130" s="15">
        <f t="shared" si="39"/>
        <v>0</v>
      </c>
      <c r="Q130" s="72">
        <v>0</v>
      </c>
      <c r="R130" s="15">
        <f t="shared" si="40"/>
        <v>0</v>
      </c>
      <c r="S130" s="76">
        <v>0</v>
      </c>
      <c r="T130" s="15">
        <f t="shared" si="41"/>
        <v>0</v>
      </c>
      <c r="U130" s="74">
        <v>0</v>
      </c>
      <c r="V130" s="15">
        <f t="shared" si="42"/>
        <v>0</v>
      </c>
      <c r="W130" s="76">
        <v>0</v>
      </c>
      <c r="X130" s="15">
        <f t="shared" si="43"/>
        <v>0</v>
      </c>
      <c r="Y130" s="25">
        <v>9</v>
      </c>
      <c r="Z130" s="17">
        <v>1</v>
      </c>
      <c r="AA130" s="25">
        <v>0</v>
      </c>
      <c r="AB130" s="17">
        <v>0</v>
      </c>
      <c r="AC130" s="25">
        <v>0</v>
      </c>
      <c r="AD130" s="17">
        <v>249</v>
      </c>
      <c r="AE130" s="26">
        <v>35</v>
      </c>
      <c r="AF130" s="17">
        <v>0</v>
      </c>
      <c r="AG130" s="26">
        <v>0</v>
      </c>
      <c r="AH130" s="17">
        <v>0</v>
      </c>
      <c r="AI130" s="27">
        <v>284</v>
      </c>
      <c r="AJ130" s="15">
        <v>3.0859502336194717</v>
      </c>
      <c r="AK130" s="28">
        <v>0.97794197544279027</v>
      </c>
      <c r="AL130" s="22">
        <v>0.10866021949364338</v>
      </c>
      <c r="AM130" s="28">
        <v>0</v>
      </c>
      <c r="AN130" s="22">
        <v>0</v>
      </c>
      <c r="AO130" s="28">
        <v>0</v>
      </c>
      <c r="AP130" s="51">
        <v>227</v>
      </c>
      <c r="AQ130" s="55">
        <v>0</v>
      </c>
      <c r="AR130" s="51">
        <v>0</v>
      </c>
      <c r="AS130" s="55">
        <v>0</v>
      </c>
      <c r="AT130" s="51">
        <v>0</v>
      </c>
      <c r="AU130" s="55">
        <v>227</v>
      </c>
      <c r="AV130" s="15">
        <f t="shared" si="44"/>
        <v>2.4665869825057047</v>
      </c>
    </row>
    <row r="131" spans="1:48" ht="13.5" customHeight="1" x14ac:dyDescent="0.45">
      <c r="A131" s="7" t="s">
        <v>142</v>
      </c>
      <c r="B131" s="7" t="s">
        <v>255</v>
      </c>
      <c r="C131" s="8" t="s">
        <v>459</v>
      </c>
      <c r="D131" s="7" t="s">
        <v>298</v>
      </c>
      <c r="E131" s="58">
        <v>9202</v>
      </c>
      <c r="F131" s="50">
        <v>3820</v>
      </c>
      <c r="G131" s="37" t="s">
        <v>617</v>
      </c>
      <c r="H131" s="64">
        <v>2397</v>
      </c>
      <c r="I131" s="64">
        <v>1423</v>
      </c>
      <c r="J131" s="19">
        <f t="shared" si="36"/>
        <v>41.512714627254944</v>
      </c>
      <c r="K131" s="14">
        <v>13</v>
      </c>
      <c r="L131" s="21">
        <f t="shared" si="37"/>
        <v>1.4127363616605086</v>
      </c>
      <c r="M131" s="69">
        <v>12</v>
      </c>
      <c r="N131" s="15">
        <f t="shared" si="38"/>
        <v>1.3040643338404696</v>
      </c>
      <c r="O131" s="66">
        <v>1</v>
      </c>
      <c r="P131" s="15">
        <f t="shared" si="39"/>
        <v>0.10867202782003912</v>
      </c>
      <c r="Q131" s="72">
        <v>0</v>
      </c>
      <c r="R131" s="15">
        <f t="shared" si="40"/>
        <v>0</v>
      </c>
      <c r="S131" s="76">
        <v>1</v>
      </c>
      <c r="T131" s="15">
        <f t="shared" si="41"/>
        <v>0.10867202782003912</v>
      </c>
      <c r="U131" s="74">
        <v>0</v>
      </c>
      <c r="V131" s="15">
        <f t="shared" si="42"/>
        <v>0</v>
      </c>
      <c r="W131" s="76">
        <v>0</v>
      </c>
      <c r="X131" s="15">
        <f t="shared" si="43"/>
        <v>0</v>
      </c>
      <c r="Y131" s="25">
        <v>10</v>
      </c>
      <c r="Z131" s="17">
        <v>2</v>
      </c>
      <c r="AA131" s="25">
        <v>1</v>
      </c>
      <c r="AB131" s="17">
        <v>0</v>
      </c>
      <c r="AC131" s="25">
        <v>0</v>
      </c>
      <c r="AD131" s="17">
        <v>267</v>
      </c>
      <c r="AE131" s="26">
        <v>77</v>
      </c>
      <c r="AF131" s="17">
        <v>46</v>
      </c>
      <c r="AG131" s="26">
        <v>0</v>
      </c>
      <c r="AH131" s="17">
        <v>0</v>
      </c>
      <c r="AI131" s="27">
        <v>390</v>
      </c>
      <c r="AJ131" s="15">
        <v>4.2382090849815253</v>
      </c>
      <c r="AK131" s="28">
        <v>1.0867202782003911</v>
      </c>
      <c r="AL131" s="22">
        <v>0.21734405564007825</v>
      </c>
      <c r="AM131" s="28">
        <v>0.10867202782003912</v>
      </c>
      <c r="AN131" s="22">
        <v>0</v>
      </c>
      <c r="AO131" s="28">
        <v>0</v>
      </c>
      <c r="AP131" s="51">
        <v>356</v>
      </c>
      <c r="AQ131" s="55">
        <v>0</v>
      </c>
      <c r="AR131" s="51">
        <v>0</v>
      </c>
      <c r="AS131" s="55">
        <v>0</v>
      </c>
      <c r="AT131" s="51">
        <v>0</v>
      </c>
      <c r="AU131" s="55">
        <v>356</v>
      </c>
      <c r="AV131" s="15">
        <f t="shared" si="44"/>
        <v>3.8687241903933924</v>
      </c>
    </row>
    <row r="132" spans="1:48" ht="13.5" customHeight="1" x14ac:dyDescent="0.45">
      <c r="A132" s="7" t="s">
        <v>143</v>
      </c>
      <c r="B132" s="7" t="s">
        <v>256</v>
      </c>
      <c r="C132" s="8" t="s">
        <v>460</v>
      </c>
      <c r="D132" s="7" t="s">
        <v>280</v>
      </c>
      <c r="E132" s="58">
        <v>12708</v>
      </c>
      <c r="F132" s="50">
        <v>5262</v>
      </c>
      <c r="G132" s="37" t="s">
        <v>579</v>
      </c>
      <c r="H132" s="64">
        <v>2456</v>
      </c>
      <c r="I132" s="64">
        <v>2806</v>
      </c>
      <c r="J132" s="19">
        <f t="shared" si="36"/>
        <v>41.406987724268177</v>
      </c>
      <c r="K132" s="14">
        <v>13</v>
      </c>
      <c r="L132" s="21">
        <f t="shared" si="37"/>
        <v>1.0229776518728362</v>
      </c>
      <c r="M132" s="69">
        <v>2</v>
      </c>
      <c r="N132" s="15">
        <f t="shared" si="38"/>
        <v>0.15738117721120554</v>
      </c>
      <c r="O132" s="66">
        <v>0</v>
      </c>
      <c r="P132" s="15">
        <f t="shared" si="39"/>
        <v>0</v>
      </c>
      <c r="Q132" s="72">
        <v>0</v>
      </c>
      <c r="R132" s="15">
        <f t="shared" si="40"/>
        <v>0</v>
      </c>
      <c r="S132" s="76">
        <v>11</v>
      </c>
      <c r="T132" s="15">
        <f t="shared" si="41"/>
        <v>0.86559647466163048</v>
      </c>
      <c r="U132" s="74">
        <v>1</v>
      </c>
      <c r="V132" s="15">
        <f t="shared" si="42"/>
        <v>7.8690588605602768E-2</v>
      </c>
      <c r="W132" s="76">
        <v>1</v>
      </c>
      <c r="X132" s="15">
        <f t="shared" si="43"/>
        <v>7.8690588605602768E-2</v>
      </c>
      <c r="Y132" s="25">
        <v>7</v>
      </c>
      <c r="Z132" s="17">
        <v>5</v>
      </c>
      <c r="AA132" s="25">
        <v>0</v>
      </c>
      <c r="AB132" s="17">
        <v>0</v>
      </c>
      <c r="AC132" s="25">
        <v>1</v>
      </c>
      <c r="AD132" s="17">
        <v>193</v>
      </c>
      <c r="AE132" s="26">
        <v>170</v>
      </c>
      <c r="AF132" s="17">
        <v>0</v>
      </c>
      <c r="AG132" s="26">
        <v>0</v>
      </c>
      <c r="AH132" s="17">
        <v>47</v>
      </c>
      <c r="AI132" s="27">
        <v>410</v>
      </c>
      <c r="AJ132" s="15">
        <v>3.2263141328297134</v>
      </c>
      <c r="AK132" s="28">
        <v>0.55083412023921929</v>
      </c>
      <c r="AL132" s="22">
        <v>0.39345294302801381</v>
      </c>
      <c r="AM132" s="28">
        <v>0</v>
      </c>
      <c r="AN132" s="22">
        <v>0</v>
      </c>
      <c r="AO132" s="28">
        <v>7.8690588605602768E-2</v>
      </c>
      <c r="AP132" s="51">
        <v>383</v>
      </c>
      <c r="AQ132" s="55">
        <v>27</v>
      </c>
      <c r="AR132" s="51">
        <v>0</v>
      </c>
      <c r="AS132" s="55">
        <v>0</v>
      </c>
      <c r="AT132" s="51">
        <v>0</v>
      </c>
      <c r="AU132" s="55">
        <v>410</v>
      </c>
      <c r="AV132" s="15">
        <f t="shared" si="44"/>
        <v>3.2263141328297134</v>
      </c>
    </row>
    <row r="133" spans="1:48" ht="13.5" customHeight="1" x14ac:dyDescent="0.45">
      <c r="A133" s="7" t="s">
        <v>122</v>
      </c>
      <c r="B133" s="7" t="s">
        <v>257</v>
      </c>
      <c r="C133" s="8" t="s">
        <v>461</v>
      </c>
      <c r="D133" s="7" t="s">
        <v>277</v>
      </c>
      <c r="E133" s="58">
        <v>13246</v>
      </c>
      <c r="F133" s="50">
        <v>5160</v>
      </c>
      <c r="G133" s="37" t="s">
        <v>620</v>
      </c>
      <c r="H133" s="64">
        <v>2694</v>
      </c>
      <c r="I133" s="64">
        <v>2466</v>
      </c>
      <c r="J133" s="19">
        <f t="shared" si="36"/>
        <v>38.955156273592031</v>
      </c>
      <c r="K133" s="14">
        <v>9</v>
      </c>
      <c r="L133" s="21">
        <f t="shared" si="37"/>
        <v>0.67945040012079116</v>
      </c>
      <c r="M133" s="69">
        <v>2</v>
      </c>
      <c r="N133" s="15">
        <f t="shared" si="38"/>
        <v>0.15098897780462028</v>
      </c>
      <c r="O133" s="66">
        <v>0</v>
      </c>
      <c r="P133" s="15">
        <f t="shared" si="39"/>
        <v>0</v>
      </c>
      <c r="Q133" s="72">
        <v>0</v>
      </c>
      <c r="R133" s="15">
        <f t="shared" si="40"/>
        <v>0</v>
      </c>
      <c r="S133" s="76">
        <v>7</v>
      </c>
      <c r="T133" s="15">
        <f t="shared" si="41"/>
        <v>0.52846142231617088</v>
      </c>
      <c r="U133" s="74">
        <v>1</v>
      </c>
      <c r="V133" s="15">
        <f t="shared" si="42"/>
        <v>7.5494488902310142E-2</v>
      </c>
      <c r="W133" s="76">
        <v>0</v>
      </c>
      <c r="X133" s="15">
        <f t="shared" si="43"/>
        <v>0</v>
      </c>
      <c r="Y133" s="25">
        <v>6</v>
      </c>
      <c r="Z133" s="17">
        <v>2</v>
      </c>
      <c r="AA133" s="25">
        <v>1</v>
      </c>
      <c r="AB133" s="17">
        <v>0</v>
      </c>
      <c r="AC133" s="25">
        <v>0</v>
      </c>
      <c r="AD133" s="17">
        <v>168</v>
      </c>
      <c r="AE133" s="26">
        <v>86</v>
      </c>
      <c r="AF133" s="17">
        <v>38</v>
      </c>
      <c r="AG133" s="26">
        <v>0</v>
      </c>
      <c r="AH133" s="17">
        <v>0</v>
      </c>
      <c r="AI133" s="27">
        <v>292</v>
      </c>
      <c r="AJ133" s="15">
        <v>2.2044390759474557</v>
      </c>
      <c r="AK133" s="28">
        <v>0.4529669334138608</v>
      </c>
      <c r="AL133" s="22">
        <v>0.15098897780462028</v>
      </c>
      <c r="AM133" s="28">
        <v>7.5494488902310142E-2</v>
      </c>
      <c r="AN133" s="22">
        <v>0</v>
      </c>
      <c r="AO133" s="28">
        <v>0</v>
      </c>
      <c r="AP133" s="51">
        <v>254</v>
      </c>
      <c r="AQ133" s="55">
        <v>0</v>
      </c>
      <c r="AR133" s="51">
        <v>0</v>
      </c>
      <c r="AS133" s="55">
        <v>0</v>
      </c>
      <c r="AT133" s="51">
        <v>0</v>
      </c>
      <c r="AU133" s="55">
        <v>254</v>
      </c>
      <c r="AV133" s="15">
        <f t="shared" si="44"/>
        <v>1.9175600181186776</v>
      </c>
    </row>
    <row r="134" spans="1:48" ht="13.5" customHeight="1" x14ac:dyDescent="0.45">
      <c r="A134" s="7" t="s">
        <v>144</v>
      </c>
      <c r="B134" s="7" t="s">
        <v>258</v>
      </c>
      <c r="C134" s="8" t="s">
        <v>462</v>
      </c>
      <c r="D134" s="7" t="s">
        <v>277</v>
      </c>
      <c r="E134" s="58">
        <v>12258</v>
      </c>
      <c r="F134" s="50">
        <v>4713</v>
      </c>
      <c r="G134" s="37" t="s">
        <v>580</v>
      </c>
      <c r="H134" s="64">
        <v>2478</v>
      </c>
      <c r="I134" s="64">
        <v>2235</v>
      </c>
      <c r="J134" s="19">
        <f t="shared" si="36"/>
        <v>38.448360254527657</v>
      </c>
      <c r="K134" s="14">
        <v>6</v>
      </c>
      <c r="L134" s="21">
        <f t="shared" si="37"/>
        <v>0.4894762604013706</v>
      </c>
      <c r="M134" s="69">
        <v>2</v>
      </c>
      <c r="N134" s="15">
        <f t="shared" si="38"/>
        <v>0.16315875346712352</v>
      </c>
      <c r="O134" s="66">
        <v>0</v>
      </c>
      <c r="P134" s="15">
        <f t="shared" si="39"/>
        <v>0</v>
      </c>
      <c r="Q134" s="72">
        <v>0</v>
      </c>
      <c r="R134" s="15">
        <f t="shared" si="40"/>
        <v>0</v>
      </c>
      <c r="S134" s="76">
        <v>4</v>
      </c>
      <c r="T134" s="15">
        <f t="shared" si="41"/>
        <v>0.32631750693424705</v>
      </c>
      <c r="U134" s="74">
        <v>0</v>
      </c>
      <c r="V134" s="15">
        <f t="shared" si="42"/>
        <v>0</v>
      </c>
      <c r="W134" s="76">
        <v>0</v>
      </c>
      <c r="X134" s="15">
        <f t="shared" si="43"/>
        <v>0</v>
      </c>
      <c r="Y134" s="25">
        <v>4</v>
      </c>
      <c r="Z134" s="17">
        <v>2</v>
      </c>
      <c r="AA134" s="25">
        <v>0</v>
      </c>
      <c r="AB134" s="17">
        <v>0</v>
      </c>
      <c r="AC134" s="25">
        <v>0</v>
      </c>
      <c r="AD134" s="17">
        <v>106</v>
      </c>
      <c r="AE134" s="26">
        <v>74</v>
      </c>
      <c r="AF134" s="17">
        <v>0</v>
      </c>
      <c r="AG134" s="26">
        <v>0</v>
      </c>
      <c r="AH134" s="17">
        <v>0</v>
      </c>
      <c r="AI134" s="27">
        <v>180</v>
      </c>
      <c r="AJ134" s="15">
        <v>1.4684287812041115</v>
      </c>
      <c r="AK134" s="28">
        <v>0.32631750693424705</v>
      </c>
      <c r="AL134" s="22">
        <v>0.16315875346712352</v>
      </c>
      <c r="AM134" s="28">
        <v>0</v>
      </c>
      <c r="AN134" s="22">
        <v>0</v>
      </c>
      <c r="AO134" s="28">
        <v>0</v>
      </c>
      <c r="AP134" s="51">
        <v>158</v>
      </c>
      <c r="AQ134" s="55">
        <v>0</v>
      </c>
      <c r="AR134" s="51">
        <v>0</v>
      </c>
      <c r="AS134" s="55">
        <v>0</v>
      </c>
      <c r="AT134" s="51">
        <v>0</v>
      </c>
      <c r="AU134" s="55">
        <v>158</v>
      </c>
      <c r="AV134" s="15">
        <f t="shared" si="44"/>
        <v>1.2889541523902757</v>
      </c>
    </row>
    <row r="135" spans="1:48" ht="13.5" customHeight="1" x14ac:dyDescent="0.45">
      <c r="A135" s="7" t="s">
        <v>145</v>
      </c>
      <c r="B135" s="7" t="s">
        <v>259</v>
      </c>
      <c r="C135" s="8" t="s">
        <v>463</v>
      </c>
      <c r="D135" s="7" t="s">
        <v>277</v>
      </c>
      <c r="E135" s="58">
        <v>11744</v>
      </c>
      <c r="F135" s="50">
        <v>4596</v>
      </c>
      <c r="G135" s="37" t="s">
        <v>624</v>
      </c>
      <c r="H135" s="64">
        <v>2329</v>
      </c>
      <c r="I135" s="64">
        <v>2267</v>
      </c>
      <c r="J135" s="19">
        <f t="shared" si="36"/>
        <v>39.134877384196187</v>
      </c>
      <c r="K135" s="14">
        <v>8</v>
      </c>
      <c r="L135" s="21">
        <f t="shared" si="37"/>
        <v>0.68119891008174382</v>
      </c>
      <c r="M135" s="69">
        <v>3</v>
      </c>
      <c r="N135" s="15">
        <f t="shared" si="38"/>
        <v>0.25544959128065392</v>
      </c>
      <c r="O135" s="66">
        <v>0</v>
      </c>
      <c r="P135" s="15">
        <f t="shared" si="39"/>
        <v>0</v>
      </c>
      <c r="Q135" s="72">
        <v>0</v>
      </c>
      <c r="R135" s="15">
        <f t="shared" si="40"/>
        <v>0</v>
      </c>
      <c r="S135" s="76">
        <v>5</v>
      </c>
      <c r="T135" s="15">
        <f t="shared" si="41"/>
        <v>0.4257493188010899</v>
      </c>
      <c r="U135" s="74">
        <v>0</v>
      </c>
      <c r="V135" s="15">
        <f t="shared" si="42"/>
        <v>0</v>
      </c>
      <c r="W135" s="76">
        <v>0</v>
      </c>
      <c r="X135" s="15">
        <f t="shared" si="43"/>
        <v>0</v>
      </c>
      <c r="Y135" s="25">
        <v>5</v>
      </c>
      <c r="Z135" s="17">
        <v>3</v>
      </c>
      <c r="AA135" s="25">
        <v>0</v>
      </c>
      <c r="AB135" s="17">
        <v>0</v>
      </c>
      <c r="AC135" s="25">
        <v>0</v>
      </c>
      <c r="AD135" s="17">
        <v>133</v>
      </c>
      <c r="AE135" s="26">
        <v>94</v>
      </c>
      <c r="AF135" s="17">
        <v>0</v>
      </c>
      <c r="AG135" s="26">
        <v>0</v>
      </c>
      <c r="AH135" s="17">
        <v>0</v>
      </c>
      <c r="AI135" s="27">
        <v>227</v>
      </c>
      <c r="AJ135" s="15">
        <v>1.9329019073569482</v>
      </c>
      <c r="AK135" s="28">
        <v>0.4257493188010899</v>
      </c>
      <c r="AL135" s="22">
        <v>0.25544959128065392</v>
      </c>
      <c r="AM135" s="28">
        <v>0</v>
      </c>
      <c r="AN135" s="22">
        <v>0</v>
      </c>
      <c r="AO135" s="28">
        <v>0</v>
      </c>
      <c r="AP135" s="51">
        <v>161</v>
      </c>
      <c r="AQ135" s="55">
        <v>0</v>
      </c>
      <c r="AR135" s="51">
        <v>0</v>
      </c>
      <c r="AS135" s="55">
        <v>0</v>
      </c>
      <c r="AT135" s="51">
        <v>0</v>
      </c>
      <c r="AU135" s="55">
        <v>161</v>
      </c>
      <c r="AV135" s="15">
        <f t="shared" si="44"/>
        <v>1.3709128065395095</v>
      </c>
    </row>
    <row r="136" spans="1:48" ht="13.5" customHeight="1" x14ac:dyDescent="0.45">
      <c r="A136" s="7" t="s">
        <v>146</v>
      </c>
      <c r="B136" s="7" t="s">
        <v>260</v>
      </c>
      <c r="C136" s="8" t="s">
        <v>464</v>
      </c>
      <c r="D136" s="7" t="s">
        <v>277</v>
      </c>
      <c r="E136" s="58">
        <v>5779</v>
      </c>
      <c r="F136" s="50">
        <v>3106</v>
      </c>
      <c r="G136" s="37" t="s">
        <v>625</v>
      </c>
      <c r="H136" s="64">
        <v>1532</v>
      </c>
      <c r="I136" s="64">
        <v>1574</v>
      </c>
      <c r="J136" s="19">
        <f t="shared" si="36"/>
        <v>53.746322893234122</v>
      </c>
      <c r="K136" s="14">
        <v>22</v>
      </c>
      <c r="L136" s="21">
        <f t="shared" si="37"/>
        <v>3.8068870046720886</v>
      </c>
      <c r="M136" s="69">
        <v>3</v>
      </c>
      <c r="N136" s="15">
        <f t="shared" si="38"/>
        <v>0.51912095518255752</v>
      </c>
      <c r="O136" s="66">
        <v>0</v>
      </c>
      <c r="P136" s="15">
        <f t="shared" si="39"/>
        <v>0</v>
      </c>
      <c r="Q136" s="72">
        <v>0</v>
      </c>
      <c r="R136" s="15">
        <f t="shared" si="40"/>
        <v>0</v>
      </c>
      <c r="S136" s="76">
        <v>19</v>
      </c>
      <c r="T136" s="15">
        <f t="shared" si="41"/>
        <v>3.2877660494895311</v>
      </c>
      <c r="U136" s="74">
        <v>2</v>
      </c>
      <c r="V136" s="15">
        <f t="shared" si="42"/>
        <v>0.3460806367883717</v>
      </c>
      <c r="W136" s="76">
        <v>1</v>
      </c>
      <c r="X136" s="15">
        <f t="shared" si="43"/>
        <v>0.17304031839418585</v>
      </c>
      <c r="Y136" s="25">
        <v>15</v>
      </c>
      <c r="Z136" s="17">
        <v>5</v>
      </c>
      <c r="AA136" s="25">
        <v>1</v>
      </c>
      <c r="AB136" s="17">
        <v>0</v>
      </c>
      <c r="AC136" s="25">
        <v>1</v>
      </c>
      <c r="AD136" s="17">
        <v>403</v>
      </c>
      <c r="AE136" s="26">
        <v>146</v>
      </c>
      <c r="AF136" s="17">
        <v>33</v>
      </c>
      <c r="AG136" s="26">
        <v>0</v>
      </c>
      <c r="AH136" s="17">
        <v>47</v>
      </c>
      <c r="AI136" s="27">
        <v>629</v>
      </c>
      <c r="AJ136" s="15">
        <v>10.884236026994291</v>
      </c>
      <c r="AK136" s="28">
        <v>2.5956047759127876</v>
      </c>
      <c r="AL136" s="22">
        <v>0.86520159197092916</v>
      </c>
      <c r="AM136" s="28">
        <v>0.17304031839418585</v>
      </c>
      <c r="AN136" s="22">
        <v>0</v>
      </c>
      <c r="AO136" s="28">
        <v>0.17304031839418585</v>
      </c>
      <c r="AP136" s="51">
        <v>458</v>
      </c>
      <c r="AQ136" s="55">
        <v>0</v>
      </c>
      <c r="AR136" s="51">
        <v>0</v>
      </c>
      <c r="AS136" s="55">
        <v>0</v>
      </c>
      <c r="AT136" s="51">
        <v>0</v>
      </c>
      <c r="AU136" s="55">
        <v>458</v>
      </c>
      <c r="AV136" s="15">
        <f t="shared" si="44"/>
        <v>7.9252465824537115</v>
      </c>
    </row>
    <row r="137" spans="1:48" ht="13.5" customHeight="1" x14ac:dyDescent="0.45">
      <c r="A137" s="7" t="s">
        <v>147</v>
      </c>
      <c r="B137" s="7" t="s">
        <v>261</v>
      </c>
      <c r="C137" s="8" t="s">
        <v>465</v>
      </c>
      <c r="D137" s="7" t="s">
        <v>466</v>
      </c>
      <c r="E137" s="58">
        <v>10207</v>
      </c>
      <c r="F137" s="50">
        <v>4798</v>
      </c>
      <c r="G137" s="37" t="s">
        <v>583</v>
      </c>
      <c r="H137" s="64">
        <v>2170</v>
      </c>
      <c r="I137" s="64">
        <v>2628</v>
      </c>
      <c r="J137" s="19">
        <f t="shared" si="36"/>
        <v>47.006956010580971</v>
      </c>
      <c r="K137" s="14">
        <v>42</v>
      </c>
      <c r="L137" s="21">
        <f t="shared" si="37"/>
        <v>4.1148231605760754</v>
      </c>
      <c r="M137" s="69">
        <v>20</v>
      </c>
      <c r="N137" s="15">
        <f t="shared" si="38"/>
        <v>1.9594396002743215</v>
      </c>
      <c r="O137" s="66">
        <v>3</v>
      </c>
      <c r="P137" s="15">
        <f t="shared" si="39"/>
        <v>0.29391594004114824</v>
      </c>
      <c r="Q137" s="72">
        <v>0</v>
      </c>
      <c r="R137" s="15">
        <f t="shared" si="40"/>
        <v>0</v>
      </c>
      <c r="S137" s="76">
        <v>22</v>
      </c>
      <c r="T137" s="15">
        <f t="shared" si="41"/>
        <v>2.1553835603017535</v>
      </c>
      <c r="U137" s="74">
        <v>7</v>
      </c>
      <c r="V137" s="15">
        <f t="shared" si="42"/>
        <v>0.68580386009601257</v>
      </c>
      <c r="W137" s="76">
        <v>2</v>
      </c>
      <c r="X137" s="15">
        <f t="shared" si="43"/>
        <v>0.19594396002743217</v>
      </c>
      <c r="Y137" s="25">
        <v>23</v>
      </c>
      <c r="Z137" s="17">
        <v>9</v>
      </c>
      <c r="AA137" s="25">
        <v>5</v>
      </c>
      <c r="AB137" s="17">
        <v>3</v>
      </c>
      <c r="AC137" s="25">
        <v>2</v>
      </c>
      <c r="AD137" s="17">
        <v>619</v>
      </c>
      <c r="AE137" s="26">
        <v>300</v>
      </c>
      <c r="AF137" s="17">
        <v>190</v>
      </c>
      <c r="AG137" s="26">
        <v>155</v>
      </c>
      <c r="AH137" s="17">
        <v>105</v>
      </c>
      <c r="AI137" s="27">
        <v>1369</v>
      </c>
      <c r="AJ137" s="15">
        <v>13.41236406387773</v>
      </c>
      <c r="AK137" s="28">
        <v>2.2533555403154697</v>
      </c>
      <c r="AL137" s="22">
        <v>0.88174782012344477</v>
      </c>
      <c r="AM137" s="28">
        <v>0.48985990006858038</v>
      </c>
      <c r="AN137" s="22">
        <v>0.29391594004114824</v>
      </c>
      <c r="AO137" s="28">
        <v>0.19594396002743217</v>
      </c>
      <c r="AP137" s="51">
        <v>1111</v>
      </c>
      <c r="AQ137" s="55">
        <v>27</v>
      </c>
      <c r="AR137" s="51">
        <v>0</v>
      </c>
      <c r="AS137" s="55">
        <v>0</v>
      </c>
      <c r="AT137" s="51">
        <v>0</v>
      </c>
      <c r="AU137" s="55">
        <v>1120</v>
      </c>
      <c r="AV137" s="15">
        <f t="shared" si="44"/>
        <v>10.972861761536201</v>
      </c>
    </row>
    <row r="138" spans="1:48" ht="13.5" customHeight="1" x14ac:dyDescent="0.45">
      <c r="A138" s="7" t="s">
        <v>152</v>
      </c>
      <c r="B138" s="7" t="s">
        <v>266</v>
      </c>
      <c r="C138" s="8" t="s">
        <v>467</v>
      </c>
      <c r="D138" s="7" t="s">
        <v>275</v>
      </c>
      <c r="E138" s="58">
        <v>8176</v>
      </c>
      <c r="F138" s="50">
        <v>4434</v>
      </c>
      <c r="G138" s="37" t="s">
        <v>626</v>
      </c>
      <c r="H138" s="64">
        <v>2083</v>
      </c>
      <c r="I138" s="64">
        <v>2351</v>
      </c>
      <c r="J138" s="19">
        <f t="shared" si="36"/>
        <v>54.231898238747554</v>
      </c>
      <c r="K138" s="14">
        <v>45</v>
      </c>
      <c r="L138" s="21">
        <f t="shared" si="37"/>
        <v>5.5039138943248531</v>
      </c>
      <c r="M138" s="69">
        <v>11</v>
      </c>
      <c r="N138" s="15">
        <f t="shared" si="38"/>
        <v>1.3454011741682974</v>
      </c>
      <c r="O138" s="66">
        <v>2</v>
      </c>
      <c r="P138" s="15">
        <f t="shared" si="39"/>
        <v>0.2446183953033268</v>
      </c>
      <c r="Q138" s="72">
        <v>0</v>
      </c>
      <c r="R138" s="15">
        <f t="shared" si="40"/>
        <v>0</v>
      </c>
      <c r="S138" s="76">
        <v>34</v>
      </c>
      <c r="T138" s="15">
        <f t="shared" si="41"/>
        <v>4.1585127201565557</v>
      </c>
      <c r="U138" s="74">
        <v>6</v>
      </c>
      <c r="V138" s="15">
        <f t="shared" si="42"/>
        <v>0.73385518590998045</v>
      </c>
      <c r="W138" s="76">
        <v>1</v>
      </c>
      <c r="X138" s="15">
        <f t="shared" si="43"/>
        <v>0.1223091976516634</v>
      </c>
      <c r="Y138" s="25">
        <v>27</v>
      </c>
      <c r="Z138" s="17">
        <v>10</v>
      </c>
      <c r="AA138" s="25">
        <v>6</v>
      </c>
      <c r="AB138" s="17">
        <v>1</v>
      </c>
      <c r="AC138" s="25">
        <v>1</v>
      </c>
      <c r="AD138" s="17">
        <v>713</v>
      </c>
      <c r="AE138" s="26">
        <v>334</v>
      </c>
      <c r="AF138" s="17">
        <v>220</v>
      </c>
      <c r="AG138" s="26">
        <v>38</v>
      </c>
      <c r="AH138" s="17">
        <v>60</v>
      </c>
      <c r="AI138" s="27">
        <v>1365</v>
      </c>
      <c r="AJ138" s="15">
        <v>16.695205479452056</v>
      </c>
      <c r="AK138" s="28">
        <v>3.3023483365949118</v>
      </c>
      <c r="AL138" s="22">
        <v>1.2230919765166339</v>
      </c>
      <c r="AM138" s="28">
        <v>0.73385518590998045</v>
      </c>
      <c r="AN138" s="22">
        <v>0.1223091976516634</v>
      </c>
      <c r="AO138" s="28">
        <v>0.1223091976516634</v>
      </c>
      <c r="AP138" s="51">
        <v>971</v>
      </c>
      <c r="AQ138" s="55">
        <v>97</v>
      </c>
      <c r="AR138" s="51">
        <v>0</v>
      </c>
      <c r="AS138" s="55">
        <v>0</v>
      </c>
      <c r="AT138" s="51">
        <v>0</v>
      </c>
      <c r="AU138" s="55">
        <v>1050</v>
      </c>
      <c r="AV138" s="15">
        <f t="shared" si="44"/>
        <v>12.842465753424658</v>
      </c>
    </row>
    <row r="139" spans="1:48" ht="13.5" customHeight="1" x14ac:dyDescent="0.45">
      <c r="A139" s="7" t="s">
        <v>148</v>
      </c>
      <c r="B139" s="7" t="s">
        <v>262</v>
      </c>
      <c r="C139" s="8" t="s">
        <v>468</v>
      </c>
      <c r="D139" s="7" t="s">
        <v>308</v>
      </c>
      <c r="E139" s="58">
        <v>8172</v>
      </c>
      <c r="F139" s="50">
        <v>4376</v>
      </c>
      <c r="G139" s="37" t="s">
        <v>618</v>
      </c>
      <c r="H139" s="64">
        <v>2053</v>
      </c>
      <c r="I139" s="64">
        <v>2323</v>
      </c>
      <c r="J139" s="19">
        <f t="shared" si="36"/>
        <v>53.54870288790994</v>
      </c>
      <c r="K139" s="14">
        <v>52</v>
      </c>
      <c r="L139" s="21">
        <f t="shared" si="37"/>
        <v>6.3631913852178164</v>
      </c>
      <c r="M139" s="69">
        <v>12</v>
      </c>
      <c r="N139" s="15">
        <f t="shared" si="38"/>
        <v>1.4684287812041115</v>
      </c>
      <c r="O139" s="66">
        <v>0</v>
      </c>
      <c r="P139" s="15">
        <f t="shared" si="39"/>
        <v>0</v>
      </c>
      <c r="Q139" s="72">
        <v>0</v>
      </c>
      <c r="R139" s="15">
        <f t="shared" si="40"/>
        <v>0</v>
      </c>
      <c r="S139" s="76">
        <v>40</v>
      </c>
      <c r="T139" s="15">
        <f t="shared" si="41"/>
        <v>4.8947626040137049</v>
      </c>
      <c r="U139" s="74">
        <v>5</v>
      </c>
      <c r="V139" s="15">
        <f t="shared" si="42"/>
        <v>0.61184532550171311</v>
      </c>
      <c r="W139" s="76">
        <v>0</v>
      </c>
      <c r="X139" s="15">
        <f t="shared" si="43"/>
        <v>0</v>
      </c>
      <c r="Y139" s="25">
        <v>33</v>
      </c>
      <c r="Z139" s="17">
        <v>14</v>
      </c>
      <c r="AA139" s="25">
        <v>3</v>
      </c>
      <c r="AB139" s="17">
        <v>2</v>
      </c>
      <c r="AC139" s="25">
        <v>0</v>
      </c>
      <c r="AD139" s="17">
        <v>871</v>
      </c>
      <c r="AE139" s="26">
        <v>446</v>
      </c>
      <c r="AF139" s="17">
        <v>116</v>
      </c>
      <c r="AG139" s="26">
        <v>81</v>
      </c>
      <c r="AH139" s="17">
        <v>0</v>
      </c>
      <c r="AI139" s="27">
        <v>1514</v>
      </c>
      <c r="AJ139" s="15">
        <v>18.526676456191872</v>
      </c>
      <c r="AK139" s="28">
        <v>4.0381791483113068</v>
      </c>
      <c r="AL139" s="22">
        <v>1.7131669114047967</v>
      </c>
      <c r="AM139" s="28">
        <v>0.36710719530102787</v>
      </c>
      <c r="AN139" s="22">
        <v>0.2447381302006853</v>
      </c>
      <c r="AO139" s="28">
        <v>0</v>
      </c>
      <c r="AP139" s="51">
        <v>1015</v>
      </c>
      <c r="AQ139" s="55">
        <v>37</v>
      </c>
      <c r="AR139" s="51">
        <v>0</v>
      </c>
      <c r="AS139" s="55">
        <v>0</v>
      </c>
      <c r="AT139" s="51">
        <v>0</v>
      </c>
      <c r="AU139" s="55">
        <v>1052</v>
      </c>
      <c r="AV139" s="15">
        <f t="shared" si="44"/>
        <v>12.873225648556044</v>
      </c>
    </row>
    <row r="140" spans="1:48" ht="13.5" customHeight="1" x14ac:dyDescent="0.45">
      <c r="A140" s="7" t="s">
        <v>149</v>
      </c>
      <c r="B140" s="7" t="s">
        <v>263</v>
      </c>
      <c r="C140" s="8" t="s">
        <v>469</v>
      </c>
      <c r="D140" s="7" t="s">
        <v>308</v>
      </c>
      <c r="E140" s="58">
        <v>8185</v>
      </c>
      <c r="F140" s="50">
        <v>4381</v>
      </c>
      <c r="G140" s="37" t="s">
        <v>619</v>
      </c>
      <c r="H140" s="64">
        <v>2057</v>
      </c>
      <c r="I140" s="64">
        <v>2324</v>
      </c>
      <c r="J140" s="19">
        <f t="shared" si="36"/>
        <v>53.524740378741598</v>
      </c>
      <c r="K140" s="14">
        <v>51</v>
      </c>
      <c r="L140" s="21">
        <f t="shared" si="37"/>
        <v>6.2309102015882711</v>
      </c>
      <c r="M140" s="69">
        <v>12</v>
      </c>
      <c r="N140" s="15">
        <f t="shared" si="38"/>
        <v>1.4660965180207699</v>
      </c>
      <c r="O140" s="66">
        <v>0</v>
      </c>
      <c r="P140" s="15">
        <f t="shared" si="39"/>
        <v>0</v>
      </c>
      <c r="Q140" s="72">
        <v>0</v>
      </c>
      <c r="R140" s="15">
        <f t="shared" si="40"/>
        <v>0</v>
      </c>
      <c r="S140" s="76">
        <v>39</v>
      </c>
      <c r="T140" s="15">
        <f t="shared" si="41"/>
        <v>4.7648136835675015</v>
      </c>
      <c r="U140" s="74">
        <v>4</v>
      </c>
      <c r="V140" s="15">
        <f t="shared" si="42"/>
        <v>0.48869883934025654</v>
      </c>
      <c r="W140" s="76">
        <v>0</v>
      </c>
      <c r="X140" s="15">
        <f t="shared" si="43"/>
        <v>0</v>
      </c>
      <c r="Y140" s="25">
        <v>32</v>
      </c>
      <c r="Z140" s="17">
        <v>15</v>
      </c>
      <c r="AA140" s="25">
        <v>3</v>
      </c>
      <c r="AB140" s="17">
        <v>1</v>
      </c>
      <c r="AC140" s="25">
        <v>0</v>
      </c>
      <c r="AD140" s="17">
        <v>845</v>
      </c>
      <c r="AE140" s="26">
        <v>478</v>
      </c>
      <c r="AF140" s="17">
        <v>116</v>
      </c>
      <c r="AG140" s="26">
        <v>38</v>
      </c>
      <c r="AH140" s="17">
        <v>0</v>
      </c>
      <c r="AI140" s="27">
        <v>1477</v>
      </c>
      <c r="AJ140" s="15">
        <v>18.045204642638975</v>
      </c>
      <c r="AK140" s="28">
        <v>3.9095907147220523</v>
      </c>
      <c r="AL140" s="22">
        <v>1.8326206475259621</v>
      </c>
      <c r="AM140" s="28">
        <v>0.36652412950519248</v>
      </c>
      <c r="AN140" s="22">
        <v>0.12217470983506414</v>
      </c>
      <c r="AO140" s="28">
        <v>0</v>
      </c>
      <c r="AP140" s="51">
        <v>999</v>
      </c>
      <c r="AQ140" s="55">
        <v>37</v>
      </c>
      <c r="AR140" s="51">
        <v>0</v>
      </c>
      <c r="AS140" s="55">
        <v>0</v>
      </c>
      <c r="AT140" s="51">
        <v>0</v>
      </c>
      <c r="AU140" s="55">
        <v>1036</v>
      </c>
      <c r="AV140" s="15">
        <f t="shared" si="44"/>
        <v>12.657299938912644</v>
      </c>
    </row>
    <row r="141" spans="1:48" ht="13.5" customHeight="1" x14ac:dyDescent="0.45">
      <c r="A141" s="7" t="s">
        <v>150</v>
      </c>
      <c r="B141" s="7" t="s">
        <v>264</v>
      </c>
      <c r="C141" s="8" t="s">
        <v>470</v>
      </c>
      <c r="D141" s="7" t="s">
        <v>308</v>
      </c>
      <c r="E141" s="58">
        <v>8185</v>
      </c>
      <c r="F141" s="50">
        <v>4383</v>
      </c>
      <c r="G141" s="37" t="s">
        <v>621</v>
      </c>
      <c r="H141" s="64">
        <v>2061</v>
      </c>
      <c r="I141" s="64">
        <v>2322</v>
      </c>
      <c r="J141" s="19">
        <f t="shared" si="36"/>
        <v>53.549175320708606</v>
      </c>
      <c r="K141" s="14">
        <v>52</v>
      </c>
      <c r="L141" s="21">
        <f t="shared" si="37"/>
        <v>6.353084911423335</v>
      </c>
      <c r="M141" s="69">
        <v>13</v>
      </c>
      <c r="N141" s="15">
        <f t="shared" si="38"/>
        <v>1.5882712278558337</v>
      </c>
      <c r="O141" s="66">
        <v>0</v>
      </c>
      <c r="P141" s="15">
        <f t="shared" si="39"/>
        <v>0</v>
      </c>
      <c r="Q141" s="72">
        <v>0</v>
      </c>
      <c r="R141" s="15">
        <f t="shared" si="40"/>
        <v>0</v>
      </c>
      <c r="S141" s="76">
        <v>39</v>
      </c>
      <c r="T141" s="15">
        <f t="shared" si="41"/>
        <v>4.7648136835675015</v>
      </c>
      <c r="U141" s="74">
        <v>5</v>
      </c>
      <c r="V141" s="15">
        <f t="shared" si="42"/>
        <v>0.61087354917532077</v>
      </c>
      <c r="W141" s="76">
        <v>0</v>
      </c>
      <c r="X141" s="15">
        <f t="shared" si="43"/>
        <v>0</v>
      </c>
      <c r="Y141" s="25">
        <v>32</v>
      </c>
      <c r="Z141" s="17">
        <v>15</v>
      </c>
      <c r="AA141" s="25">
        <v>3</v>
      </c>
      <c r="AB141" s="17">
        <v>2</v>
      </c>
      <c r="AC141" s="25">
        <v>0</v>
      </c>
      <c r="AD141" s="17">
        <v>846</v>
      </c>
      <c r="AE141" s="26">
        <v>489</v>
      </c>
      <c r="AF141" s="17">
        <v>116</v>
      </c>
      <c r="AG141" s="26">
        <v>81</v>
      </c>
      <c r="AH141" s="17">
        <v>0</v>
      </c>
      <c r="AI141" s="27">
        <v>1532</v>
      </c>
      <c r="AJ141" s="15">
        <v>18.717165546731827</v>
      </c>
      <c r="AK141" s="28">
        <v>3.9095907147220523</v>
      </c>
      <c r="AL141" s="22">
        <v>1.8326206475259621</v>
      </c>
      <c r="AM141" s="28">
        <v>0.36652412950519248</v>
      </c>
      <c r="AN141" s="22">
        <v>0.24434941967012827</v>
      </c>
      <c r="AO141" s="28">
        <v>0</v>
      </c>
      <c r="AP141" s="51">
        <v>1033</v>
      </c>
      <c r="AQ141" s="55">
        <v>37</v>
      </c>
      <c r="AR141" s="51">
        <v>0</v>
      </c>
      <c r="AS141" s="55">
        <v>0</v>
      </c>
      <c r="AT141" s="51">
        <v>0</v>
      </c>
      <c r="AU141" s="55">
        <v>1070</v>
      </c>
      <c r="AV141" s="15">
        <f t="shared" si="44"/>
        <v>13.072693952351862</v>
      </c>
    </row>
    <row r="142" spans="1:48" ht="13.5" customHeight="1" x14ac:dyDescent="0.45">
      <c r="A142" s="7" t="s">
        <v>151</v>
      </c>
      <c r="B142" s="7" t="s">
        <v>265</v>
      </c>
      <c r="C142" s="8" t="s">
        <v>471</v>
      </c>
      <c r="D142" s="7" t="s">
        <v>308</v>
      </c>
      <c r="E142" s="58">
        <v>8185</v>
      </c>
      <c r="F142" s="50">
        <v>4375</v>
      </c>
      <c r="G142" s="37" t="s">
        <v>622</v>
      </c>
      <c r="H142" s="64">
        <v>2057</v>
      </c>
      <c r="I142" s="64">
        <v>2318</v>
      </c>
      <c r="J142" s="19">
        <f t="shared" si="36"/>
        <v>53.451435552840564</v>
      </c>
      <c r="K142" s="14">
        <v>51</v>
      </c>
      <c r="L142" s="21">
        <f t="shared" si="37"/>
        <v>6.2309102015882711</v>
      </c>
      <c r="M142" s="69">
        <v>12</v>
      </c>
      <c r="N142" s="15">
        <f t="shared" si="38"/>
        <v>1.4660965180207699</v>
      </c>
      <c r="O142" s="66">
        <v>0</v>
      </c>
      <c r="P142" s="15">
        <f t="shared" si="39"/>
        <v>0</v>
      </c>
      <c r="Q142" s="72">
        <v>0</v>
      </c>
      <c r="R142" s="15">
        <f t="shared" si="40"/>
        <v>0</v>
      </c>
      <c r="S142" s="76">
        <v>39</v>
      </c>
      <c r="T142" s="15">
        <f t="shared" si="41"/>
        <v>4.7648136835675015</v>
      </c>
      <c r="U142" s="74">
        <v>5</v>
      </c>
      <c r="V142" s="15">
        <f t="shared" si="42"/>
        <v>0.61087354917532077</v>
      </c>
      <c r="W142" s="76">
        <v>0</v>
      </c>
      <c r="X142" s="15">
        <f t="shared" si="43"/>
        <v>0</v>
      </c>
      <c r="Y142" s="25">
        <v>32</v>
      </c>
      <c r="Z142" s="17">
        <v>14</v>
      </c>
      <c r="AA142" s="25">
        <v>3</v>
      </c>
      <c r="AB142" s="17">
        <v>2</v>
      </c>
      <c r="AC142" s="25">
        <v>0</v>
      </c>
      <c r="AD142" s="17">
        <v>844</v>
      </c>
      <c r="AE142" s="26">
        <v>446</v>
      </c>
      <c r="AF142" s="17">
        <v>116</v>
      </c>
      <c r="AG142" s="26">
        <v>81</v>
      </c>
      <c r="AH142" s="17">
        <v>0</v>
      </c>
      <c r="AI142" s="27">
        <v>1487</v>
      </c>
      <c r="AJ142" s="15">
        <v>18.16737935247404</v>
      </c>
      <c r="AK142" s="28">
        <v>3.9095907147220523</v>
      </c>
      <c r="AL142" s="22">
        <v>1.7104459376908978</v>
      </c>
      <c r="AM142" s="28">
        <v>0.36652412950519248</v>
      </c>
      <c r="AN142" s="22">
        <v>0.24434941967012827</v>
      </c>
      <c r="AO142" s="28">
        <v>0</v>
      </c>
      <c r="AP142" s="51">
        <v>994</v>
      </c>
      <c r="AQ142" s="55">
        <v>37</v>
      </c>
      <c r="AR142" s="51">
        <v>0</v>
      </c>
      <c r="AS142" s="55">
        <v>0</v>
      </c>
      <c r="AT142" s="51">
        <v>0</v>
      </c>
      <c r="AU142" s="55">
        <v>1031</v>
      </c>
      <c r="AV142" s="15">
        <f t="shared" si="44"/>
        <v>12.596212583995111</v>
      </c>
    </row>
    <row r="143" spans="1:48" ht="13.5" customHeight="1" x14ac:dyDescent="0.45">
      <c r="A143" s="7" t="s">
        <v>153</v>
      </c>
      <c r="B143" s="7" t="s">
        <v>267</v>
      </c>
      <c r="C143" s="8" t="s">
        <v>472</v>
      </c>
      <c r="D143" s="7" t="s">
        <v>308</v>
      </c>
      <c r="E143" s="58">
        <v>8657</v>
      </c>
      <c r="F143" s="50">
        <v>4640</v>
      </c>
      <c r="G143" s="37" t="s">
        <v>623</v>
      </c>
      <c r="H143" s="64">
        <v>2179</v>
      </c>
      <c r="I143" s="64">
        <v>2461</v>
      </c>
      <c r="J143" s="19">
        <f t="shared" si="36"/>
        <v>53.598244195448771</v>
      </c>
      <c r="K143" s="14">
        <v>42</v>
      </c>
      <c r="L143" s="21">
        <f t="shared" si="37"/>
        <v>4.8515652073466562</v>
      </c>
      <c r="M143" s="69">
        <v>13</v>
      </c>
      <c r="N143" s="15">
        <f t="shared" si="38"/>
        <v>1.5016749451311078</v>
      </c>
      <c r="O143" s="66">
        <v>1</v>
      </c>
      <c r="P143" s="15">
        <f t="shared" si="39"/>
        <v>0.11551345731777753</v>
      </c>
      <c r="Q143" s="72">
        <v>0</v>
      </c>
      <c r="R143" s="15">
        <f t="shared" si="40"/>
        <v>0</v>
      </c>
      <c r="S143" s="76">
        <v>29</v>
      </c>
      <c r="T143" s="15">
        <f t="shared" si="41"/>
        <v>3.3498902622155482</v>
      </c>
      <c r="U143" s="74">
        <v>4</v>
      </c>
      <c r="V143" s="15">
        <f t="shared" si="42"/>
        <v>0.46205382927111011</v>
      </c>
      <c r="W143" s="76">
        <v>0</v>
      </c>
      <c r="X143" s="15">
        <f t="shared" si="43"/>
        <v>0</v>
      </c>
      <c r="Y143" s="25">
        <v>25</v>
      </c>
      <c r="Z143" s="17">
        <v>12</v>
      </c>
      <c r="AA143" s="25">
        <v>4</v>
      </c>
      <c r="AB143" s="17">
        <v>1</v>
      </c>
      <c r="AC143" s="25">
        <v>0</v>
      </c>
      <c r="AD143" s="17">
        <v>672</v>
      </c>
      <c r="AE143" s="26">
        <v>386</v>
      </c>
      <c r="AF143" s="17">
        <v>169</v>
      </c>
      <c r="AG143" s="26">
        <v>38</v>
      </c>
      <c r="AH143" s="17">
        <v>0</v>
      </c>
      <c r="AI143" s="27">
        <v>1265</v>
      </c>
      <c r="AJ143" s="15">
        <v>14.612452350698856</v>
      </c>
      <c r="AK143" s="28">
        <v>2.8878364329444381</v>
      </c>
      <c r="AL143" s="22">
        <v>1.3861614878133302</v>
      </c>
      <c r="AM143" s="28">
        <v>0.46205382927111011</v>
      </c>
      <c r="AN143" s="22">
        <v>0.11551345731777753</v>
      </c>
      <c r="AO143" s="28">
        <v>0</v>
      </c>
      <c r="AP143" s="51">
        <v>1032</v>
      </c>
      <c r="AQ143" s="55">
        <v>0</v>
      </c>
      <c r="AR143" s="51">
        <v>0</v>
      </c>
      <c r="AS143" s="55">
        <v>0</v>
      </c>
      <c r="AT143" s="51">
        <v>0</v>
      </c>
      <c r="AU143" s="55">
        <v>1032</v>
      </c>
      <c r="AV143" s="15">
        <f t="shared" si="44"/>
        <v>11.92098879519464</v>
      </c>
    </row>
    <row r="144" spans="1:48" ht="13.5" customHeight="1" x14ac:dyDescent="0.45">
      <c r="A144" s="7" t="s">
        <v>473</v>
      </c>
      <c r="B144" s="7" t="s">
        <v>474</v>
      </c>
      <c r="C144" s="8" t="s">
        <v>475</v>
      </c>
      <c r="D144" s="7" t="s">
        <v>275</v>
      </c>
      <c r="E144" s="58">
        <v>8193</v>
      </c>
      <c r="F144" s="50">
        <v>4409</v>
      </c>
      <c r="G144" s="37" t="s">
        <v>581</v>
      </c>
      <c r="H144" s="64">
        <v>2070</v>
      </c>
      <c r="I144" s="64">
        <v>2339</v>
      </c>
      <c r="J144" s="19">
        <f t="shared" si="36"/>
        <v>53.814231661174169</v>
      </c>
      <c r="K144" s="14">
        <v>45</v>
      </c>
      <c r="L144" s="21">
        <f t="shared" si="37"/>
        <v>5.4924935920908089</v>
      </c>
      <c r="M144" s="69">
        <v>9</v>
      </c>
      <c r="N144" s="15">
        <f t="shared" si="38"/>
        <v>1.0984987184181618</v>
      </c>
      <c r="O144" s="66">
        <v>0</v>
      </c>
      <c r="P144" s="15">
        <f t="shared" si="39"/>
        <v>0</v>
      </c>
      <c r="Q144" s="72">
        <v>0</v>
      </c>
      <c r="R144" s="15">
        <f t="shared" si="40"/>
        <v>0</v>
      </c>
      <c r="S144" s="76">
        <v>36</v>
      </c>
      <c r="T144" s="15">
        <f t="shared" si="41"/>
        <v>4.3939948736726473</v>
      </c>
      <c r="U144" s="74">
        <v>4</v>
      </c>
      <c r="V144" s="15">
        <f t="shared" si="42"/>
        <v>0.48822165263029416</v>
      </c>
      <c r="W144" s="76">
        <v>0</v>
      </c>
      <c r="X144" s="15">
        <f t="shared" si="43"/>
        <v>0</v>
      </c>
      <c r="Y144" s="25">
        <v>30</v>
      </c>
      <c r="Z144" s="17">
        <v>11</v>
      </c>
      <c r="AA144" s="25">
        <v>2</v>
      </c>
      <c r="AB144" s="17">
        <v>2</v>
      </c>
      <c r="AC144" s="25">
        <v>0</v>
      </c>
      <c r="AD144" s="17">
        <v>799</v>
      </c>
      <c r="AE144" s="26">
        <v>354</v>
      </c>
      <c r="AF144" s="17">
        <v>80</v>
      </c>
      <c r="AG144" s="26">
        <v>81</v>
      </c>
      <c r="AH144" s="17">
        <v>0</v>
      </c>
      <c r="AI144" s="27">
        <v>1314</v>
      </c>
      <c r="AJ144" s="15">
        <v>16.038081288905161</v>
      </c>
      <c r="AK144" s="28">
        <v>3.6616623947272062</v>
      </c>
      <c r="AL144" s="22">
        <v>1.3426095447333088</v>
      </c>
      <c r="AM144" s="28">
        <v>0.24411082631514708</v>
      </c>
      <c r="AN144" s="22">
        <v>0.24411082631514708</v>
      </c>
      <c r="AO144" s="28">
        <v>0</v>
      </c>
      <c r="AP144" s="51">
        <v>873</v>
      </c>
      <c r="AQ144" s="55">
        <v>69</v>
      </c>
      <c r="AR144" s="51">
        <v>0</v>
      </c>
      <c r="AS144" s="55">
        <v>0</v>
      </c>
      <c r="AT144" s="51">
        <v>0</v>
      </c>
      <c r="AU144" s="55">
        <v>942</v>
      </c>
      <c r="AV144" s="15">
        <f t="shared" si="44"/>
        <v>11.497619919443428</v>
      </c>
    </row>
    <row r="145" spans="1:48" ht="13.5" customHeight="1" x14ac:dyDescent="0.45">
      <c r="A145" s="7" t="s">
        <v>154</v>
      </c>
      <c r="B145" s="7" t="s">
        <v>268</v>
      </c>
      <c r="C145" s="8" t="s">
        <v>476</v>
      </c>
      <c r="D145" s="7" t="s">
        <v>281</v>
      </c>
      <c r="E145" s="58">
        <v>5188</v>
      </c>
      <c r="F145" s="50">
        <v>2832</v>
      </c>
      <c r="G145" s="37" t="s">
        <v>582</v>
      </c>
      <c r="H145" s="64">
        <v>1467</v>
      </c>
      <c r="I145" s="64">
        <v>1365</v>
      </c>
      <c r="J145" s="19">
        <f t="shared" si="36"/>
        <v>54.587509637625288</v>
      </c>
      <c r="K145" s="14">
        <v>26</v>
      </c>
      <c r="L145" s="21">
        <f t="shared" si="37"/>
        <v>5.0115651503469545</v>
      </c>
      <c r="M145" s="69">
        <v>11</v>
      </c>
      <c r="N145" s="15">
        <f t="shared" si="38"/>
        <v>2.1202775636083269</v>
      </c>
      <c r="O145" s="66">
        <v>1</v>
      </c>
      <c r="P145" s="15">
        <f t="shared" si="39"/>
        <v>0.19275250578257516</v>
      </c>
      <c r="Q145" s="72">
        <v>0</v>
      </c>
      <c r="R145" s="15">
        <f t="shared" si="40"/>
        <v>0</v>
      </c>
      <c r="S145" s="76">
        <v>15</v>
      </c>
      <c r="T145" s="15">
        <f t="shared" si="41"/>
        <v>2.8912875867386276</v>
      </c>
      <c r="U145" s="74">
        <v>4</v>
      </c>
      <c r="V145" s="15">
        <f t="shared" si="42"/>
        <v>0.77101002313030065</v>
      </c>
      <c r="W145" s="76">
        <v>0</v>
      </c>
      <c r="X145" s="15">
        <f t="shared" si="43"/>
        <v>0</v>
      </c>
      <c r="Y145" s="25">
        <v>14</v>
      </c>
      <c r="Z145" s="17">
        <v>7</v>
      </c>
      <c r="AA145" s="25">
        <v>3</v>
      </c>
      <c r="AB145" s="17">
        <v>2</v>
      </c>
      <c r="AC145" s="25">
        <v>0</v>
      </c>
      <c r="AD145" s="17">
        <v>379</v>
      </c>
      <c r="AE145" s="26">
        <v>226</v>
      </c>
      <c r="AF145" s="17">
        <v>109</v>
      </c>
      <c r="AG145" s="26">
        <v>83</v>
      </c>
      <c r="AH145" s="17">
        <v>0</v>
      </c>
      <c r="AI145" s="27">
        <v>797</v>
      </c>
      <c r="AJ145" s="15">
        <v>15.36237471087124</v>
      </c>
      <c r="AK145" s="28">
        <v>2.6985350809560522</v>
      </c>
      <c r="AL145" s="22">
        <v>1.3492675404780261</v>
      </c>
      <c r="AM145" s="28">
        <v>0.57825751734772557</v>
      </c>
      <c r="AN145" s="22">
        <v>0.38550501156515032</v>
      </c>
      <c r="AO145" s="28">
        <v>0</v>
      </c>
      <c r="AP145" s="51">
        <v>567</v>
      </c>
      <c r="AQ145" s="55">
        <v>36</v>
      </c>
      <c r="AR145" s="51">
        <v>0</v>
      </c>
      <c r="AS145" s="55">
        <v>0</v>
      </c>
      <c r="AT145" s="51">
        <v>0</v>
      </c>
      <c r="AU145" s="55">
        <v>586</v>
      </c>
      <c r="AV145" s="15">
        <f t="shared" si="44"/>
        <v>11.295296838858905</v>
      </c>
    </row>
    <row r="146" spans="1:48" ht="13.5" customHeight="1" x14ac:dyDescent="0.45">
      <c r="A146" s="7" t="s">
        <v>155</v>
      </c>
      <c r="B146" s="7" t="s">
        <v>269</v>
      </c>
      <c r="C146" s="8" t="s">
        <v>477</v>
      </c>
      <c r="D146" s="7" t="s">
        <v>277</v>
      </c>
      <c r="E146" s="58">
        <v>11764</v>
      </c>
      <c r="F146" s="50">
        <v>4606</v>
      </c>
      <c r="G146" s="37" t="s">
        <v>627</v>
      </c>
      <c r="H146" s="64">
        <v>2348</v>
      </c>
      <c r="I146" s="64">
        <v>2258</v>
      </c>
      <c r="J146" s="19">
        <f t="shared" si="36"/>
        <v>39.153349200952057</v>
      </c>
      <c r="K146" s="14">
        <v>5</v>
      </c>
      <c r="L146" s="21">
        <f t="shared" si="37"/>
        <v>0.42502550153009183</v>
      </c>
      <c r="M146" s="69">
        <v>1</v>
      </c>
      <c r="N146" s="15">
        <f t="shared" si="38"/>
        <v>8.5005100306018364E-2</v>
      </c>
      <c r="O146" s="66">
        <v>0</v>
      </c>
      <c r="P146" s="15">
        <f t="shared" si="39"/>
        <v>0</v>
      </c>
      <c r="Q146" s="72">
        <v>0</v>
      </c>
      <c r="R146" s="15">
        <f t="shared" si="40"/>
        <v>0</v>
      </c>
      <c r="S146" s="76">
        <v>4</v>
      </c>
      <c r="T146" s="15">
        <f t="shared" si="41"/>
        <v>0.34002040122407345</v>
      </c>
      <c r="U146" s="74">
        <v>0</v>
      </c>
      <c r="V146" s="15">
        <f t="shared" si="42"/>
        <v>0</v>
      </c>
      <c r="W146" s="76">
        <v>0</v>
      </c>
      <c r="X146" s="15">
        <f t="shared" si="43"/>
        <v>0</v>
      </c>
      <c r="Y146" s="25">
        <v>3</v>
      </c>
      <c r="Z146" s="17">
        <v>2</v>
      </c>
      <c r="AA146" s="25">
        <v>0</v>
      </c>
      <c r="AB146" s="17">
        <v>0</v>
      </c>
      <c r="AC146" s="25">
        <v>0</v>
      </c>
      <c r="AD146" s="17">
        <v>76</v>
      </c>
      <c r="AE146" s="26">
        <v>70</v>
      </c>
      <c r="AF146" s="17">
        <v>0</v>
      </c>
      <c r="AG146" s="26">
        <v>0</v>
      </c>
      <c r="AH146" s="17">
        <v>0</v>
      </c>
      <c r="AI146" s="27">
        <v>146</v>
      </c>
      <c r="AJ146" s="15">
        <v>1.2410744644678682</v>
      </c>
      <c r="AK146" s="28">
        <v>0.25501530091805513</v>
      </c>
      <c r="AL146" s="22">
        <v>0.17001020061203673</v>
      </c>
      <c r="AM146" s="28">
        <v>0</v>
      </c>
      <c r="AN146" s="22">
        <v>0</v>
      </c>
      <c r="AO146" s="28">
        <v>0</v>
      </c>
      <c r="AP146" s="51">
        <v>125</v>
      </c>
      <c r="AQ146" s="55">
        <v>0</v>
      </c>
      <c r="AR146" s="51">
        <v>0</v>
      </c>
      <c r="AS146" s="55">
        <v>0</v>
      </c>
      <c r="AT146" s="51">
        <v>0</v>
      </c>
      <c r="AU146" s="55">
        <v>125</v>
      </c>
      <c r="AV146" s="15">
        <f t="shared" si="44"/>
        <v>1.0625637538252295</v>
      </c>
    </row>
    <row r="147" spans="1:48" ht="13.5" customHeight="1" thickBot="1" x14ac:dyDescent="0.4"/>
    <row r="148" spans="1:48" ht="13.5" customHeight="1" thickBot="1" x14ac:dyDescent="0.5">
      <c r="A148" s="83" t="s">
        <v>24</v>
      </c>
      <c r="B148" s="84"/>
      <c r="C148" s="84"/>
      <c r="D148" s="85"/>
      <c r="E148" s="2"/>
      <c r="F148" s="2"/>
      <c r="G148" s="2"/>
      <c r="H148" s="2"/>
      <c r="I148" s="2"/>
      <c r="J148" s="2"/>
      <c r="K148" s="42" t="s">
        <v>482</v>
      </c>
      <c r="L148" s="43" t="s">
        <v>489</v>
      </c>
      <c r="M148" s="65" t="s">
        <v>483</v>
      </c>
      <c r="N148" s="43" t="s">
        <v>490</v>
      </c>
      <c r="O148" s="65" t="s">
        <v>485</v>
      </c>
      <c r="P148" s="43" t="s">
        <v>491</v>
      </c>
      <c r="Q148" s="70" t="s">
        <v>486</v>
      </c>
      <c r="R148" s="43" t="s">
        <v>492</v>
      </c>
      <c r="S148" s="75" t="s">
        <v>484</v>
      </c>
      <c r="T148" s="43" t="s">
        <v>493</v>
      </c>
      <c r="U148" s="75" t="s">
        <v>487</v>
      </c>
      <c r="V148" s="43" t="s">
        <v>494</v>
      </c>
      <c r="W148" s="75" t="s">
        <v>488</v>
      </c>
      <c r="X148" s="43" t="s">
        <v>495</v>
      </c>
      <c r="Y148" s="44" t="s">
        <v>0</v>
      </c>
      <c r="Z148" s="45" t="s">
        <v>1</v>
      </c>
      <c r="AA148" s="44" t="s">
        <v>2</v>
      </c>
      <c r="AB148" s="45" t="s">
        <v>3</v>
      </c>
      <c r="AC148" s="44" t="s">
        <v>4</v>
      </c>
      <c r="AD148" s="45" t="s">
        <v>5</v>
      </c>
      <c r="AE148" s="46" t="s">
        <v>6</v>
      </c>
      <c r="AF148" s="45" t="s">
        <v>7</v>
      </c>
      <c r="AG148" s="46" t="s">
        <v>8</v>
      </c>
      <c r="AH148" s="45" t="s">
        <v>9</v>
      </c>
      <c r="AI148" s="47" t="s">
        <v>10</v>
      </c>
      <c r="AJ148" s="43" t="s">
        <v>11</v>
      </c>
      <c r="AK148" s="48" t="s">
        <v>12</v>
      </c>
      <c r="AL148" s="49" t="s">
        <v>13</v>
      </c>
      <c r="AM148" s="48" t="s">
        <v>14</v>
      </c>
      <c r="AN148" s="49" t="s">
        <v>15</v>
      </c>
      <c r="AO148" s="48" t="s">
        <v>16</v>
      </c>
      <c r="AP148" s="52" t="s">
        <v>17</v>
      </c>
      <c r="AQ148" s="56" t="s">
        <v>18</v>
      </c>
      <c r="AR148" s="52" t="s">
        <v>19</v>
      </c>
      <c r="AS148" s="56" t="s">
        <v>20</v>
      </c>
      <c r="AT148" s="52" t="s">
        <v>21</v>
      </c>
      <c r="AU148" s="56" t="s">
        <v>22</v>
      </c>
      <c r="AV148" s="52" t="s">
        <v>23</v>
      </c>
    </row>
    <row r="149" spans="1:48" ht="13.5" customHeight="1" x14ac:dyDescent="0.45">
      <c r="A149" s="86" t="s">
        <v>25</v>
      </c>
      <c r="B149" s="87"/>
      <c r="C149" s="87"/>
      <c r="D149" s="88"/>
      <c r="E149" s="3">
        <f>SUM(E3:E146)</f>
        <v>1273564</v>
      </c>
      <c r="F149" s="3">
        <f>SUM(F3:F146)</f>
        <v>591898</v>
      </c>
      <c r="G149" s="3"/>
      <c r="H149" s="61">
        <f t="shared" ref="H149:AV149" si="45">SUM(H3:H146)</f>
        <v>289356</v>
      </c>
      <c r="I149" s="61">
        <f t="shared" si="45"/>
        <v>302542</v>
      </c>
      <c r="J149" s="3">
        <f t="shared" si="45"/>
        <v>6833.4026042011601</v>
      </c>
      <c r="K149" s="32">
        <f t="shared" si="45"/>
        <v>3970</v>
      </c>
      <c r="L149" s="3">
        <f t="shared" si="45"/>
        <v>491.18250778964551</v>
      </c>
      <c r="M149" s="23">
        <f t="shared" si="45"/>
        <v>1138</v>
      </c>
      <c r="N149" s="3">
        <f t="shared" si="45"/>
        <v>149.48694408996167</v>
      </c>
      <c r="O149" s="23">
        <f t="shared" si="45"/>
        <v>159</v>
      </c>
      <c r="P149" s="3">
        <f t="shared" si="45"/>
        <v>22.514285250897146</v>
      </c>
      <c r="Q149" s="23">
        <f t="shared" si="45"/>
        <v>24</v>
      </c>
      <c r="R149" s="3">
        <f t="shared" si="45"/>
        <v>3.653140550887314</v>
      </c>
      <c r="S149" s="5">
        <f t="shared" si="45"/>
        <v>2832</v>
      </c>
      <c r="T149" s="3">
        <f t="shared" si="45"/>
        <v>341.69556369968376</v>
      </c>
      <c r="U149" s="5">
        <f t="shared" si="45"/>
        <v>524</v>
      </c>
      <c r="V149" s="3">
        <f t="shared" si="45"/>
        <v>63.812829683010989</v>
      </c>
      <c r="W149" s="5">
        <f t="shared" si="45"/>
        <v>101</v>
      </c>
      <c r="X149" s="3">
        <f t="shared" si="45"/>
        <v>11.719001003016558</v>
      </c>
      <c r="Y149" s="30">
        <f t="shared" si="45"/>
        <v>2363</v>
      </c>
      <c r="Z149" s="3">
        <f t="shared" si="45"/>
        <v>924</v>
      </c>
      <c r="AA149" s="30">
        <f t="shared" si="45"/>
        <v>397</v>
      </c>
      <c r="AB149" s="3">
        <f t="shared" si="45"/>
        <v>161</v>
      </c>
      <c r="AC149" s="30">
        <f t="shared" si="45"/>
        <v>125</v>
      </c>
      <c r="AD149" s="3">
        <f t="shared" si="45"/>
        <v>63649</v>
      </c>
      <c r="AE149" s="32">
        <f t="shared" si="45"/>
        <v>30679</v>
      </c>
      <c r="AF149" s="3">
        <f t="shared" si="45"/>
        <v>15633</v>
      </c>
      <c r="AG149" s="32">
        <f t="shared" si="45"/>
        <v>6998</v>
      </c>
      <c r="AH149" s="3">
        <f t="shared" si="45"/>
        <v>6603</v>
      </c>
      <c r="AI149" s="32">
        <f t="shared" si="45"/>
        <v>123562</v>
      </c>
      <c r="AJ149" s="3">
        <f t="shared" si="45"/>
        <v>1527.2020008292629</v>
      </c>
      <c r="AK149" s="34">
        <f t="shared" si="45"/>
        <v>290.34980441546287</v>
      </c>
      <c r="AL149" s="3">
        <f t="shared" si="45"/>
        <v>114.50558844027445</v>
      </c>
      <c r="AM149" s="34">
        <f t="shared" si="45"/>
        <v>51.247457023761186</v>
      </c>
      <c r="AN149" s="3">
        <f t="shared" si="45"/>
        <v>19.707516356243076</v>
      </c>
      <c r="AO149" s="34">
        <f t="shared" si="45"/>
        <v>15.372141553903868</v>
      </c>
      <c r="AP149" s="3">
        <f t="shared" si="45"/>
        <v>96073</v>
      </c>
      <c r="AQ149" s="53">
        <f t="shared" si="45"/>
        <v>3705</v>
      </c>
      <c r="AR149" s="3">
        <f t="shared" si="45"/>
        <v>0</v>
      </c>
      <c r="AS149" s="53">
        <f t="shared" si="45"/>
        <v>0</v>
      </c>
      <c r="AT149" s="3">
        <f t="shared" si="45"/>
        <v>0</v>
      </c>
      <c r="AU149" s="53">
        <f t="shared" si="45"/>
        <v>98344</v>
      </c>
      <c r="AV149" s="3">
        <f t="shared" si="45"/>
        <v>1211.4090007647605</v>
      </c>
    </row>
    <row r="150" spans="1:48" ht="13.5" customHeight="1" x14ac:dyDescent="0.45">
      <c r="A150" s="80" t="s">
        <v>26</v>
      </c>
      <c r="B150" s="81"/>
      <c r="C150" s="81"/>
      <c r="D150" s="82"/>
      <c r="E150" s="4">
        <f>COUNT(E3:E146)</f>
        <v>144</v>
      </c>
      <c r="F150" s="4">
        <f>COUNT(F3:F146)</f>
        <v>144</v>
      </c>
      <c r="G150" s="4"/>
      <c r="H150" s="62">
        <f t="shared" ref="H150:AV150" si="46">COUNT(H3:H146)</f>
        <v>144</v>
      </c>
      <c r="I150" s="62">
        <f t="shared" si="46"/>
        <v>144</v>
      </c>
      <c r="J150" s="4">
        <f t="shared" si="46"/>
        <v>144</v>
      </c>
      <c r="K150" s="33">
        <f t="shared" si="46"/>
        <v>144</v>
      </c>
      <c r="L150" s="4">
        <f t="shared" si="46"/>
        <v>144</v>
      </c>
      <c r="M150" s="24">
        <f t="shared" si="46"/>
        <v>144</v>
      </c>
      <c r="N150" s="4">
        <f t="shared" si="46"/>
        <v>144</v>
      </c>
      <c r="O150" s="24">
        <f t="shared" si="46"/>
        <v>144</v>
      </c>
      <c r="P150" s="4">
        <f t="shared" si="46"/>
        <v>144</v>
      </c>
      <c r="Q150" s="24">
        <f t="shared" si="46"/>
        <v>144</v>
      </c>
      <c r="R150" s="4">
        <f t="shared" si="46"/>
        <v>144</v>
      </c>
      <c r="S150" s="6">
        <f t="shared" si="46"/>
        <v>144</v>
      </c>
      <c r="T150" s="4">
        <f t="shared" si="46"/>
        <v>144</v>
      </c>
      <c r="U150" s="6">
        <f t="shared" si="46"/>
        <v>144</v>
      </c>
      <c r="V150" s="4">
        <f t="shared" si="46"/>
        <v>144</v>
      </c>
      <c r="W150" s="6">
        <f t="shared" si="46"/>
        <v>144</v>
      </c>
      <c r="X150" s="4">
        <f t="shared" si="46"/>
        <v>144</v>
      </c>
      <c r="Y150" s="31">
        <f t="shared" si="46"/>
        <v>144</v>
      </c>
      <c r="Z150" s="4">
        <f t="shared" si="46"/>
        <v>144</v>
      </c>
      <c r="AA150" s="31">
        <f t="shared" si="46"/>
        <v>144</v>
      </c>
      <c r="AB150" s="4">
        <f t="shared" si="46"/>
        <v>144</v>
      </c>
      <c r="AC150" s="31">
        <f t="shared" si="46"/>
        <v>144</v>
      </c>
      <c r="AD150" s="4">
        <f t="shared" si="46"/>
        <v>144</v>
      </c>
      <c r="AE150" s="33">
        <f t="shared" si="46"/>
        <v>144</v>
      </c>
      <c r="AF150" s="4">
        <f t="shared" si="46"/>
        <v>144</v>
      </c>
      <c r="AG150" s="33">
        <f t="shared" si="46"/>
        <v>144</v>
      </c>
      <c r="AH150" s="4">
        <f t="shared" si="46"/>
        <v>144</v>
      </c>
      <c r="AI150" s="33">
        <f t="shared" si="46"/>
        <v>144</v>
      </c>
      <c r="AJ150" s="4">
        <f t="shared" si="46"/>
        <v>144</v>
      </c>
      <c r="AK150" s="35">
        <f t="shared" si="46"/>
        <v>144</v>
      </c>
      <c r="AL150" s="4">
        <f t="shared" si="46"/>
        <v>144</v>
      </c>
      <c r="AM150" s="35">
        <f t="shared" si="46"/>
        <v>144</v>
      </c>
      <c r="AN150" s="4">
        <f t="shared" si="46"/>
        <v>144</v>
      </c>
      <c r="AO150" s="35">
        <f t="shared" si="46"/>
        <v>144</v>
      </c>
      <c r="AP150" s="4">
        <f t="shared" si="46"/>
        <v>144</v>
      </c>
      <c r="AQ150" s="54">
        <f t="shared" si="46"/>
        <v>144</v>
      </c>
      <c r="AR150" s="4">
        <f t="shared" si="46"/>
        <v>144</v>
      </c>
      <c r="AS150" s="54">
        <f t="shared" si="46"/>
        <v>144</v>
      </c>
      <c r="AT150" s="4">
        <f t="shared" si="46"/>
        <v>144</v>
      </c>
      <c r="AU150" s="54">
        <f t="shared" si="46"/>
        <v>144</v>
      </c>
      <c r="AV150" s="4">
        <f t="shared" si="46"/>
        <v>144</v>
      </c>
    </row>
    <row r="151" spans="1:48" ht="13.5" customHeight="1" x14ac:dyDescent="0.45">
      <c r="A151" s="80" t="s">
        <v>27</v>
      </c>
      <c r="B151" s="81"/>
      <c r="C151" s="81"/>
      <c r="D151" s="82"/>
      <c r="E151" s="4">
        <f>AVERAGEA(E3:E146)</f>
        <v>8844.1944444444453</v>
      </c>
      <c r="F151" s="4">
        <f>AVERAGEA(F3:F146)</f>
        <v>4110.4027777777774</v>
      </c>
      <c r="G151" s="4"/>
      <c r="H151" s="62">
        <f t="shared" ref="H151:AV151" si="47">AVERAGEA(H3:H146)</f>
        <v>2009.4166666666667</v>
      </c>
      <c r="I151" s="62">
        <f t="shared" si="47"/>
        <v>2100.9861111111113</v>
      </c>
      <c r="J151" s="4">
        <f t="shared" si="47"/>
        <v>47.454184751396944</v>
      </c>
      <c r="K151" s="33">
        <f t="shared" si="47"/>
        <v>27.569444444444443</v>
      </c>
      <c r="L151" s="4">
        <f t="shared" si="47"/>
        <v>3.4109896374280937</v>
      </c>
      <c r="M151" s="24">
        <f t="shared" si="47"/>
        <v>7.9027777777777777</v>
      </c>
      <c r="N151" s="4">
        <f t="shared" si="47"/>
        <v>1.0381037784025116</v>
      </c>
      <c r="O151" s="24">
        <f t="shared" si="47"/>
        <v>1.1041666666666667</v>
      </c>
      <c r="P151" s="4">
        <f t="shared" si="47"/>
        <v>0.15634920313123019</v>
      </c>
      <c r="Q151" s="24">
        <f t="shared" si="47"/>
        <v>0.16666666666666666</v>
      </c>
      <c r="R151" s="4">
        <f t="shared" si="47"/>
        <v>2.5369031603384124E-2</v>
      </c>
      <c r="S151" s="6">
        <f t="shared" si="47"/>
        <v>19.666666666666668</v>
      </c>
      <c r="T151" s="4">
        <f t="shared" si="47"/>
        <v>2.3728858590255815</v>
      </c>
      <c r="U151" s="6">
        <f t="shared" si="47"/>
        <v>3.6388888888888888</v>
      </c>
      <c r="V151" s="4">
        <f t="shared" si="47"/>
        <v>0.44314465057646518</v>
      </c>
      <c r="W151" s="6">
        <f t="shared" si="47"/>
        <v>0.70138888888888884</v>
      </c>
      <c r="X151" s="4">
        <f t="shared" si="47"/>
        <v>8.1381951409837214E-2</v>
      </c>
      <c r="Y151" s="31">
        <f t="shared" si="47"/>
        <v>16.409722222222221</v>
      </c>
      <c r="Z151" s="4">
        <f t="shared" si="47"/>
        <v>6.416666666666667</v>
      </c>
      <c r="AA151" s="31">
        <f t="shared" si="47"/>
        <v>2.7569444444444446</v>
      </c>
      <c r="AB151" s="4">
        <f t="shared" si="47"/>
        <v>1.1180555555555556</v>
      </c>
      <c r="AC151" s="31">
        <f t="shared" si="47"/>
        <v>0.86805555555555558</v>
      </c>
      <c r="AD151" s="4">
        <f t="shared" si="47"/>
        <v>442.00694444444446</v>
      </c>
      <c r="AE151" s="33">
        <f t="shared" si="47"/>
        <v>213.04861111111111</v>
      </c>
      <c r="AF151" s="4">
        <f t="shared" si="47"/>
        <v>108.5625</v>
      </c>
      <c r="AG151" s="33">
        <f t="shared" si="47"/>
        <v>48.597222222222221</v>
      </c>
      <c r="AH151" s="4">
        <f t="shared" si="47"/>
        <v>45.854166666666664</v>
      </c>
      <c r="AI151" s="33">
        <f t="shared" si="47"/>
        <v>858.06944444444446</v>
      </c>
      <c r="AJ151" s="4">
        <f t="shared" si="47"/>
        <v>10.605569450203214</v>
      </c>
      <c r="AK151" s="35">
        <f t="shared" si="47"/>
        <v>2.016318086218492</v>
      </c>
      <c r="AL151" s="4">
        <f t="shared" si="47"/>
        <v>0.79517769750190592</v>
      </c>
      <c r="AM151" s="35">
        <f t="shared" si="47"/>
        <v>0.35588511822056379</v>
      </c>
      <c r="AN151" s="4">
        <f t="shared" si="47"/>
        <v>0.13685775247391024</v>
      </c>
      <c r="AO151" s="35">
        <f t="shared" si="47"/>
        <v>0.10675098301322131</v>
      </c>
      <c r="AP151" s="4">
        <f t="shared" si="47"/>
        <v>667.17361111111109</v>
      </c>
      <c r="AQ151" s="54">
        <f t="shared" si="47"/>
        <v>25.729166666666668</v>
      </c>
      <c r="AR151" s="4">
        <f t="shared" si="47"/>
        <v>0</v>
      </c>
      <c r="AS151" s="54">
        <f t="shared" si="47"/>
        <v>0</v>
      </c>
      <c r="AT151" s="4">
        <f t="shared" si="47"/>
        <v>0</v>
      </c>
      <c r="AU151" s="54">
        <f t="shared" si="47"/>
        <v>682.94444444444446</v>
      </c>
      <c r="AV151" s="4">
        <f t="shared" si="47"/>
        <v>8.4125625053108379</v>
      </c>
    </row>
    <row r="152" spans="1:48" ht="13.5" customHeight="1" x14ac:dyDescent="0.45">
      <c r="A152" s="80" t="s">
        <v>28</v>
      </c>
      <c r="B152" s="81"/>
      <c r="C152" s="81"/>
      <c r="D152" s="82"/>
      <c r="E152" s="4">
        <f>MIN(E3:E146)</f>
        <v>2428</v>
      </c>
      <c r="F152" s="4">
        <f>MIN(F3:F146)</f>
        <v>1331</v>
      </c>
      <c r="G152" s="4"/>
      <c r="H152" s="62">
        <f t="shared" ref="H152:AV152" si="48">MIN(H3:H146)</f>
        <v>765</v>
      </c>
      <c r="I152" s="62">
        <f t="shared" si="48"/>
        <v>560</v>
      </c>
      <c r="J152" s="4">
        <f t="shared" si="48"/>
        <v>35.362637362637358</v>
      </c>
      <c r="K152" s="33">
        <f t="shared" si="48"/>
        <v>0</v>
      </c>
      <c r="L152" s="4">
        <f t="shared" si="48"/>
        <v>0</v>
      </c>
      <c r="M152" s="24">
        <f t="shared" si="48"/>
        <v>0</v>
      </c>
      <c r="N152" s="4">
        <f t="shared" si="48"/>
        <v>0</v>
      </c>
      <c r="O152" s="24">
        <f t="shared" si="48"/>
        <v>0</v>
      </c>
      <c r="P152" s="4">
        <f t="shared" si="48"/>
        <v>0</v>
      </c>
      <c r="Q152" s="24">
        <f t="shared" si="48"/>
        <v>0</v>
      </c>
      <c r="R152" s="4">
        <f t="shared" si="48"/>
        <v>0</v>
      </c>
      <c r="S152" s="6">
        <f t="shared" si="48"/>
        <v>0</v>
      </c>
      <c r="T152" s="4">
        <f t="shared" si="48"/>
        <v>0</v>
      </c>
      <c r="U152" s="6">
        <f t="shared" si="48"/>
        <v>0</v>
      </c>
      <c r="V152" s="4">
        <f t="shared" si="48"/>
        <v>0</v>
      </c>
      <c r="W152" s="6">
        <f t="shared" si="48"/>
        <v>0</v>
      </c>
      <c r="X152" s="4">
        <f t="shared" si="48"/>
        <v>0</v>
      </c>
      <c r="Y152" s="31">
        <f t="shared" si="48"/>
        <v>0</v>
      </c>
      <c r="Z152" s="4">
        <f t="shared" si="48"/>
        <v>0</v>
      </c>
      <c r="AA152" s="31">
        <f t="shared" si="48"/>
        <v>0</v>
      </c>
      <c r="AB152" s="4">
        <f t="shared" si="48"/>
        <v>0</v>
      </c>
      <c r="AC152" s="31">
        <f t="shared" si="48"/>
        <v>0</v>
      </c>
      <c r="AD152" s="4">
        <f t="shared" si="48"/>
        <v>0</v>
      </c>
      <c r="AE152" s="33">
        <f t="shared" si="48"/>
        <v>0</v>
      </c>
      <c r="AF152" s="4">
        <f t="shared" si="48"/>
        <v>0</v>
      </c>
      <c r="AG152" s="33">
        <f t="shared" si="48"/>
        <v>0</v>
      </c>
      <c r="AH152" s="4">
        <f t="shared" si="48"/>
        <v>0</v>
      </c>
      <c r="AI152" s="33">
        <f t="shared" si="48"/>
        <v>0</v>
      </c>
      <c r="AJ152" s="4">
        <f t="shared" si="48"/>
        <v>0</v>
      </c>
      <c r="AK152" s="35">
        <f t="shared" si="48"/>
        <v>0</v>
      </c>
      <c r="AL152" s="4">
        <f t="shared" si="48"/>
        <v>0</v>
      </c>
      <c r="AM152" s="35">
        <f t="shared" si="48"/>
        <v>0</v>
      </c>
      <c r="AN152" s="4">
        <f t="shared" si="48"/>
        <v>0</v>
      </c>
      <c r="AO152" s="35">
        <f t="shared" si="48"/>
        <v>0</v>
      </c>
      <c r="AP152" s="4">
        <f t="shared" si="48"/>
        <v>0</v>
      </c>
      <c r="AQ152" s="54">
        <f t="shared" si="48"/>
        <v>0</v>
      </c>
      <c r="AR152" s="4">
        <f t="shared" si="48"/>
        <v>0</v>
      </c>
      <c r="AS152" s="54">
        <f t="shared" si="48"/>
        <v>0</v>
      </c>
      <c r="AT152" s="4">
        <f t="shared" si="48"/>
        <v>0</v>
      </c>
      <c r="AU152" s="54">
        <f t="shared" si="48"/>
        <v>0</v>
      </c>
      <c r="AV152" s="4">
        <f t="shared" si="48"/>
        <v>0</v>
      </c>
    </row>
    <row r="153" spans="1:48" ht="13.5" customHeight="1" x14ac:dyDescent="0.45">
      <c r="A153" s="80" t="s">
        <v>29</v>
      </c>
      <c r="B153" s="81"/>
      <c r="C153" s="81"/>
      <c r="D153" s="82"/>
      <c r="E153" s="4">
        <f>MAX(E3:E146)</f>
        <v>13246</v>
      </c>
      <c r="F153" s="4">
        <f>MAX(F3:F146)</f>
        <v>5452</v>
      </c>
      <c r="G153" s="4"/>
      <c r="H153" s="62">
        <f t="shared" ref="H153:AV153" si="49">MAX(H3:H146)</f>
        <v>2735</v>
      </c>
      <c r="I153" s="62">
        <f t="shared" si="49"/>
        <v>3252</v>
      </c>
      <c r="J153" s="4">
        <f t="shared" si="49"/>
        <v>59.732664995822894</v>
      </c>
      <c r="K153" s="33">
        <f t="shared" si="49"/>
        <v>96</v>
      </c>
      <c r="L153" s="4">
        <f t="shared" si="49"/>
        <v>10.841332580463014</v>
      </c>
      <c r="M153" s="24">
        <f t="shared" si="49"/>
        <v>30</v>
      </c>
      <c r="N153" s="4">
        <f t="shared" si="49"/>
        <v>7.4135090609555192</v>
      </c>
      <c r="O153" s="24">
        <f t="shared" si="49"/>
        <v>9</v>
      </c>
      <c r="P153" s="4">
        <f t="shared" si="49"/>
        <v>2.059308072487644</v>
      </c>
      <c r="Q153" s="24">
        <f t="shared" si="49"/>
        <v>3</v>
      </c>
      <c r="R153" s="4">
        <f t="shared" si="49"/>
        <v>0.41186161449752884</v>
      </c>
      <c r="S153" s="6">
        <f t="shared" si="49"/>
        <v>92</v>
      </c>
      <c r="T153" s="4">
        <f t="shared" si="49"/>
        <v>10.38961038961039</v>
      </c>
      <c r="U153" s="6">
        <f t="shared" si="49"/>
        <v>25</v>
      </c>
      <c r="V153" s="4">
        <f t="shared" si="49"/>
        <v>2.7926720285969617</v>
      </c>
      <c r="W153" s="6">
        <f t="shared" si="49"/>
        <v>8</v>
      </c>
      <c r="X153" s="4">
        <f t="shared" si="49"/>
        <v>0.89285714285714279</v>
      </c>
      <c r="Y153" s="31">
        <f t="shared" si="49"/>
        <v>53</v>
      </c>
      <c r="Z153" s="4">
        <f t="shared" si="49"/>
        <v>27</v>
      </c>
      <c r="AA153" s="31">
        <f t="shared" si="49"/>
        <v>12</v>
      </c>
      <c r="AB153" s="4">
        <f t="shared" si="49"/>
        <v>9</v>
      </c>
      <c r="AC153" s="31">
        <f t="shared" si="49"/>
        <v>8</v>
      </c>
      <c r="AD153" s="4">
        <f t="shared" si="49"/>
        <v>1414</v>
      </c>
      <c r="AE153" s="33">
        <f t="shared" si="49"/>
        <v>978</v>
      </c>
      <c r="AF153" s="4">
        <f t="shared" si="49"/>
        <v>484</v>
      </c>
      <c r="AG153" s="33">
        <f t="shared" si="49"/>
        <v>399</v>
      </c>
      <c r="AH153" s="4">
        <f t="shared" si="49"/>
        <v>459</v>
      </c>
      <c r="AI153" s="33">
        <f t="shared" si="49"/>
        <v>3087</v>
      </c>
      <c r="AJ153" s="4">
        <f t="shared" si="49"/>
        <v>34.861660079051383</v>
      </c>
      <c r="AK153" s="35">
        <f t="shared" si="49"/>
        <v>5.9853190287972895</v>
      </c>
      <c r="AL153" s="4">
        <f t="shared" si="49"/>
        <v>3.0133928571428572</v>
      </c>
      <c r="AM153" s="35">
        <f t="shared" si="49"/>
        <v>1.7688679245283019</v>
      </c>
      <c r="AN153" s="4">
        <f t="shared" si="49"/>
        <v>1.0053619302949062</v>
      </c>
      <c r="AO153" s="35">
        <f t="shared" si="49"/>
        <v>0.89285714285714279</v>
      </c>
      <c r="AP153" s="4">
        <f t="shared" si="49"/>
        <v>2364</v>
      </c>
      <c r="AQ153" s="54">
        <f t="shared" si="49"/>
        <v>197</v>
      </c>
      <c r="AR153" s="4">
        <f t="shared" si="49"/>
        <v>0</v>
      </c>
      <c r="AS153" s="54">
        <f t="shared" si="49"/>
        <v>0</v>
      </c>
      <c r="AT153" s="4">
        <f t="shared" si="49"/>
        <v>0</v>
      </c>
      <c r="AU153" s="54">
        <f t="shared" si="49"/>
        <v>2366</v>
      </c>
      <c r="AV153" s="4">
        <f t="shared" si="49"/>
        <v>26.907767542363242</v>
      </c>
    </row>
    <row r="154" spans="1:48" ht="13.5" customHeight="1" x14ac:dyDescent="0.45">
      <c r="A154" s="80" t="s">
        <v>30</v>
      </c>
      <c r="B154" s="81"/>
      <c r="C154" s="81"/>
      <c r="D154" s="82"/>
      <c r="E154" s="4">
        <f>VARP(E3:E146)</f>
        <v>4928942.1010802472</v>
      </c>
      <c r="F154" s="4">
        <f>VARP(F3:F146)</f>
        <v>685059.99054783955</v>
      </c>
      <c r="G154" s="4"/>
      <c r="H154" s="62">
        <f t="shared" ref="H154:AV154" si="50">VARP(H3:H146)</f>
        <v>202041.00694444444</v>
      </c>
      <c r="I154" s="62">
        <f t="shared" si="50"/>
        <v>297472.09702932101</v>
      </c>
      <c r="J154" s="4">
        <f t="shared" si="50"/>
        <v>40.689360940117133</v>
      </c>
      <c r="K154" s="33">
        <f t="shared" si="50"/>
        <v>472.38406635802471</v>
      </c>
      <c r="L154" s="4">
        <f t="shared" si="50"/>
        <v>6.7994809969013073</v>
      </c>
      <c r="M154" s="24">
        <f t="shared" si="50"/>
        <v>45.879436728395063</v>
      </c>
      <c r="N154" s="4">
        <f t="shared" si="50"/>
        <v>1.2366501289069833</v>
      </c>
      <c r="O154" s="24">
        <f t="shared" si="50"/>
        <v>3.5516493055555554</v>
      </c>
      <c r="P154" s="4">
        <f t="shared" si="50"/>
        <v>9.6197245823802513E-2</v>
      </c>
      <c r="Q154" s="24">
        <f t="shared" si="50"/>
        <v>0.19444444444444445</v>
      </c>
      <c r="R154" s="4">
        <f t="shared" si="50"/>
        <v>5.0064157277770784E-3</v>
      </c>
      <c r="S154" s="6">
        <f t="shared" si="50"/>
        <v>466.76388888888891</v>
      </c>
      <c r="T154" s="4">
        <f t="shared" si="50"/>
        <v>6.2632100775071153</v>
      </c>
      <c r="U154" s="6">
        <f t="shared" si="50"/>
        <v>25.716820987654319</v>
      </c>
      <c r="V154" s="4">
        <f t="shared" si="50"/>
        <v>0.33951974780906236</v>
      </c>
      <c r="W154" s="6">
        <f t="shared" si="50"/>
        <v>2.0427758487654319</v>
      </c>
      <c r="X154" s="4">
        <f t="shared" si="50"/>
        <v>2.6660805406242272E-2</v>
      </c>
      <c r="Y154" s="31">
        <f t="shared" si="50"/>
        <v>157.50573881172841</v>
      </c>
      <c r="Z154" s="4">
        <f t="shared" si="50"/>
        <v>28.715277777777779</v>
      </c>
      <c r="AA154" s="31">
        <f t="shared" si="50"/>
        <v>7.7950906635802468</v>
      </c>
      <c r="AB154" s="4">
        <f t="shared" si="50"/>
        <v>2.3263406635802468</v>
      </c>
      <c r="AC154" s="31">
        <f t="shared" si="50"/>
        <v>2.0728684413580245</v>
      </c>
      <c r="AD154" s="4">
        <f t="shared" si="50"/>
        <v>113706.10411844136</v>
      </c>
      <c r="AE154" s="33">
        <f t="shared" si="50"/>
        <v>32347.365692515432</v>
      </c>
      <c r="AF154" s="4">
        <f t="shared" si="50"/>
        <v>12225.704427083334</v>
      </c>
      <c r="AG154" s="33">
        <f t="shared" si="50"/>
        <v>4755.4627700617284</v>
      </c>
      <c r="AH154" s="4">
        <f t="shared" si="50"/>
        <v>6179.235677083333</v>
      </c>
      <c r="AI154" s="33">
        <f t="shared" si="50"/>
        <v>486998.46739969135</v>
      </c>
      <c r="AJ154" s="4">
        <f t="shared" si="50"/>
        <v>69.234328955075796</v>
      </c>
      <c r="AK154" s="35">
        <f t="shared" si="50"/>
        <v>2.2376071967855777</v>
      </c>
      <c r="AL154" s="4">
        <f t="shared" si="50"/>
        <v>0.43834760172483511</v>
      </c>
      <c r="AM154" s="35">
        <f t="shared" si="50"/>
        <v>0.13547883134917821</v>
      </c>
      <c r="AN154" s="4">
        <f t="shared" si="50"/>
        <v>3.1796483992469073E-2</v>
      </c>
      <c r="AO154" s="35">
        <f t="shared" si="50"/>
        <v>2.852917223343648E-2</v>
      </c>
      <c r="AP154" s="4">
        <f t="shared" si="50"/>
        <v>273874.6434702932</v>
      </c>
      <c r="AQ154" s="54">
        <f t="shared" si="50"/>
        <v>1756.2808159722222</v>
      </c>
      <c r="AR154" s="4">
        <f t="shared" si="50"/>
        <v>0</v>
      </c>
      <c r="AS154" s="54">
        <f t="shared" si="50"/>
        <v>0</v>
      </c>
      <c r="AT154" s="4">
        <f t="shared" si="50"/>
        <v>0</v>
      </c>
      <c r="AU154" s="54">
        <f t="shared" si="50"/>
        <v>290544.91358024691</v>
      </c>
      <c r="AV154" s="4">
        <f t="shared" si="50"/>
        <v>40.694608116589883</v>
      </c>
    </row>
    <row r="155" spans="1:48" ht="13.5" customHeight="1" x14ac:dyDescent="0.45">
      <c r="A155" s="80" t="s">
        <v>31</v>
      </c>
      <c r="B155" s="81"/>
      <c r="C155" s="81"/>
      <c r="D155" s="82"/>
      <c r="E155" s="4">
        <f>STDEVA(E3:E146)</f>
        <v>2227.8712322890715</v>
      </c>
      <c r="F155" s="4">
        <f>STDEVA(F3:F146)</f>
        <v>830.57246514218707</v>
      </c>
      <c r="G155" s="4"/>
      <c r="H155" s="62">
        <f t="shared" ref="H155:AV155" si="51">STDEVA(H3:H146)</f>
        <v>451.05862270760451</v>
      </c>
      <c r="I155" s="62">
        <f t="shared" si="51"/>
        <v>547.3137322268384</v>
      </c>
      <c r="J155" s="4">
        <f t="shared" si="51"/>
        <v>6.4010859958066737</v>
      </c>
      <c r="K155" s="33">
        <f t="shared" si="51"/>
        <v>21.810260233143747</v>
      </c>
      <c r="L155" s="4">
        <f t="shared" si="51"/>
        <v>2.6166829794725714</v>
      </c>
      <c r="M155" s="24">
        <f t="shared" si="51"/>
        <v>6.7970781921552108</v>
      </c>
      <c r="N155" s="4">
        <f t="shared" si="51"/>
        <v>1.1159292235201714</v>
      </c>
      <c r="O155" s="24">
        <f t="shared" si="51"/>
        <v>1.8911599652028419</v>
      </c>
      <c r="P155" s="4">
        <f t="shared" si="51"/>
        <v>0.31123938349212232</v>
      </c>
      <c r="Q155" s="24">
        <f t="shared" si="51"/>
        <v>0.44249767886870978</v>
      </c>
      <c r="R155" s="4">
        <f t="shared" si="51"/>
        <v>7.1002997316812783E-2</v>
      </c>
      <c r="S155" s="6">
        <f t="shared" si="51"/>
        <v>21.680128505799317</v>
      </c>
      <c r="T155" s="4">
        <f t="shared" si="51"/>
        <v>2.5113758678019096</v>
      </c>
      <c r="U155" s="6">
        <f t="shared" si="51"/>
        <v>5.0888759954098797</v>
      </c>
      <c r="V155" s="4">
        <f t="shared" si="51"/>
        <v>0.58471703565036914</v>
      </c>
      <c r="W155" s="6">
        <f t="shared" si="51"/>
        <v>1.434245792938224</v>
      </c>
      <c r="X155" s="4">
        <f t="shared" si="51"/>
        <v>0.16385128807820623</v>
      </c>
      <c r="Y155" s="31">
        <f t="shared" si="51"/>
        <v>12.593934156754893</v>
      </c>
      <c r="Z155" s="4">
        <f t="shared" si="51"/>
        <v>5.3773677497530254</v>
      </c>
      <c r="AA155" s="31">
        <f t="shared" si="51"/>
        <v>2.801714080184091</v>
      </c>
      <c r="AB155" s="4">
        <f t="shared" si="51"/>
        <v>1.5305583230013746</v>
      </c>
      <c r="AC155" s="31">
        <f t="shared" si="51"/>
        <v>1.4447712707774973</v>
      </c>
      <c r="AD155" s="4">
        <f t="shared" si="51"/>
        <v>338.38033586437791</v>
      </c>
      <c r="AE155" s="33">
        <f t="shared" si="51"/>
        <v>180.48149779688927</v>
      </c>
      <c r="AF155" s="4">
        <f t="shared" si="51"/>
        <v>110.95584195361849</v>
      </c>
      <c r="AG155" s="33">
        <f t="shared" si="51"/>
        <v>69.200561807457561</v>
      </c>
      <c r="AH155" s="4">
        <f t="shared" si="51"/>
        <v>78.882489282378856</v>
      </c>
      <c r="AI155" s="33">
        <f t="shared" si="51"/>
        <v>700.28854844828152</v>
      </c>
      <c r="AJ155" s="4">
        <f t="shared" si="51"/>
        <v>8.3497595834619567</v>
      </c>
      <c r="AK155" s="35">
        <f t="shared" si="51"/>
        <v>1.5010845411102942</v>
      </c>
      <c r="AL155" s="4">
        <f t="shared" si="51"/>
        <v>0.66438917026774658</v>
      </c>
      <c r="AM155" s="35">
        <f t="shared" si="51"/>
        <v>0.36935922320175979</v>
      </c>
      <c r="AN155" s="4">
        <f t="shared" si="51"/>
        <v>0.1789380815460517</v>
      </c>
      <c r="AO155" s="35">
        <f t="shared" si="51"/>
        <v>0.16949535962488649</v>
      </c>
      <c r="AP155" s="4">
        <f t="shared" si="51"/>
        <v>525.15697726231178</v>
      </c>
      <c r="AQ155" s="54">
        <f t="shared" si="51"/>
        <v>42.054280400453891</v>
      </c>
      <c r="AR155" s="4">
        <f t="shared" si="51"/>
        <v>0</v>
      </c>
      <c r="AS155" s="54">
        <f t="shared" si="51"/>
        <v>0</v>
      </c>
      <c r="AT155" s="4">
        <f t="shared" si="51"/>
        <v>0</v>
      </c>
      <c r="AU155" s="54">
        <f t="shared" si="51"/>
        <v>540.90359232740923</v>
      </c>
      <c r="AV155" s="4">
        <f t="shared" si="51"/>
        <v>6.4014987148109981</v>
      </c>
    </row>
    <row r="156" spans="1:48" ht="13.5" customHeight="1" x14ac:dyDescent="0.45">
      <c r="A156" s="80" t="s">
        <v>32</v>
      </c>
      <c r="B156" s="81"/>
      <c r="C156" s="81"/>
      <c r="D156" s="82"/>
      <c r="E156" s="4">
        <f>QUARTILE(E3:E146,1)</f>
        <v>8129</v>
      </c>
      <c r="F156" s="4">
        <f>QUARTILE(F3:F146,1)</f>
        <v>3663</v>
      </c>
      <c r="G156" s="4"/>
      <c r="H156" s="62">
        <f t="shared" ref="H156:AV156" si="52">QUARTILE(H3:H146,1)</f>
        <v>1701.5</v>
      </c>
      <c r="I156" s="62">
        <f t="shared" si="52"/>
        <v>1782.5</v>
      </c>
      <c r="J156" s="4">
        <f t="shared" si="52"/>
        <v>41.574974150889247</v>
      </c>
      <c r="K156" s="33">
        <f t="shared" si="52"/>
        <v>10</v>
      </c>
      <c r="L156" s="4">
        <f t="shared" si="52"/>
        <v>1.0789069016238644</v>
      </c>
      <c r="M156" s="24">
        <f t="shared" si="52"/>
        <v>2</v>
      </c>
      <c r="N156" s="4">
        <f t="shared" si="52"/>
        <v>0.25454362760806032</v>
      </c>
      <c r="O156" s="24">
        <f t="shared" si="52"/>
        <v>0</v>
      </c>
      <c r="P156" s="4">
        <f t="shared" si="52"/>
        <v>0</v>
      </c>
      <c r="Q156" s="24">
        <f t="shared" si="52"/>
        <v>0</v>
      </c>
      <c r="R156" s="4">
        <f t="shared" si="52"/>
        <v>0</v>
      </c>
      <c r="S156" s="6">
        <f t="shared" si="52"/>
        <v>3</v>
      </c>
      <c r="T156" s="4">
        <f t="shared" si="52"/>
        <v>0.29923396802599217</v>
      </c>
      <c r="U156" s="6">
        <f t="shared" si="52"/>
        <v>0</v>
      </c>
      <c r="V156" s="4">
        <f t="shared" si="52"/>
        <v>0</v>
      </c>
      <c r="W156" s="6">
        <f t="shared" si="52"/>
        <v>0</v>
      </c>
      <c r="X156" s="4">
        <f t="shared" si="52"/>
        <v>0</v>
      </c>
      <c r="Y156" s="31">
        <f t="shared" si="52"/>
        <v>6</v>
      </c>
      <c r="Z156" s="4">
        <f t="shared" si="52"/>
        <v>2</v>
      </c>
      <c r="AA156" s="31">
        <f t="shared" si="52"/>
        <v>0.75</v>
      </c>
      <c r="AB156" s="4">
        <f t="shared" si="52"/>
        <v>0</v>
      </c>
      <c r="AC156" s="31">
        <f t="shared" si="52"/>
        <v>0</v>
      </c>
      <c r="AD156" s="4">
        <f t="shared" si="52"/>
        <v>168</v>
      </c>
      <c r="AE156" s="33">
        <f t="shared" si="52"/>
        <v>74</v>
      </c>
      <c r="AF156" s="4">
        <f t="shared" si="52"/>
        <v>21.75</v>
      </c>
      <c r="AG156" s="33">
        <f t="shared" si="52"/>
        <v>0</v>
      </c>
      <c r="AH156" s="4">
        <f t="shared" si="52"/>
        <v>0</v>
      </c>
      <c r="AI156" s="33">
        <f t="shared" si="52"/>
        <v>311.75</v>
      </c>
      <c r="AJ156" s="4">
        <f t="shared" si="52"/>
        <v>3.2622667198224233</v>
      </c>
      <c r="AK156" s="35">
        <f t="shared" si="52"/>
        <v>0.71518699063333879</v>
      </c>
      <c r="AL156" s="4">
        <f t="shared" si="52"/>
        <v>0.22771643576835751</v>
      </c>
      <c r="AM156" s="35">
        <f t="shared" si="52"/>
        <v>5.6620866676732606E-2</v>
      </c>
      <c r="AN156" s="4">
        <f t="shared" si="52"/>
        <v>0</v>
      </c>
      <c r="AO156" s="35">
        <f t="shared" si="52"/>
        <v>0</v>
      </c>
      <c r="AP156" s="4">
        <f t="shared" si="52"/>
        <v>260.5</v>
      </c>
      <c r="AQ156" s="54">
        <f t="shared" si="52"/>
        <v>0</v>
      </c>
      <c r="AR156" s="4">
        <f t="shared" si="52"/>
        <v>0</v>
      </c>
      <c r="AS156" s="54">
        <f t="shared" si="52"/>
        <v>0</v>
      </c>
      <c r="AT156" s="4">
        <f t="shared" si="52"/>
        <v>0</v>
      </c>
      <c r="AU156" s="54">
        <f t="shared" si="52"/>
        <v>260.5</v>
      </c>
      <c r="AV156" s="4">
        <f t="shared" si="52"/>
        <v>3.0639631625676911</v>
      </c>
    </row>
    <row r="157" spans="1:48" ht="13.5" customHeight="1" x14ac:dyDescent="0.45">
      <c r="A157" s="80" t="s">
        <v>33</v>
      </c>
      <c r="B157" s="81"/>
      <c r="C157" s="81"/>
      <c r="D157" s="82"/>
      <c r="E157" s="4">
        <f>MEDIAN(E3:E146)</f>
        <v>8485</v>
      </c>
      <c r="F157" s="4">
        <f>MEDIAN(F3:F146)</f>
        <v>4381.5</v>
      </c>
      <c r="G157" s="4"/>
      <c r="H157" s="62">
        <f t="shared" ref="H157:AV157" si="53">MEDIAN(H3:H146)</f>
        <v>2057</v>
      </c>
      <c r="I157" s="62">
        <f t="shared" si="53"/>
        <v>2215.5</v>
      </c>
      <c r="J157" s="4">
        <f t="shared" si="53"/>
        <v>49.443062368232006</v>
      </c>
      <c r="K157" s="33">
        <f t="shared" si="53"/>
        <v>21</v>
      </c>
      <c r="L157" s="4">
        <f t="shared" si="53"/>
        <v>3.045634830255592</v>
      </c>
      <c r="M157" s="24">
        <f t="shared" si="53"/>
        <v>7</v>
      </c>
      <c r="N157" s="4">
        <f t="shared" si="53"/>
        <v>0.75404219388728544</v>
      </c>
      <c r="O157" s="24">
        <f t="shared" si="53"/>
        <v>0</v>
      </c>
      <c r="P157" s="4">
        <f t="shared" si="53"/>
        <v>0</v>
      </c>
      <c r="Q157" s="24">
        <f t="shared" si="53"/>
        <v>0</v>
      </c>
      <c r="R157" s="4">
        <f t="shared" si="53"/>
        <v>0</v>
      </c>
      <c r="S157" s="6">
        <f t="shared" si="53"/>
        <v>12</v>
      </c>
      <c r="T157" s="4">
        <f t="shared" si="53"/>
        <v>1.3855596405711355</v>
      </c>
      <c r="U157" s="6">
        <f t="shared" si="53"/>
        <v>1</v>
      </c>
      <c r="V157" s="4">
        <f t="shared" si="53"/>
        <v>0.13192486361443018</v>
      </c>
      <c r="W157" s="6">
        <f t="shared" si="53"/>
        <v>0</v>
      </c>
      <c r="X157" s="4">
        <f t="shared" si="53"/>
        <v>0</v>
      </c>
      <c r="Y157" s="31">
        <f t="shared" si="53"/>
        <v>13</v>
      </c>
      <c r="Z157" s="4">
        <f t="shared" si="53"/>
        <v>5</v>
      </c>
      <c r="AA157" s="31">
        <f t="shared" si="53"/>
        <v>2</v>
      </c>
      <c r="AB157" s="4">
        <f t="shared" si="53"/>
        <v>1</v>
      </c>
      <c r="AC157" s="31">
        <f t="shared" si="53"/>
        <v>0</v>
      </c>
      <c r="AD157" s="4">
        <f t="shared" si="53"/>
        <v>358</v>
      </c>
      <c r="AE157" s="33">
        <f t="shared" si="53"/>
        <v>173</v>
      </c>
      <c r="AF157" s="4">
        <f t="shared" si="53"/>
        <v>85</v>
      </c>
      <c r="AG157" s="33">
        <f t="shared" si="53"/>
        <v>31</v>
      </c>
      <c r="AH157" s="4">
        <f t="shared" si="53"/>
        <v>0</v>
      </c>
      <c r="AI157" s="33">
        <f t="shared" si="53"/>
        <v>621</v>
      </c>
      <c r="AJ157" s="4">
        <f t="shared" si="53"/>
        <v>9.8189573141600448</v>
      </c>
      <c r="AK157" s="35">
        <f t="shared" si="53"/>
        <v>1.8353784556943296</v>
      </c>
      <c r="AL157" s="4">
        <f t="shared" si="53"/>
        <v>0.63231166588035848</v>
      </c>
      <c r="AM157" s="35">
        <f t="shared" si="53"/>
        <v>0.24979790298294946</v>
      </c>
      <c r="AN157" s="4">
        <f t="shared" si="53"/>
        <v>8.6341618458498387E-2</v>
      </c>
      <c r="AO157" s="35">
        <f t="shared" si="53"/>
        <v>0</v>
      </c>
      <c r="AP157" s="4">
        <f t="shared" si="53"/>
        <v>516.5</v>
      </c>
      <c r="AQ157" s="54">
        <f t="shared" si="53"/>
        <v>0</v>
      </c>
      <c r="AR157" s="4">
        <f t="shared" si="53"/>
        <v>0</v>
      </c>
      <c r="AS157" s="54">
        <f t="shared" si="53"/>
        <v>0</v>
      </c>
      <c r="AT157" s="4">
        <f t="shared" si="53"/>
        <v>0</v>
      </c>
      <c r="AU157" s="54">
        <f t="shared" si="53"/>
        <v>516.5</v>
      </c>
      <c r="AV157" s="4">
        <f t="shared" si="53"/>
        <v>7.9237425181062804</v>
      </c>
    </row>
    <row r="158" spans="1:48" ht="13.5" customHeight="1" x14ac:dyDescent="0.45">
      <c r="A158" s="80" t="s">
        <v>34</v>
      </c>
      <c r="B158" s="81"/>
      <c r="C158" s="81"/>
      <c r="D158" s="82"/>
      <c r="E158" s="4">
        <f>QUARTILE(E3:E146,3)</f>
        <v>9475.5</v>
      </c>
      <c r="F158" s="4">
        <f>QUARTILE(F3:F146,3)</f>
        <v>4628</v>
      </c>
      <c r="G158" s="4"/>
      <c r="H158" s="62">
        <f t="shared" ref="H158:AV158" si="54">QUARTILE(H3:H146,3)</f>
        <v>2350</v>
      </c>
      <c r="I158" s="62">
        <f t="shared" si="54"/>
        <v>2390.5</v>
      </c>
      <c r="J158" s="4">
        <f t="shared" si="54"/>
        <v>53.548820996109605</v>
      </c>
      <c r="K158" s="33">
        <f t="shared" si="54"/>
        <v>42</v>
      </c>
      <c r="L158" s="4">
        <f t="shared" si="54"/>
        <v>5.2479664130149573</v>
      </c>
      <c r="M158" s="24">
        <f t="shared" si="54"/>
        <v>11</v>
      </c>
      <c r="N158" s="4">
        <f t="shared" si="54"/>
        <v>1.3159468835985166</v>
      </c>
      <c r="O158" s="24">
        <f t="shared" si="54"/>
        <v>2</v>
      </c>
      <c r="P158" s="4">
        <f t="shared" si="54"/>
        <v>0.20398600254394278</v>
      </c>
      <c r="Q158" s="24">
        <f t="shared" si="54"/>
        <v>0</v>
      </c>
      <c r="R158" s="4">
        <f t="shared" si="54"/>
        <v>0</v>
      </c>
      <c r="S158" s="6">
        <f t="shared" si="54"/>
        <v>29</v>
      </c>
      <c r="T158" s="4">
        <f t="shared" si="54"/>
        <v>3.909919953838032</v>
      </c>
      <c r="U158" s="6">
        <f t="shared" si="54"/>
        <v>5</v>
      </c>
      <c r="V158" s="4">
        <f t="shared" si="54"/>
        <v>0.7266665758198404</v>
      </c>
      <c r="W158" s="6">
        <f t="shared" si="54"/>
        <v>1</v>
      </c>
      <c r="X158" s="4">
        <f t="shared" si="54"/>
        <v>0.11410262646089991</v>
      </c>
      <c r="Y158" s="31">
        <f t="shared" si="54"/>
        <v>25</v>
      </c>
      <c r="Z158" s="4">
        <f t="shared" si="54"/>
        <v>10</v>
      </c>
      <c r="AA158" s="31">
        <f t="shared" si="54"/>
        <v>4</v>
      </c>
      <c r="AB158" s="4">
        <f t="shared" si="54"/>
        <v>2</v>
      </c>
      <c r="AC158" s="31">
        <f t="shared" si="54"/>
        <v>1</v>
      </c>
      <c r="AD158" s="4">
        <f t="shared" si="54"/>
        <v>673.25</v>
      </c>
      <c r="AE158" s="33">
        <f t="shared" si="54"/>
        <v>324</v>
      </c>
      <c r="AF158" s="4">
        <f t="shared" si="54"/>
        <v>164.25</v>
      </c>
      <c r="AG158" s="33">
        <f t="shared" si="54"/>
        <v>75.5</v>
      </c>
      <c r="AH158" s="4">
        <f t="shared" si="54"/>
        <v>50</v>
      </c>
      <c r="AI158" s="33">
        <f t="shared" si="54"/>
        <v>1290.75</v>
      </c>
      <c r="AJ158" s="4">
        <f t="shared" si="54"/>
        <v>16.049815230651582</v>
      </c>
      <c r="AK158" s="35">
        <f t="shared" si="54"/>
        <v>3.1674585870840519</v>
      </c>
      <c r="AL158" s="4">
        <f t="shared" si="54"/>
        <v>1.2382326379449917</v>
      </c>
      <c r="AM158" s="35">
        <f t="shared" si="54"/>
        <v>0.52250009287416344</v>
      </c>
      <c r="AN158" s="4">
        <f t="shared" si="54"/>
        <v>0.24153863326793956</v>
      </c>
      <c r="AO158" s="35">
        <f t="shared" si="54"/>
        <v>0.12945015764346524</v>
      </c>
      <c r="AP158" s="4">
        <f t="shared" si="54"/>
        <v>995.25</v>
      </c>
      <c r="AQ158" s="54">
        <f t="shared" si="54"/>
        <v>37</v>
      </c>
      <c r="AR158" s="4">
        <f t="shared" si="54"/>
        <v>0</v>
      </c>
      <c r="AS158" s="54">
        <f t="shared" si="54"/>
        <v>0</v>
      </c>
      <c r="AT158" s="4">
        <f t="shared" si="54"/>
        <v>0</v>
      </c>
      <c r="AU158" s="54">
        <f t="shared" si="54"/>
        <v>1032</v>
      </c>
      <c r="AV158" s="4">
        <f t="shared" si="54"/>
        <v>12.569730507852611</v>
      </c>
    </row>
    <row r="159" spans="1:48" ht="13.5" customHeight="1" x14ac:dyDescent="0.35"/>
    <row r="160" spans="1:48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</sheetData>
  <autoFilter ref="A2:AV146" xr:uid="{8F84CB2A-1603-4770-8662-DA1D11290068}"/>
  <mergeCells count="11">
    <mergeCell ref="A153:D153"/>
    <mergeCell ref="A148:D148"/>
    <mergeCell ref="A149:D149"/>
    <mergeCell ref="A150:D150"/>
    <mergeCell ref="A152:D152"/>
    <mergeCell ref="A151:D151"/>
    <mergeCell ref="A154:D154"/>
    <mergeCell ref="A155:D155"/>
    <mergeCell ref="A156:D156"/>
    <mergeCell ref="A157:D157"/>
    <mergeCell ref="A158:D15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2239-4C5A-4832-800D-7F713A462B3E}">
  <dimension ref="A1:AV985"/>
  <sheetViews>
    <sheetView zoomScaleNormal="100" workbookViewId="0">
      <pane ySplit="1" topLeftCell="A2" activePane="bottomLeft" state="frozen"/>
      <selection pane="bottomLeft"/>
    </sheetView>
  </sheetViews>
  <sheetFormatPr defaultColWidth="14.3984375" defaultRowHeight="15" customHeight="1" x14ac:dyDescent="0.35"/>
  <cols>
    <col min="1" max="48" width="12.265625" style="1" customWidth="1"/>
    <col min="49" max="16384" width="14.3984375" style="1"/>
  </cols>
  <sheetData>
    <row r="1" spans="1:48" s="16" customFormat="1" ht="13.5" customHeight="1" thickBot="1" x14ac:dyDescent="0.5">
      <c r="A1" s="59" t="s">
        <v>270</v>
      </c>
      <c r="B1" s="59" t="s">
        <v>638</v>
      </c>
      <c r="C1" s="59" t="s">
        <v>271</v>
      </c>
      <c r="D1" s="59" t="s">
        <v>272</v>
      </c>
      <c r="E1" s="59" t="s">
        <v>478</v>
      </c>
      <c r="F1" s="59" t="s">
        <v>479</v>
      </c>
      <c r="G1" s="59" t="s">
        <v>480</v>
      </c>
      <c r="H1" s="63" t="s">
        <v>639</v>
      </c>
      <c r="I1" s="63" t="s">
        <v>640</v>
      </c>
      <c r="J1" s="59" t="s">
        <v>481</v>
      </c>
      <c r="K1" s="42" t="s">
        <v>482</v>
      </c>
      <c r="L1" s="43" t="s">
        <v>489</v>
      </c>
      <c r="M1" s="65" t="s">
        <v>483</v>
      </c>
      <c r="N1" s="43" t="s">
        <v>490</v>
      </c>
      <c r="O1" s="65" t="s">
        <v>485</v>
      </c>
      <c r="P1" s="43" t="s">
        <v>491</v>
      </c>
      <c r="Q1" s="70" t="s">
        <v>486</v>
      </c>
      <c r="R1" s="43" t="s">
        <v>492</v>
      </c>
      <c r="S1" s="75" t="s">
        <v>484</v>
      </c>
      <c r="T1" s="43" t="s">
        <v>493</v>
      </c>
      <c r="U1" s="75" t="s">
        <v>487</v>
      </c>
      <c r="V1" s="43" t="s">
        <v>494</v>
      </c>
      <c r="W1" s="75" t="s">
        <v>488</v>
      </c>
      <c r="X1" s="43" t="s">
        <v>495</v>
      </c>
      <c r="Y1" s="44" t="s">
        <v>0</v>
      </c>
      <c r="Z1" s="45" t="s">
        <v>1</v>
      </c>
      <c r="AA1" s="44" t="s">
        <v>2</v>
      </c>
      <c r="AB1" s="45" t="s">
        <v>3</v>
      </c>
      <c r="AC1" s="44" t="s">
        <v>4</v>
      </c>
      <c r="AD1" s="45" t="s">
        <v>5</v>
      </c>
      <c r="AE1" s="46" t="s">
        <v>6</v>
      </c>
      <c r="AF1" s="45" t="s">
        <v>7</v>
      </c>
      <c r="AG1" s="46" t="s">
        <v>8</v>
      </c>
      <c r="AH1" s="45" t="s">
        <v>9</v>
      </c>
      <c r="AI1" s="47" t="s">
        <v>10</v>
      </c>
      <c r="AJ1" s="43" t="s">
        <v>11</v>
      </c>
      <c r="AK1" s="48" t="s">
        <v>12</v>
      </c>
      <c r="AL1" s="49" t="s">
        <v>13</v>
      </c>
      <c r="AM1" s="48" t="s">
        <v>14</v>
      </c>
      <c r="AN1" s="49" t="s">
        <v>15</v>
      </c>
      <c r="AO1" s="48" t="s">
        <v>16</v>
      </c>
      <c r="AP1" s="52" t="s">
        <v>17</v>
      </c>
      <c r="AQ1" s="56" t="s">
        <v>18</v>
      </c>
      <c r="AR1" s="52" t="s">
        <v>19</v>
      </c>
      <c r="AS1" s="56" t="s">
        <v>20</v>
      </c>
      <c r="AT1" s="52" t="s">
        <v>21</v>
      </c>
      <c r="AU1" s="56" t="s">
        <v>22</v>
      </c>
      <c r="AV1" s="52" t="s">
        <v>23</v>
      </c>
    </row>
    <row r="2" spans="1:48" ht="13.5" customHeight="1" x14ac:dyDescent="0.45">
      <c r="A2" s="9" t="s">
        <v>273</v>
      </c>
      <c r="B2" s="9" t="s">
        <v>35</v>
      </c>
      <c r="C2" s="10" t="s">
        <v>274</v>
      </c>
      <c r="D2" s="9" t="s">
        <v>275</v>
      </c>
      <c r="E2" s="57">
        <v>5894</v>
      </c>
      <c r="F2" s="50">
        <v>3254</v>
      </c>
      <c r="G2" s="37" t="s">
        <v>497</v>
      </c>
      <c r="H2" s="64">
        <v>1550</v>
      </c>
      <c r="I2" s="64">
        <v>1704</v>
      </c>
      <c r="J2" s="19">
        <f t="shared" ref="J2:J50" si="0">(F2/E2)*100</f>
        <v>55.20868680013573</v>
      </c>
      <c r="K2" s="11">
        <v>35</v>
      </c>
      <c r="L2" s="36">
        <f t="shared" ref="L2:L50" si="1">(K2/E2)*1000</f>
        <v>5.9382422802850359</v>
      </c>
      <c r="M2" s="66">
        <v>11</v>
      </c>
      <c r="N2" s="19">
        <f t="shared" ref="N2:N50" si="2">(M2/E2)*1000</f>
        <v>1.8663047166610112</v>
      </c>
      <c r="O2" s="66">
        <v>2</v>
      </c>
      <c r="P2" s="19">
        <f t="shared" ref="P2:P50" si="3">(O2/E2)*1000</f>
        <v>0.33932813030200204</v>
      </c>
      <c r="Q2" s="71">
        <v>1</v>
      </c>
      <c r="R2" s="19">
        <f t="shared" ref="R2:R50" si="4">(Q2/E2)*1000</f>
        <v>0.16966406515100102</v>
      </c>
      <c r="S2" s="74">
        <v>24</v>
      </c>
      <c r="T2" s="19">
        <f t="shared" ref="T2:T50" si="5">(S2/E2)*1000</f>
        <v>4.0719375636240249</v>
      </c>
      <c r="U2" s="74">
        <v>2</v>
      </c>
      <c r="V2" s="19">
        <f t="shared" ref="V2:V50" si="6">(U2/E2)*1000</f>
        <v>0.33932813030200204</v>
      </c>
      <c r="W2" s="74">
        <v>0</v>
      </c>
      <c r="X2" s="19">
        <f t="shared" ref="X2:X50" si="7">(W2/E2)*1000</f>
        <v>0</v>
      </c>
      <c r="Y2" s="38">
        <v>25</v>
      </c>
      <c r="Z2" s="18">
        <v>6</v>
      </c>
      <c r="AA2" s="38">
        <v>2</v>
      </c>
      <c r="AB2" s="18">
        <v>1</v>
      </c>
      <c r="AC2" s="38">
        <v>1</v>
      </c>
      <c r="AD2" s="18">
        <v>664</v>
      </c>
      <c r="AE2" s="39">
        <v>193</v>
      </c>
      <c r="AF2" s="18">
        <v>87</v>
      </c>
      <c r="AG2" s="39">
        <v>51</v>
      </c>
      <c r="AH2" s="18">
        <v>42</v>
      </c>
      <c r="AI2" s="40">
        <v>1037</v>
      </c>
      <c r="AJ2" s="19">
        <v>17.594163556158808</v>
      </c>
      <c r="AK2" s="41">
        <v>4.2416016287750251</v>
      </c>
      <c r="AL2" s="20">
        <v>1.0179843909060062</v>
      </c>
      <c r="AM2" s="41">
        <v>0.33932813030200204</v>
      </c>
      <c r="AN2" s="20">
        <v>0.16966406515100102</v>
      </c>
      <c r="AO2" s="41">
        <v>0.16966406515100102</v>
      </c>
      <c r="AP2" s="50">
        <v>765</v>
      </c>
      <c r="AQ2" s="60">
        <v>29</v>
      </c>
      <c r="AR2" s="50">
        <v>0</v>
      </c>
      <c r="AS2" s="60">
        <v>0</v>
      </c>
      <c r="AT2" s="50">
        <v>0</v>
      </c>
      <c r="AU2" s="60">
        <v>765</v>
      </c>
      <c r="AV2" s="19">
        <f t="shared" ref="AV2:AV50" si="8">(AU2/E2)*100</f>
        <v>12.979300984051578</v>
      </c>
    </row>
    <row r="3" spans="1:48" ht="13.5" customHeight="1" x14ac:dyDescent="0.45">
      <c r="A3" s="7" t="s">
        <v>37</v>
      </c>
      <c r="B3" s="7" t="s">
        <v>36</v>
      </c>
      <c r="C3" s="8" t="s">
        <v>276</v>
      </c>
      <c r="D3" s="7" t="s">
        <v>277</v>
      </c>
      <c r="E3" s="58">
        <v>13111</v>
      </c>
      <c r="F3" s="50">
        <v>4954</v>
      </c>
      <c r="G3" s="37" t="s">
        <v>498</v>
      </c>
      <c r="H3" s="64">
        <v>2606</v>
      </c>
      <c r="I3" s="64">
        <v>2348</v>
      </c>
      <c r="J3" s="19">
        <f t="shared" si="0"/>
        <v>37.785065975135382</v>
      </c>
      <c r="K3" s="12">
        <v>3</v>
      </c>
      <c r="L3" s="21">
        <f t="shared" si="1"/>
        <v>0.22881549843642743</v>
      </c>
      <c r="M3" s="67">
        <v>2</v>
      </c>
      <c r="N3" s="15">
        <f t="shared" si="2"/>
        <v>0.15254366562428495</v>
      </c>
      <c r="O3" s="66">
        <v>0</v>
      </c>
      <c r="P3" s="15">
        <f t="shared" si="3"/>
        <v>0</v>
      </c>
      <c r="Q3" s="72">
        <v>0</v>
      </c>
      <c r="R3" s="15">
        <f t="shared" si="4"/>
        <v>0</v>
      </c>
      <c r="S3" s="76">
        <v>1</v>
      </c>
      <c r="T3" s="15">
        <f t="shared" si="5"/>
        <v>7.6271832812142476E-2</v>
      </c>
      <c r="U3" s="74">
        <v>0</v>
      </c>
      <c r="V3" s="15">
        <f t="shared" si="6"/>
        <v>0</v>
      </c>
      <c r="W3" s="76">
        <v>0</v>
      </c>
      <c r="X3" s="15">
        <f t="shared" si="7"/>
        <v>0</v>
      </c>
      <c r="Y3" s="25">
        <v>2</v>
      </c>
      <c r="Z3" s="17">
        <v>1</v>
      </c>
      <c r="AA3" s="25">
        <v>0</v>
      </c>
      <c r="AB3" s="17">
        <v>0</v>
      </c>
      <c r="AC3" s="25">
        <v>0</v>
      </c>
      <c r="AD3" s="17">
        <v>54</v>
      </c>
      <c r="AE3" s="26">
        <v>45</v>
      </c>
      <c r="AF3" s="17">
        <v>0</v>
      </c>
      <c r="AG3" s="26">
        <v>0</v>
      </c>
      <c r="AH3" s="17">
        <v>0</v>
      </c>
      <c r="AI3" s="27">
        <v>99</v>
      </c>
      <c r="AJ3" s="15">
        <v>0.75509114484021045</v>
      </c>
      <c r="AK3" s="28">
        <v>0.15254366562428495</v>
      </c>
      <c r="AL3" s="22">
        <v>7.6271832812142476E-2</v>
      </c>
      <c r="AM3" s="28">
        <v>0</v>
      </c>
      <c r="AN3" s="22">
        <v>0</v>
      </c>
      <c r="AO3" s="28">
        <v>0</v>
      </c>
      <c r="AP3" s="51">
        <v>99</v>
      </c>
      <c r="AQ3" s="55">
        <v>0</v>
      </c>
      <c r="AR3" s="51">
        <v>0</v>
      </c>
      <c r="AS3" s="55">
        <v>0</v>
      </c>
      <c r="AT3" s="51">
        <v>0</v>
      </c>
      <c r="AU3" s="55">
        <v>99</v>
      </c>
      <c r="AV3" s="15">
        <f t="shared" si="8"/>
        <v>0.75509114484021045</v>
      </c>
    </row>
    <row r="4" spans="1:48" ht="13.5" customHeight="1" x14ac:dyDescent="0.45">
      <c r="A4" s="7" t="s">
        <v>38</v>
      </c>
      <c r="B4" s="7" t="s">
        <v>156</v>
      </c>
      <c r="C4" s="8" t="s">
        <v>278</v>
      </c>
      <c r="D4" s="7" t="s">
        <v>275</v>
      </c>
      <c r="E4" s="58">
        <v>8217</v>
      </c>
      <c r="F4" s="50">
        <v>4358</v>
      </c>
      <c r="G4" s="37" t="s">
        <v>499</v>
      </c>
      <c r="H4" s="64">
        <v>2012</v>
      </c>
      <c r="I4" s="64">
        <v>2346</v>
      </c>
      <c r="J4" s="19">
        <f t="shared" si="0"/>
        <v>53.036387976147012</v>
      </c>
      <c r="K4" s="12">
        <v>49</v>
      </c>
      <c r="L4" s="21">
        <f t="shared" si="1"/>
        <v>5.9632469271023494</v>
      </c>
      <c r="M4" s="67">
        <v>11</v>
      </c>
      <c r="N4" s="15">
        <f t="shared" si="2"/>
        <v>1.3386880856760375</v>
      </c>
      <c r="O4" s="66">
        <v>2</v>
      </c>
      <c r="P4" s="15">
        <f t="shared" si="3"/>
        <v>0.24339783375927954</v>
      </c>
      <c r="Q4" s="72">
        <v>0</v>
      </c>
      <c r="R4" s="15">
        <f t="shared" si="4"/>
        <v>0</v>
      </c>
      <c r="S4" s="76">
        <v>38</v>
      </c>
      <c r="T4" s="15">
        <f t="shared" si="5"/>
        <v>4.6245588414263112</v>
      </c>
      <c r="U4" s="74">
        <v>10</v>
      </c>
      <c r="V4" s="15">
        <f t="shared" si="6"/>
        <v>1.2169891687963978</v>
      </c>
      <c r="W4" s="76">
        <v>1</v>
      </c>
      <c r="X4" s="15">
        <f t="shared" si="7"/>
        <v>0.12169891687963977</v>
      </c>
      <c r="Y4" s="25">
        <v>26</v>
      </c>
      <c r="Z4" s="17">
        <v>11</v>
      </c>
      <c r="AA4" s="25">
        <v>7</v>
      </c>
      <c r="AB4" s="17">
        <v>4</v>
      </c>
      <c r="AC4" s="25">
        <v>1</v>
      </c>
      <c r="AD4" s="17">
        <v>698</v>
      </c>
      <c r="AE4" s="26">
        <v>353</v>
      </c>
      <c r="AF4" s="17">
        <v>252</v>
      </c>
      <c r="AG4" s="26">
        <v>162</v>
      </c>
      <c r="AH4" s="17">
        <v>58</v>
      </c>
      <c r="AI4" s="27">
        <v>1523</v>
      </c>
      <c r="AJ4" s="15">
        <v>18.534745040769138</v>
      </c>
      <c r="AK4" s="28">
        <v>3.1641718388706339</v>
      </c>
      <c r="AL4" s="22">
        <v>1.3386880856760375</v>
      </c>
      <c r="AM4" s="28">
        <v>0.8518924181574784</v>
      </c>
      <c r="AN4" s="22">
        <v>0.48679566751855907</v>
      </c>
      <c r="AO4" s="28">
        <v>0.12169891687963977</v>
      </c>
      <c r="AP4" s="51">
        <v>1119</v>
      </c>
      <c r="AQ4" s="55">
        <v>88</v>
      </c>
      <c r="AR4" s="51">
        <v>0</v>
      </c>
      <c r="AS4" s="55">
        <v>0</v>
      </c>
      <c r="AT4" s="51">
        <v>0</v>
      </c>
      <c r="AU4" s="55">
        <v>1153</v>
      </c>
      <c r="AV4" s="15">
        <f t="shared" si="8"/>
        <v>14.031885116222465</v>
      </c>
    </row>
    <row r="5" spans="1:48" ht="13.5" customHeight="1" x14ac:dyDescent="0.45">
      <c r="A5" s="7" t="s">
        <v>49</v>
      </c>
      <c r="B5" s="7" t="s">
        <v>164</v>
      </c>
      <c r="C5" s="8" t="s">
        <v>294</v>
      </c>
      <c r="D5" s="7" t="s">
        <v>277</v>
      </c>
      <c r="E5" s="58">
        <v>8507</v>
      </c>
      <c r="F5" s="50">
        <v>4344</v>
      </c>
      <c r="G5" s="37" t="s">
        <v>521</v>
      </c>
      <c r="H5" s="64">
        <v>1925</v>
      </c>
      <c r="I5" s="64">
        <v>2419</v>
      </c>
      <c r="J5" s="19">
        <f t="shared" si="0"/>
        <v>51.063829787234042</v>
      </c>
      <c r="K5" s="12">
        <v>35</v>
      </c>
      <c r="L5" s="21">
        <f t="shared" si="1"/>
        <v>4.1142588456565177</v>
      </c>
      <c r="M5" s="67">
        <v>5</v>
      </c>
      <c r="N5" s="15">
        <f t="shared" si="2"/>
        <v>0.58775126366521691</v>
      </c>
      <c r="O5" s="66">
        <v>0</v>
      </c>
      <c r="P5" s="15">
        <f t="shared" si="3"/>
        <v>0</v>
      </c>
      <c r="Q5" s="72">
        <v>0</v>
      </c>
      <c r="R5" s="15">
        <f t="shared" si="4"/>
        <v>0</v>
      </c>
      <c r="S5" s="76">
        <v>30</v>
      </c>
      <c r="T5" s="15">
        <f t="shared" si="5"/>
        <v>3.5265075819913014</v>
      </c>
      <c r="U5" s="74">
        <v>7</v>
      </c>
      <c r="V5" s="15">
        <f t="shared" si="6"/>
        <v>0.82285176913130365</v>
      </c>
      <c r="W5" s="76">
        <v>1</v>
      </c>
      <c r="X5" s="15">
        <f t="shared" si="7"/>
        <v>0.11755025273304338</v>
      </c>
      <c r="Y5" s="25">
        <v>25</v>
      </c>
      <c r="Z5" s="17">
        <v>3</v>
      </c>
      <c r="AA5" s="25">
        <v>1</v>
      </c>
      <c r="AB5" s="17">
        <v>5</v>
      </c>
      <c r="AC5" s="25">
        <v>1</v>
      </c>
      <c r="AD5" s="17">
        <v>700</v>
      </c>
      <c r="AE5" s="26">
        <v>94</v>
      </c>
      <c r="AF5" s="17">
        <v>40</v>
      </c>
      <c r="AG5" s="26">
        <v>253</v>
      </c>
      <c r="AH5" s="17">
        <v>66</v>
      </c>
      <c r="AI5" s="27">
        <v>1153</v>
      </c>
      <c r="AJ5" s="15">
        <v>13.553544140119902</v>
      </c>
      <c r="AK5" s="28">
        <v>2.9387563183260843</v>
      </c>
      <c r="AL5" s="22">
        <v>0.35265075819913017</v>
      </c>
      <c r="AM5" s="28">
        <v>0.11755025273304338</v>
      </c>
      <c r="AN5" s="22">
        <v>0.58775126366521691</v>
      </c>
      <c r="AO5" s="28">
        <v>0.11755025273304338</v>
      </c>
      <c r="AP5" s="51">
        <v>873</v>
      </c>
      <c r="AQ5" s="55">
        <v>141</v>
      </c>
      <c r="AR5" s="51">
        <v>0</v>
      </c>
      <c r="AS5" s="55">
        <v>0</v>
      </c>
      <c r="AT5" s="51">
        <v>0</v>
      </c>
      <c r="AU5" s="55">
        <v>952</v>
      </c>
      <c r="AV5" s="15">
        <f t="shared" si="8"/>
        <v>11.190784060185729</v>
      </c>
    </row>
    <row r="6" spans="1:48" ht="13.5" customHeight="1" x14ac:dyDescent="0.45">
      <c r="A6" s="7" t="s">
        <v>295</v>
      </c>
      <c r="B6" s="7" t="s">
        <v>296</v>
      </c>
      <c r="C6" s="8" t="s">
        <v>297</v>
      </c>
      <c r="D6" s="7" t="s">
        <v>298</v>
      </c>
      <c r="E6" s="58">
        <v>8784</v>
      </c>
      <c r="F6" s="50">
        <v>3615</v>
      </c>
      <c r="G6" s="37" t="s">
        <v>524</v>
      </c>
      <c r="H6" s="64">
        <v>1934</v>
      </c>
      <c r="I6" s="64">
        <v>1681</v>
      </c>
      <c r="J6" s="19">
        <f t="shared" si="0"/>
        <v>41.154371584699454</v>
      </c>
      <c r="K6" s="12">
        <v>0</v>
      </c>
      <c r="L6" s="21">
        <f t="shared" si="1"/>
        <v>0</v>
      </c>
      <c r="M6" s="67">
        <v>0</v>
      </c>
      <c r="N6" s="15">
        <f t="shared" si="2"/>
        <v>0</v>
      </c>
      <c r="O6" s="66">
        <v>0</v>
      </c>
      <c r="P6" s="15">
        <f t="shared" si="3"/>
        <v>0</v>
      </c>
      <c r="Q6" s="72">
        <v>0</v>
      </c>
      <c r="R6" s="15">
        <f t="shared" si="4"/>
        <v>0</v>
      </c>
      <c r="S6" s="76">
        <v>0</v>
      </c>
      <c r="T6" s="15">
        <f t="shared" si="5"/>
        <v>0</v>
      </c>
      <c r="U6" s="74">
        <v>0</v>
      </c>
      <c r="V6" s="15">
        <f t="shared" si="6"/>
        <v>0</v>
      </c>
      <c r="W6" s="76">
        <v>0</v>
      </c>
      <c r="X6" s="15">
        <f t="shared" si="7"/>
        <v>0</v>
      </c>
      <c r="Y6" s="25">
        <v>0</v>
      </c>
      <c r="Z6" s="17">
        <v>0</v>
      </c>
      <c r="AA6" s="25">
        <v>0</v>
      </c>
      <c r="AB6" s="17">
        <v>0</v>
      </c>
      <c r="AC6" s="25">
        <v>0</v>
      </c>
      <c r="AD6" s="17">
        <v>0</v>
      </c>
      <c r="AE6" s="26">
        <v>0</v>
      </c>
      <c r="AF6" s="17">
        <v>0</v>
      </c>
      <c r="AG6" s="26">
        <v>0</v>
      </c>
      <c r="AH6" s="17">
        <v>0</v>
      </c>
      <c r="AI6" s="27">
        <v>0</v>
      </c>
      <c r="AJ6" s="15">
        <v>0</v>
      </c>
      <c r="AK6" s="28">
        <v>0</v>
      </c>
      <c r="AL6" s="22">
        <v>0</v>
      </c>
      <c r="AM6" s="28">
        <v>0</v>
      </c>
      <c r="AN6" s="22">
        <v>0</v>
      </c>
      <c r="AO6" s="28">
        <v>0</v>
      </c>
      <c r="AP6" s="51">
        <v>0</v>
      </c>
      <c r="AQ6" s="55">
        <v>0</v>
      </c>
      <c r="AR6" s="51">
        <v>0</v>
      </c>
      <c r="AS6" s="55">
        <v>0</v>
      </c>
      <c r="AT6" s="51">
        <v>0</v>
      </c>
      <c r="AU6" s="55">
        <v>0</v>
      </c>
      <c r="AV6" s="15">
        <f t="shared" si="8"/>
        <v>0</v>
      </c>
    </row>
    <row r="7" spans="1:48" ht="13.5" customHeight="1" x14ac:dyDescent="0.45">
      <c r="A7" s="7" t="s">
        <v>50</v>
      </c>
      <c r="B7" s="7" t="s">
        <v>165</v>
      </c>
      <c r="C7" s="8" t="s">
        <v>299</v>
      </c>
      <c r="D7" s="7" t="s">
        <v>298</v>
      </c>
      <c r="E7" s="58">
        <v>12002</v>
      </c>
      <c r="F7" s="50">
        <v>5452</v>
      </c>
      <c r="G7" s="37" t="s">
        <v>525</v>
      </c>
      <c r="H7" s="64">
        <v>2735</v>
      </c>
      <c r="I7" s="64">
        <v>2717</v>
      </c>
      <c r="J7" s="19">
        <f t="shared" si="0"/>
        <v>45.425762372937847</v>
      </c>
      <c r="K7" s="12">
        <v>16</v>
      </c>
      <c r="L7" s="21">
        <f t="shared" si="1"/>
        <v>1.3331111481419764</v>
      </c>
      <c r="M7" s="67">
        <v>3</v>
      </c>
      <c r="N7" s="15">
        <f t="shared" si="2"/>
        <v>0.24995834027662056</v>
      </c>
      <c r="O7" s="66">
        <v>0</v>
      </c>
      <c r="P7" s="15">
        <f t="shared" si="3"/>
        <v>0</v>
      </c>
      <c r="Q7" s="72">
        <v>0</v>
      </c>
      <c r="R7" s="15">
        <f t="shared" si="4"/>
        <v>0</v>
      </c>
      <c r="S7" s="76">
        <v>13</v>
      </c>
      <c r="T7" s="15">
        <f t="shared" si="5"/>
        <v>1.0831528078653558</v>
      </c>
      <c r="U7" s="74">
        <v>0</v>
      </c>
      <c r="V7" s="15">
        <f t="shared" si="6"/>
        <v>0</v>
      </c>
      <c r="W7" s="76">
        <v>0</v>
      </c>
      <c r="X7" s="15">
        <f t="shared" si="7"/>
        <v>0</v>
      </c>
      <c r="Y7" s="25">
        <v>14</v>
      </c>
      <c r="Z7" s="17">
        <v>2</v>
      </c>
      <c r="AA7" s="25">
        <v>0</v>
      </c>
      <c r="AB7" s="17">
        <v>0</v>
      </c>
      <c r="AC7" s="25">
        <v>0</v>
      </c>
      <c r="AD7" s="17">
        <v>376</v>
      </c>
      <c r="AE7" s="26">
        <v>68</v>
      </c>
      <c r="AF7" s="17">
        <v>0</v>
      </c>
      <c r="AG7" s="26">
        <v>0</v>
      </c>
      <c r="AH7" s="17">
        <v>0</v>
      </c>
      <c r="AI7" s="27">
        <v>444</v>
      </c>
      <c r="AJ7" s="15">
        <v>3.6993834360939846</v>
      </c>
      <c r="AK7" s="28">
        <v>1.1664722546242292</v>
      </c>
      <c r="AL7" s="22">
        <v>0.16663889351774705</v>
      </c>
      <c r="AM7" s="28">
        <v>0</v>
      </c>
      <c r="AN7" s="22">
        <v>0</v>
      </c>
      <c r="AO7" s="28">
        <v>0</v>
      </c>
      <c r="AP7" s="51">
        <v>365</v>
      </c>
      <c r="AQ7" s="55">
        <v>0</v>
      </c>
      <c r="AR7" s="51">
        <v>0</v>
      </c>
      <c r="AS7" s="55">
        <v>0</v>
      </c>
      <c r="AT7" s="51">
        <v>0</v>
      </c>
      <c r="AU7" s="55">
        <v>365</v>
      </c>
      <c r="AV7" s="15">
        <f t="shared" si="8"/>
        <v>3.0411598066988836</v>
      </c>
    </row>
    <row r="8" spans="1:48" ht="13.5" customHeight="1" x14ac:dyDescent="0.45">
      <c r="A8" s="7" t="s">
        <v>51</v>
      </c>
      <c r="B8" s="7" t="s">
        <v>166</v>
      </c>
      <c r="C8" s="8" t="s">
        <v>300</v>
      </c>
      <c r="D8" s="7" t="s">
        <v>298</v>
      </c>
      <c r="E8" s="58">
        <v>8482</v>
      </c>
      <c r="F8" s="50">
        <v>3815</v>
      </c>
      <c r="G8" s="37" t="s">
        <v>526</v>
      </c>
      <c r="H8" s="64">
        <v>2017</v>
      </c>
      <c r="I8" s="64">
        <v>1798</v>
      </c>
      <c r="J8" s="19">
        <f t="shared" si="0"/>
        <v>44.977599622730494</v>
      </c>
      <c r="K8" s="12">
        <v>14</v>
      </c>
      <c r="L8" s="21">
        <f t="shared" si="1"/>
        <v>1.6505541145956142</v>
      </c>
      <c r="M8" s="67">
        <v>9</v>
      </c>
      <c r="N8" s="15">
        <f t="shared" si="2"/>
        <v>1.0610705022400377</v>
      </c>
      <c r="O8" s="66">
        <v>4</v>
      </c>
      <c r="P8" s="15">
        <f t="shared" si="3"/>
        <v>0.47158688988446124</v>
      </c>
      <c r="Q8" s="72">
        <v>0</v>
      </c>
      <c r="R8" s="15">
        <f t="shared" si="4"/>
        <v>0</v>
      </c>
      <c r="S8" s="76">
        <v>5</v>
      </c>
      <c r="T8" s="15">
        <f t="shared" si="5"/>
        <v>0.58948361235557656</v>
      </c>
      <c r="U8" s="74">
        <v>0</v>
      </c>
      <c r="V8" s="15">
        <f t="shared" si="6"/>
        <v>0</v>
      </c>
      <c r="W8" s="76">
        <v>0</v>
      </c>
      <c r="X8" s="15">
        <f t="shared" si="7"/>
        <v>0</v>
      </c>
      <c r="Y8" s="25">
        <v>6</v>
      </c>
      <c r="Z8" s="17">
        <v>4</v>
      </c>
      <c r="AA8" s="25">
        <v>3</v>
      </c>
      <c r="AB8" s="17">
        <v>1</v>
      </c>
      <c r="AC8" s="25">
        <v>0</v>
      </c>
      <c r="AD8" s="17">
        <v>163</v>
      </c>
      <c r="AE8" s="26">
        <v>152</v>
      </c>
      <c r="AF8" s="17">
        <v>121</v>
      </c>
      <c r="AG8" s="26">
        <v>43</v>
      </c>
      <c r="AH8" s="17">
        <v>0</v>
      </c>
      <c r="AI8" s="27">
        <v>479</v>
      </c>
      <c r="AJ8" s="15">
        <v>5.647253006366423</v>
      </c>
      <c r="AK8" s="28">
        <v>0.70738033482669183</v>
      </c>
      <c r="AL8" s="22">
        <v>0.47158688988446124</v>
      </c>
      <c r="AM8" s="28">
        <v>0.35369016741334591</v>
      </c>
      <c r="AN8" s="22">
        <v>0.11789672247111531</v>
      </c>
      <c r="AO8" s="28">
        <v>0</v>
      </c>
      <c r="AP8" s="51">
        <v>435</v>
      </c>
      <c r="AQ8" s="55">
        <v>0</v>
      </c>
      <c r="AR8" s="51">
        <v>0</v>
      </c>
      <c r="AS8" s="55">
        <v>0</v>
      </c>
      <c r="AT8" s="51">
        <v>0</v>
      </c>
      <c r="AU8" s="55">
        <v>435</v>
      </c>
      <c r="AV8" s="15">
        <f t="shared" si="8"/>
        <v>5.1285074274935161</v>
      </c>
    </row>
    <row r="9" spans="1:48" ht="13.5" customHeight="1" x14ac:dyDescent="0.45">
      <c r="A9" s="7" t="s">
        <v>52</v>
      </c>
      <c r="B9" s="7" t="s">
        <v>167</v>
      </c>
      <c r="C9" s="8" t="s">
        <v>301</v>
      </c>
      <c r="D9" s="7" t="s">
        <v>298</v>
      </c>
      <c r="E9" s="58">
        <v>8419</v>
      </c>
      <c r="F9" s="50">
        <v>4560</v>
      </c>
      <c r="G9" s="37" t="s">
        <v>527</v>
      </c>
      <c r="H9" s="64">
        <v>1770</v>
      </c>
      <c r="I9" s="64">
        <v>2790</v>
      </c>
      <c r="J9" s="19">
        <f t="shared" si="0"/>
        <v>54.163202280555886</v>
      </c>
      <c r="K9" s="12">
        <v>51</v>
      </c>
      <c r="L9" s="21">
        <f t="shared" si="1"/>
        <v>6.0577265708516448</v>
      </c>
      <c r="M9" s="67">
        <v>0</v>
      </c>
      <c r="N9" s="15">
        <f t="shared" si="2"/>
        <v>0</v>
      </c>
      <c r="O9" s="66">
        <v>0</v>
      </c>
      <c r="P9" s="15">
        <f t="shared" si="3"/>
        <v>0</v>
      </c>
      <c r="Q9" s="72">
        <v>0</v>
      </c>
      <c r="R9" s="15">
        <f t="shared" si="4"/>
        <v>0</v>
      </c>
      <c r="S9" s="76">
        <v>51</v>
      </c>
      <c r="T9" s="15">
        <f t="shared" si="5"/>
        <v>6.0577265708516448</v>
      </c>
      <c r="U9" s="74">
        <v>13</v>
      </c>
      <c r="V9" s="15">
        <f t="shared" si="6"/>
        <v>1.5441263808053214</v>
      </c>
      <c r="W9" s="76">
        <v>3</v>
      </c>
      <c r="X9" s="15">
        <f t="shared" si="7"/>
        <v>0.35633685710892032</v>
      </c>
      <c r="Y9" s="25">
        <v>26</v>
      </c>
      <c r="Z9" s="17">
        <v>12</v>
      </c>
      <c r="AA9" s="25">
        <v>8</v>
      </c>
      <c r="AB9" s="17">
        <v>2</v>
      </c>
      <c r="AC9" s="25">
        <v>3</v>
      </c>
      <c r="AD9" s="17">
        <v>694</v>
      </c>
      <c r="AE9" s="26">
        <v>390</v>
      </c>
      <c r="AF9" s="17">
        <v>342</v>
      </c>
      <c r="AG9" s="26">
        <v>74</v>
      </c>
      <c r="AH9" s="17">
        <v>146</v>
      </c>
      <c r="AI9" s="27">
        <v>1646</v>
      </c>
      <c r="AJ9" s="15">
        <v>19.55101556004276</v>
      </c>
      <c r="AK9" s="28">
        <v>3.0882527616106428</v>
      </c>
      <c r="AL9" s="22">
        <v>1.4253474284356813</v>
      </c>
      <c r="AM9" s="28">
        <v>0.95023161895712072</v>
      </c>
      <c r="AN9" s="22">
        <v>0.23755790473928018</v>
      </c>
      <c r="AO9" s="28">
        <v>0.35633685710892032</v>
      </c>
      <c r="AP9" s="51">
        <v>1305</v>
      </c>
      <c r="AQ9" s="55">
        <v>27</v>
      </c>
      <c r="AR9" s="51">
        <v>0</v>
      </c>
      <c r="AS9" s="55">
        <v>0</v>
      </c>
      <c r="AT9" s="51">
        <v>0</v>
      </c>
      <c r="AU9" s="55">
        <v>1320</v>
      </c>
      <c r="AV9" s="15">
        <f t="shared" si="8"/>
        <v>15.678821712792493</v>
      </c>
    </row>
    <row r="10" spans="1:48" ht="13.5" customHeight="1" x14ac:dyDescent="0.45">
      <c r="A10" s="7" t="s">
        <v>53</v>
      </c>
      <c r="B10" s="7" t="s">
        <v>168</v>
      </c>
      <c r="C10" s="8" t="s">
        <v>302</v>
      </c>
      <c r="D10" s="7" t="s">
        <v>298</v>
      </c>
      <c r="E10" s="58">
        <v>7470</v>
      </c>
      <c r="F10" s="50">
        <v>2891</v>
      </c>
      <c r="G10" s="37" t="s">
        <v>528</v>
      </c>
      <c r="H10" s="64">
        <v>1517</v>
      </c>
      <c r="I10" s="64">
        <v>1374</v>
      </c>
      <c r="J10" s="19">
        <f t="shared" si="0"/>
        <v>38.701472556894245</v>
      </c>
      <c r="K10" s="12">
        <v>7</v>
      </c>
      <c r="L10" s="21">
        <f t="shared" si="1"/>
        <v>0.93708165997322623</v>
      </c>
      <c r="M10" s="67">
        <v>5</v>
      </c>
      <c r="N10" s="15">
        <f t="shared" si="2"/>
        <v>0.66934404283801874</v>
      </c>
      <c r="O10" s="66">
        <v>0</v>
      </c>
      <c r="P10" s="15">
        <f t="shared" si="3"/>
        <v>0</v>
      </c>
      <c r="Q10" s="72">
        <v>0</v>
      </c>
      <c r="R10" s="15">
        <f t="shared" si="4"/>
        <v>0</v>
      </c>
      <c r="S10" s="76">
        <v>2</v>
      </c>
      <c r="T10" s="15">
        <f t="shared" si="5"/>
        <v>0.2677376171352075</v>
      </c>
      <c r="U10" s="74">
        <v>0</v>
      </c>
      <c r="V10" s="15">
        <f t="shared" si="6"/>
        <v>0</v>
      </c>
      <c r="W10" s="76">
        <v>0</v>
      </c>
      <c r="X10" s="15">
        <f t="shared" si="7"/>
        <v>0</v>
      </c>
      <c r="Y10" s="25">
        <v>7</v>
      </c>
      <c r="Z10" s="17">
        <v>0</v>
      </c>
      <c r="AA10" s="25">
        <v>0</v>
      </c>
      <c r="AB10" s="17">
        <v>0</v>
      </c>
      <c r="AC10" s="25">
        <v>0</v>
      </c>
      <c r="AD10" s="17">
        <v>202</v>
      </c>
      <c r="AE10" s="26">
        <v>0</v>
      </c>
      <c r="AF10" s="17">
        <v>0</v>
      </c>
      <c r="AG10" s="26">
        <v>0</v>
      </c>
      <c r="AH10" s="17">
        <v>0</v>
      </c>
      <c r="AI10" s="27">
        <v>202</v>
      </c>
      <c r="AJ10" s="15">
        <v>2.7041499330655956</v>
      </c>
      <c r="AK10" s="28">
        <v>0.93708165997322623</v>
      </c>
      <c r="AL10" s="22">
        <v>0</v>
      </c>
      <c r="AM10" s="28">
        <v>0</v>
      </c>
      <c r="AN10" s="22">
        <v>0</v>
      </c>
      <c r="AO10" s="28">
        <v>0</v>
      </c>
      <c r="AP10" s="51">
        <v>163</v>
      </c>
      <c r="AQ10" s="55">
        <v>0</v>
      </c>
      <c r="AR10" s="51">
        <v>0</v>
      </c>
      <c r="AS10" s="55">
        <v>0</v>
      </c>
      <c r="AT10" s="51">
        <v>0</v>
      </c>
      <c r="AU10" s="55">
        <v>163</v>
      </c>
      <c r="AV10" s="15">
        <f t="shared" si="8"/>
        <v>2.1820615796519411</v>
      </c>
    </row>
    <row r="11" spans="1:48" ht="13.5" customHeight="1" x14ac:dyDescent="0.45">
      <c r="A11" s="7" t="s">
        <v>54</v>
      </c>
      <c r="B11" s="7" t="s">
        <v>169</v>
      </c>
      <c r="C11" s="8" t="s">
        <v>303</v>
      </c>
      <c r="D11" s="7" t="s">
        <v>277</v>
      </c>
      <c r="E11" s="58">
        <v>12118</v>
      </c>
      <c r="F11" s="50">
        <v>5331</v>
      </c>
      <c r="G11" s="37" t="s">
        <v>529</v>
      </c>
      <c r="H11" s="64">
        <v>2622</v>
      </c>
      <c r="I11" s="64">
        <v>2709</v>
      </c>
      <c r="J11" s="19">
        <f t="shared" si="0"/>
        <v>43.992407988116852</v>
      </c>
      <c r="K11" s="12">
        <v>18</v>
      </c>
      <c r="L11" s="21">
        <f t="shared" si="1"/>
        <v>1.4853936293117675</v>
      </c>
      <c r="M11" s="67">
        <v>4</v>
      </c>
      <c r="N11" s="15">
        <f t="shared" si="2"/>
        <v>0.33008747318039283</v>
      </c>
      <c r="O11" s="66">
        <v>1</v>
      </c>
      <c r="P11" s="15">
        <f t="shared" si="3"/>
        <v>8.2521868295098208E-2</v>
      </c>
      <c r="Q11" s="72">
        <v>0</v>
      </c>
      <c r="R11" s="15">
        <f t="shared" si="4"/>
        <v>0</v>
      </c>
      <c r="S11" s="76">
        <v>14</v>
      </c>
      <c r="T11" s="15">
        <f t="shared" si="5"/>
        <v>1.1553061561313749</v>
      </c>
      <c r="U11" s="74">
        <v>3</v>
      </c>
      <c r="V11" s="15">
        <f t="shared" si="6"/>
        <v>0.24756560488529461</v>
      </c>
      <c r="W11" s="76">
        <v>0</v>
      </c>
      <c r="X11" s="15">
        <f t="shared" si="7"/>
        <v>0</v>
      </c>
      <c r="Y11" s="25">
        <v>13</v>
      </c>
      <c r="Z11" s="17">
        <v>1</v>
      </c>
      <c r="AA11" s="25">
        <v>4</v>
      </c>
      <c r="AB11" s="17">
        <v>0</v>
      </c>
      <c r="AC11" s="25">
        <v>0</v>
      </c>
      <c r="AD11" s="17">
        <v>349</v>
      </c>
      <c r="AE11" s="26">
        <v>28</v>
      </c>
      <c r="AF11" s="17">
        <v>165</v>
      </c>
      <c r="AG11" s="26">
        <v>0</v>
      </c>
      <c r="AH11" s="17">
        <v>0</v>
      </c>
      <c r="AI11" s="27">
        <v>542</v>
      </c>
      <c r="AJ11" s="15">
        <v>4.4726852615943224</v>
      </c>
      <c r="AK11" s="28">
        <v>1.0727842878362766</v>
      </c>
      <c r="AL11" s="22">
        <v>8.2521868295098208E-2</v>
      </c>
      <c r="AM11" s="28">
        <v>0.33008747318039283</v>
      </c>
      <c r="AN11" s="22">
        <v>0</v>
      </c>
      <c r="AO11" s="28">
        <v>0</v>
      </c>
      <c r="AP11" s="51">
        <v>522</v>
      </c>
      <c r="AQ11" s="55">
        <v>0</v>
      </c>
      <c r="AR11" s="51">
        <v>0</v>
      </c>
      <c r="AS11" s="55">
        <v>0</v>
      </c>
      <c r="AT11" s="51">
        <v>0</v>
      </c>
      <c r="AU11" s="55">
        <v>522</v>
      </c>
      <c r="AV11" s="15">
        <f t="shared" si="8"/>
        <v>4.3076415250041258</v>
      </c>
    </row>
    <row r="12" spans="1:48" ht="13.5" customHeight="1" x14ac:dyDescent="0.45">
      <c r="A12" s="7" t="s">
        <v>57</v>
      </c>
      <c r="B12" s="7" t="s">
        <v>170</v>
      </c>
      <c r="C12" s="8" t="s">
        <v>304</v>
      </c>
      <c r="D12" s="7" t="s">
        <v>298</v>
      </c>
      <c r="E12" s="58">
        <v>9189</v>
      </c>
      <c r="F12" s="50">
        <v>3773</v>
      </c>
      <c r="G12" s="37" t="s">
        <v>530</v>
      </c>
      <c r="H12" s="64">
        <v>2305</v>
      </c>
      <c r="I12" s="64">
        <v>1468</v>
      </c>
      <c r="J12" s="19">
        <f t="shared" si="0"/>
        <v>41.059962999238223</v>
      </c>
      <c r="K12" s="12">
        <v>9</v>
      </c>
      <c r="L12" s="21">
        <f t="shared" si="1"/>
        <v>0.97943192948090108</v>
      </c>
      <c r="M12" s="67">
        <v>9</v>
      </c>
      <c r="N12" s="15">
        <f t="shared" si="2"/>
        <v>0.97943192948090108</v>
      </c>
      <c r="O12" s="66">
        <v>1</v>
      </c>
      <c r="P12" s="15">
        <f t="shared" si="3"/>
        <v>0.10882576994232235</v>
      </c>
      <c r="Q12" s="72">
        <v>0</v>
      </c>
      <c r="R12" s="15">
        <f t="shared" si="4"/>
        <v>0</v>
      </c>
      <c r="S12" s="76">
        <v>0</v>
      </c>
      <c r="T12" s="15">
        <f t="shared" si="5"/>
        <v>0</v>
      </c>
      <c r="U12" s="74">
        <v>0</v>
      </c>
      <c r="V12" s="15">
        <f t="shared" si="6"/>
        <v>0</v>
      </c>
      <c r="W12" s="76">
        <v>0</v>
      </c>
      <c r="X12" s="15">
        <f t="shared" si="7"/>
        <v>0</v>
      </c>
      <c r="Y12" s="25">
        <v>6</v>
      </c>
      <c r="Z12" s="17">
        <v>2</v>
      </c>
      <c r="AA12" s="25">
        <v>1</v>
      </c>
      <c r="AB12" s="17">
        <v>0</v>
      </c>
      <c r="AC12" s="25">
        <v>0</v>
      </c>
      <c r="AD12" s="17">
        <v>172</v>
      </c>
      <c r="AE12" s="26">
        <v>58</v>
      </c>
      <c r="AF12" s="17">
        <v>42</v>
      </c>
      <c r="AG12" s="26">
        <v>0</v>
      </c>
      <c r="AH12" s="17">
        <v>0</v>
      </c>
      <c r="AI12" s="27">
        <v>272</v>
      </c>
      <c r="AJ12" s="15">
        <v>2.9600609424311677</v>
      </c>
      <c r="AK12" s="28">
        <v>0.65295461965393409</v>
      </c>
      <c r="AL12" s="22">
        <v>0.2176515398846447</v>
      </c>
      <c r="AM12" s="28">
        <v>0.10882576994232235</v>
      </c>
      <c r="AN12" s="22">
        <v>0</v>
      </c>
      <c r="AO12" s="28">
        <v>0</v>
      </c>
      <c r="AP12" s="51">
        <v>239</v>
      </c>
      <c r="AQ12" s="55">
        <v>0</v>
      </c>
      <c r="AR12" s="51">
        <v>0</v>
      </c>
      <c r="AS12" s="55">
        <v>0</v>
      </c>
      <c r="AT12" s="51">
        <v>0</v>
      </c>
      <c r="AU12" s="55">
        <v>239</v>
      </c>
      <c r="AV12" s="15">
        <f t="shared" si="8"/>
        <v>2.6009359016215039</v>
      </c>
    </row>
    <row r="13" spans="1:48" ht="13.5" customHeight="1" x14ac:dyDescent="0.45">
      <c r="A13" s="7" t="s">
        <v>55</v>
      </c>
      <c r="B13" s="7" t="s">
        <v>171</v>
      </c>
      <c r="C13" s="8" t="s">
        <v>305</v>
      </c>
      <c r="D13" s="7" t="s">
        <v>298</v>
      </c>
      <c r="E13" s="58">
        <v>9136</v>
      </c>
      <c r="F13" s="50">
        <v>3723</v>
      </c>
      <c r="G13" s="37" t="s">
        <v>531</v>
      </c>
      <c r="H13" s="64">
        <v>2260</v>
      </c>
      <c r="I13" s="64">
        <v>1463</v>
      </c>
      <c r="J13" s="19">
        <f t="shared" si="0"/>
        <v>40.750875656742558</v>
      </c>
      <c r="K13" s="12">
        <v>5</v>
      </c>
      <c r="L13" s="21">
        <f t="shared" si="1"/>
        <v>0.54728546409807355</v>
      </c>
      <c r="M13" s="67">
        <v>5</v>
      </c>
      <c r="N13" s="15">
        <f t="shared" si="2"/>
        <v>0.54728546409807355</v>
      </c>
      <c r="O13" s="66">
        <v>1</v>
      </c>
      <c r="P13" s="15">
        <f t="shared" si="3"/>
        <v>0.10945709281961472</v>
      </c>
      <c r="Q13" s="72">
        <v>0</v>
      </c>
      <c r="R13" s="15">
        <f t="shared" si="4"/>
        <v>0</v>
      </c>
      <c r="S13" s="76">
        <v>0</v>
      </c>
      <c r="T13" s="15">
        <f t="shared" si="5"/>
        <v>0</v>
      </c>
      <c r="U13" s="74">
        <v>0</v>
      </c>
      <c r="V13" s="15">
        <f t="shared" si="6"/>
        <v>0</v>
      </c>
      <c r="W13" s="76">
        <v>0</v>
      </c>
      <c r="X13" s="15">
        <f t="shared" si="7"/>
        <v>0</v>
      </c>
      <c r="Y13" s="25">
        <v>3</v>
      </c>
      <c r="Z13" s="17">
        <v>1</v>
      </c>
      <c r="AA13" s="25">
        <v>1</v>
      </c>
      <c r="AB13" s="17">
        <v>0</v>
      </c>
      <c r="AC13" s="25">
        <v>0</v>
      </c>
      <c r="AD13" s="17">
        <v>79</v>
      </c>
      <c r="AE13" s="26">
        <v>39</v>
      </c>
      <c r="AF13" s="17">
        <v>44</v>
      </c>
      <c r="AG13" s="26">
        <v>0</v>
      </c>
      <c r="AH13" s="17">
        <v>0</v>
      </c>
      <c r="AI13" s="27">
        <v>162</v>
      </c>
      <c r="AJ13" s="15">
        <v>1.7732049036777584</v>
      </c>
      <c r="AK13" s="28">
        <v>0.32837127845884412</v>
      </c>
      <c r="AL13" s="22">
        <v>0.10945709281961472</v>
      </c>
      <c r="AM13" s="28">
        <v>0.10945709281961472</v>
      </c>
      <c r="AN13" s="22">
        <v>0</v>
      </c>
      <c r="AO13" s="28">
        <v>0</v>
      </c>
      <c r="AP13" s="51">
        <v>137</v>
      </c>
      <c r="AQ13" s="55">
        <v>0</v>
      </c>
      <c r="AR13" s="51">
        <v>0</v>
      </c>
      <c r="AS13" s="55">
        <v>0</v>
      </c>
      <c r="AT13" s="51">
        <v>0</v>
      </c>
      <c r="AU13" s="55">
        <v>137</v>
      </c>
      <c r="AV13" s="15">
        <f t="shared" si="8"/>
        <v>1.4995621716287215</v>
      </c>
    </row>
    <row r="14" spans="1:48" ht="13.5" customHeight="1" x14ac:dyDescent="0.45">
      <c r="A14" s="7" t="s">
        <v>56</v>
      </c>
      <c r="B14" s="7" t="s">
        <v>172</v>
      </c>
      <c r="C14" s="8" t="s">
        <v>306</v>
      </c>
      <c r="D14" s="7" t="s">
        <v>298</v>
      </c>
      <c r="E14" s="58">
        <v>8418</v>
      </c>
      <c r="F14" s="50">
        <v>3932</v>
      </c>
      <c r="G14" s="37" t="s">
        <v>532</v>
      </c>
      <c r="H14" s="64">
        <v>2378</v>
      </c>
      <c r="I14" s="64">
        <v>1554</v>
      </c>
      <c r="J14" s="19">
        <f t="shared" si="0"/>
        <v>46.709432169161317</v>
      </c>
      <c r="K14" s="12">
        <v>11</v>
      </c>
      <c r="L14" s="21">
        <f t="shared" si="1"/>
        <v>1.3067236873366594</v>
      </c>
      <c r="M14" s="67">
        <v>11</v>
      </c>
      <c r="N14" s="15">
        <f t="shared" si="2"/>
        <v>1.3067236873366594</v>
      </c>
      <c r="O14" s="66">
        <v>0</v>
      </c>
      <c r="P14" s="15">
        <f t="shared" si="3"/>
        <v>0</v>
      </c>
      <c r="Q14" s="72">
        <v>0</v>
      </c>
      <c r="R14" s="15">
        <f t="shared" si="4"/>
        <v>0</v>
      </c>
      <c r="S14" s="76">
        <v>0</v>
      </c>
      <c r="T14" s="15">
        <f t="shared" si="5"/>
        <v>0</v>
      </c>
      <c r="U14" s="74">
        <v>0</v>
      </c>
      <c r="V14" s="15">
        <f t="shared" si="6"/>
        <v>0</v>
      </c>
      <c r="W14" s="76">
        <v>0</v>
      </c>
      <c r="X14" s="15">
        <f t="shared" si="7"/>
        <v>0</v>
      </c>
      <c r="Y14" s="25">
        <v>8</v>
      </c>
      <c r="Z14" s="17">
        <v>3</v>
      </c>
      <c r="AA14" s="25">
        <v>0</v>
      </c>
      <c r="AB14" s="17">
        <v>0</v>
      </c>
      <c r="AC14" s="25">
        <v>0</v>
      </c>
      <c r="AD14" s="17">
        <v>219</v>
      </c>
      <c r="AE14" s="26">
        <v>95</v>
      </c>
      <c r="AF14" s="17">
        <v>0</v>
      </c>
      <c r="AG14" s="26">
        <v>0</v>
      </c>
      <c r="AH14" s="17">
        <v>0</v>
      </c>
      <c r="AI14" s="27">
        <v>314</v>
      </c>
      <c r="AJ14" s="15">
        <v>3.7301021620337376</v>
      </c>
      <c r="AK14" s="28">
        <v>0.95034449988120695</v>
      </c>
      <c r="AL14" s="22">
        <v>0.35637918745545261</v>
      </c>
      <c r="AM14" s="28">
        <v>0</v>
      </c>
      <c r="AN14" s="22">
        <v>0</v>
      </c>
      <c r="AO14" s="28">
        <v>0</v>
      </c>
      <c r="AP14" s="51">
        <v>269</v>
      </c>
      <c r="AQ14" s="55">
        <v>0</v>
      </c>
      <c r="AR14" s="51">
        <v>0</v>
      </c>
      <c r="AS14" s="55">
        <v>0</v>
      </c>
      <c r="AT14" s="51">
        <v>0</v>
      </c>
      <c r="AU14" s="55">
        <v>269</v>
      </c>
      <c r="AV14" s="15">
        <f t="shared" si="8"/>
        <v>3.1955333808505584</v>
      </c>
    </row>
    <row r="15" spans="1:48" ht="13.5" customHeight="1" x14ac:dyDescent="0.45">
      <c r="A15" s="7" t="s">
        <v>58</v>
      </c>
      <c r="B15" s="7" t="s">
        <v>173</v>
      </c>
      <c r="C15" s="8" t="s">
        <v>307</v>
      </c>
      <c r="D15" s="7" t="s">
        <v>308</v>
      </c>
      <c r="E15" s="58">
        <v>13220</v>
      </c>
      <c r="F15" s="50">
        <v>5104</v>
      </c>
      <c r="G15" s="37" t="s">
        <v>533</v>
      </c>
      <c r="H15" s="64">
        <v>2656</v>
      </c>
      <c r="I15" s="64">
        <v>2448</v>
      </c>
      <c r="J15" s="19">
        <f t="shared" si="0"/>
        <v>38.608169440242058</v>
      </c>
      <c r="K15" s="12">
        <v>1</v>
      </c>
      <c r="L15" s="21">
        <f t="shared" si="1"/>
        <v>7.5642965204235996E-2</v>
      </c>
      <c r="M15" s="67">
        <v>0</v>
      </c>
      <c r="N15" s="15">
        <f t="shared" si="2"/>
        <v>0</v>
      </c>
      <c r="O15" s="66">
        <v>0</v>
      </c>
      <c r="P15" s="15">
        <f t="shared" si="3"/>
        <v>0</v>
      </c>
      <c r="Q15" s="72">
        <v>0</v>
      </c>
      <c r="R15" s="15">
        <f t="shared" si="4"/>
        <v>0</v>
      </c>
      <c r="S15" s="76">
        <v>1</v>
      </c>
      <c r="T15" s="15">
        <f t="shared" si="5"/>
        <v>7.5642965204235996E-2</v>
      </c>
      <c r="U15" s="74">
        <v>1</v>
      </c>
      <c r="V15" s="15">
        <f t="shared" si="6"/>
        <v>7.5642965204235996E-2</v>
      </c>
      <c r="W15" s="76">
        <v>0</v>
      </c>
      <c r="X15" s="15">
        <f t="shared" si="7"/>
        <v>0</v>
      </c>
      <c r="Y15" s="25">
        <v>0</v>
      </c>
      <c r="Z15" s="17">
        <v>0</v>
      </c>
      <c r="AA15" s="25">
        <v>0</v>
      </c>
      <c r="AB15" s="17">
        <v>1</v>
      </c>
      <c r="AC15" s="25">
        <v>0</v>
      </c>
      <c r="AD15" s="17">
        <v>0</v>
      </c>
      <c r="AE15" s="26">
        <v>0</v>
      </c>
      <c r="AF15" s="17">
        <v>0</v>
      </c>
      <c r="AG15" s="26">
        <v>47</v>
      </c>
      <c r="AH15" s="17">
        <v>0</v>
      </c>
      <c r="AI15" s="27">
        <v>47</v>
      </c>
      <c r="AJ15" s="15">
        <v>0.35552193645990926</v>
      </c>
      <c r="AK15" s="28">
        <v>0</v>
      </c>
      <c r="AL15" s="22">
        <v>0</v>
      </c>
      <c r="AM15" s="28">
        <v>0</v>
      </c>
      <c r="AN15" s="22">
        <v>7.5642965204235996E-2</v>
      </c>
      <c r="AO15" s="28">
        <v>0</v>
      </c>
      <c r="AP15" s="51">
        <v>47</v>
      </c>
      <c r="AQ15" s="55">
        <v>0</v>
      </c>
      <c r="AR15" s="51">
        <v>0</v>
      </c>
      <c r="AS15" s="55">
        <v>0</v>
      </c>
      <c r="AT15" s="51">
        <v>0</v>
      </c>
      <c r="AU15" s="55">
        <v>47</v>
      </c>
      <c r="AV15" s="15">
        <f t="shared" si="8"/>
        <v>0.35552193645990926</v>
      </c>
    </row>
    <row r="16" spans="1:48" ht="13.5" customHeight="1" x14ac:dyDescent="0.45">
      <c r="A16" s="7" t="s">
        <v>60</v>
      </c>
      <c r="B16" s="7" t="s">
        <v>175</v>
      </c>
      <c r="C16" s="8" t="s">
        <v>314</v>
      </c>
      <c r="D16" s="7" t="s">
        <v>298</v>
      </c>
      <c r="E16" s="58">
        <v>10485</v>
      </c>
      <c r="F16" s="50">
        <v>5319</v>
      </c>
      <c r="G16" s="37" t="s">
        <v>504</v>
      </c>
      <c r="H16" s="64">
        <v>2067</v>
      </c>
      <c r="I16" s="64">
        <v>3252</v>
      </c>
      <c r="J16" s="19">
        <f t="shared" si="0"/>
        <v>50.729613733905573</v>
      </c>
      <c r="K16" s="12">
        <v>68</v>
      </c>
      <c r="L16" s="21">
        <f t="shared" si="1"/>
        <v>6.4854554124940389</v>
      </c>
      <c r="M16" s="67">
        <v>10</v>
      </c>
      <c r="N16" s="15">
        <f t="shared" si="2"/>
        <v>0.9537434430138293</v>
      </c>
      <c r="O16" s="66">
        <v>1</v>
      </c>
      <c r="P16" s="15">
        <f t="shared" si="3"/>
        <v>9.5374344301382918E-2</v>
      </c>
      <c r="Q16" s="72">
        <v>0</v>
      </c>
      <c r="R16" s="15">
        <f t="shared" si="4"/>
        <v>0</v>
      </c>
      <c r="S16" s="76">
        <v>58</v>
      </c>
      <c r="T16" s="15">
        <f t="shared" si="5"/>
        <v>5.5317119694802095</v>
      </c>
      <c r="U16" s="74">
        <v>13</v>
      </c>
      <c r="V16" s="15">
        <f t="shared" si="6"/>
        <v>1.2398664759179781</v>
      </c>
      <c r="W16" s="76">
        <v>0</v>
      </c>
      <c r="X16" s="15">
        <f t="shared" si="7"/>
        <v>0</v>
      </c>
      <c r="Y16" s="25">
        <v>39</v>
      </c>
      <c r="Z16" s="17">
        <v>15</v>
      </c>
      <c r="AA16" s="25">
        <v>10</v>
      </c>
      <c r="AB16" s="17">
        <v>4</v>
      </c>
      <c r="AC16" s="25">
        <v>0</v>
      </c>
      <c r="AD16" s="17">
        <v>1068</v>
      </c>
      <c r="AE16" s="26">
        <v>518</v>
      </c>
      <c r="AF16" s="17">
        <v>383</v>
      </c>
      <c r="AG16" s="26">
        <v>160</v>
      </c>
      <c r="AH16" s="17">
        <v>0</v>
      </c>
      <c r="AI16" s="27">
        <v>2129</v>
      </c>
      <c r="AJ16" s="15">
        <v>20.305197901764423</v>
      </c>
      <c r="AK16" s="28">
        <v>3.7195994277539342</v>
      </c>
      <c r="AL16" s="22">
        <v>1.4306151645207439</v>
      </c>
      <c r="AM16" s="28">
        <v>0.9537434430138293</v>
      </c>
      <c r="AN16" s="22">
        <v>0.38149737720553167</v>
      </c>
      <c r="AO16" s="28">
        <v>0</v>
      </c>
      <c r="AP16" s="51">
        <v>1777</v>
      </c>
      <c r="AQ16" s="55">
        <v>60</v>
      </c>
      <c r="AR16" s="51">
        <v>0</v>
      </c>
      <c r="AS16" s="55">
        <v>0</v>
      </c>
      <c r="AT16" s="51">
        <v>0</v>
      </c>
      <c r="AU16" s="55">
        <v>1794</v>
      </c>
      <c r="AV16" s="15">
        <f t="shared" si="8"/>
        <v>17.110157367668098</v>
      </c>
    </row>
    <row r="17" spans="1:48" ht="13.5" customHeight="1" x14ac:dyDescent="0.45">
      <c r="A17" s="7" t="s">
        <v>61</v>
      </c>
      <c r="B17" s="7" t="s">
        <v>176</v>
      </c>
      <c r="C17" s="8" t="s">
        <v>315</v>
      </c>
      <c r="D17" s="7" t="s">
        <v>308</v>
      </c>
      <c r="E17" s="58">
        <v>8207</v>
      </c>
      <c r="F17" s="50">
        <v>4427</v>
      </c>
      <c r="G17" s="37" t="s">
        <v>505</v>
      </c>
      <c r="H17" s="64">
        <v>2060</v>
      </c>
      <c r="I17" s="64">
        <v>2367</v>
      </c>
      <c r="J17" s="19">
        <f t="shared" si="0"/>
        <v>53.941757036676009</v>
      </c>
      <c r="K17" s="12">
        <v>51</v>
      </c>
      <c r="L17" s="21">
        <f t="shared" si="1"/>
        <v>6.2142073839405381</v>
      </c>
      <c r="M17" s="67">
        <v>13</v>
      </c>
      <c r="N17" s="15">
        <f t="shared" si="2"/>
        <v>1.5840136468868038</v>
      </c>
      <c r="O17" s="66">
        <v>0</v>
      </c>
      <c r="P17" s="15">
        <f t="shared" si="3"/>
        <v>0</v>
      </c>
      <c r="Q17" s="72">
        <v>0</v>
      </c>
      <c r="R17" s="15">
        <f t="shared" si="4"/>
        <v>0</v>
      </c>
      <c r="S17" s="76">
        <v>38</v>
      </c>
      <c r="T17" s="15">
        <f t="shared" si="5"/>
        <v>4.6301937370537347</v>
      </c>
      <c r="U17" s="74">
        <v>5</v>
      </c>
      <c r="V17" s="15">
        <f t="shared" si="6"/>
        <v>0.60923601803338623</v>
      </c>
      <c r="W17" s="76">
        <v>0</v>
      </c>
      <c r="X17" s="15">
        <f t="shared" si="7"/>
        <v>0</v>
      </c>
      <c r="Y17" s="25">
        <v>35</v>
      </c>
      <c r="Z17" s="17">
        <v>11</v>
      </c>
      <c r="AA17" s="25">
        <v>3</v>
      </c>
      <c r="AB17" s="17">
        <v>2</v>
      </c>
      <c r="AC17" s="25">
        <v>0</v>
      </c>
      <c r="AD17" s="17">
        <v>938</v>
      </c>
      <c r="AE17" s="26">
        <v>357</v>
      </c>
      <c r="AF17" s="17">
        <v>122</v>
      </c>
      <c r="AG17" s="26">
        <v>81</v>
      </c>
      <c r="AH17" s="17">
        <v>0</v>
      </c>
      <c r="AI17" s="27">
        <v>1498</v>
      </c>
      <c r="AJ17" s="15">
        <v>18.252711100280248</v>
      </c>
      <c r="AK17" s="28">
        <v>4.2646521262337034</v>
      </c>
      <c r="AL17" s="22">
        <v>1.3403192396734496</v>
      </c>
      <c r="AM17" s="28">
        <v>0.36554161082003167</v>
      </c>
      <c r="AN17" s="22">
        <v>0.24369440721335445</v>
      </c>
      <c r="AO17" s="28">
        <v>0</v>
      </c>
      <c r="AP17" s="51">
        <v>1047</v>
      </c>
      <c r="AQ17" s="55">
        <v>66</v>
      </c>
      <c r="AR17" s="51">
        <v>0</v>
      </c>
      <c r="AS17" s="55">
        <v>0</v>
      </c>
      <c r="AT17" s="51">
        <v>0</v>
      </c>
      <c r="AU17" s="55">
        <v>1113</v>
      </c>
      <c r="AV17" s="15">
        <f t="shared" si="8"/>
        <v>13.561593761423174</v>
      </c>
    </row>
    <row r="18" spans="1:48" ht="13.5" customHeight="1" x14ac:dyDescent="0.45">
      <c r="A18" s="7" t="s">
        <v>63</v>
      </c>
      <c r="B18" s="7" t="s">
        <v>178</v>
      </c>
      <c r="C18" s="8" t="s">
        <v>317</v>
      </c>
      <c r="D18" s="7" t="s">
        <v>308</v>
      </c>
      <c r="E18" s="58">
        <v>11954</v>
      </c>
      <c r="F18" s="50">
        <v>4542</v>
      </c>
      <c r="G18" s="37" t="s">
        <v>507</v>
      </c>
      <c r="H18" s="64">
        <v>2373</v>
      </c>
      <c r="I18" s="64">
        <v>2169</v>
      </c>
      <c r="J18" s="19">
        <f t="shared" si="0"/>
        <v>37.9956499916346</v>
      </c>
      <c r="K18" s="12">
        <v>2</v>
      </c>
      <c r="L18" s="21">
        <f t="shared" si="1"/>
        <v>0.16730801405387319</v>
      </c>
      <c r="M18" s="67">
        <v>0</v>
      </c>
      <c r="N18" s="15">
        <f t="shared" si="2"/>
        <v>0</v>
      </c>
      <c r="O18" s="66">
        <v>0</v>
      </c>
      <c r="P18" s="15">
        <f t="shared" si="3"/>
        <v>0</v>
      </c>
      <c r="Q18" s="72">
        <v>0</v>
      </c>
      <c r="R18" s="15">
        <f t="shared" si="4"/>
        <v>0</v>
      </c>
      <c r="S18" s="76">
        <v>2</v>
      </c>
      <c r="T18" s="15">
        <f t="shared" si="5"/>
        <v>0.16730801405387319</v>
      </c>
      <c r="U18" s="74">
        <v>0</v>
      </c>
      <c r="V18" s="15">
        <f t="shared" si="6"/>
        <v>0</v>
      </c>
      <c r="W18" s="76">
        <v>0</v>
      </c>
      <c r="X18" s="15">
        <f t="shared" si="7"/>
        <v>0</v>
      </c>
      <c r="Y18" s="25">
        <v>1</v>
      </c>
      <c r="Z18" s="17">
        <v>1</v>
      </c>
      <c r="AA18" s="25">
        <v>0</v>
      </c>
      <c r="AB18" s="17">
        <v>0</v>
      </c>
      <c r="AC18" s="25">
        <v>0</v>
      </c>
      <c r="AD18" s="17">
        <v>25</v>
      </c>
      <c r="AE18" s="26">
        <v>44</v>
      </c>
      <c r="AF18" s="17">
        <v>0</v>
      </c>
      <c r="AG18" s="26">
        <v>0</v>
      </c>
      <c r="AH18" s="17">
        <v>0</v>
      </c>
      <c r="AI18" s="27">
        <v>69</v>
      </c>
      <c r="AJ18" s="15">
        <v>0.5772126484858624</v>
      </c>
      <c r="AK18" s="28">
        <v>8.3654007026936594E-2</v>
      </c>
      <c r="AL18" s="22">
        <v>8.3654007026936594E-2</v>
      </c>
      <c r="AM18" s="28">
        <v>0</v>
      </c>
      <c r="AN18" s="22">
        <v>0</v>
      </c>
      <c r="AO18" s="28">
        <v>0</v>
      </c>
      <c r="AP18" s="51">
        <v>46</v>
      </c>
      <c r="AQ18" s="55">
        <v>0</v>
      </c>
      <c r="AR18" s="51">
        <v>0</v>
      </c>
      <c r="AS18" s="55">
        <v>0</v>
      </c>
      <c r="AT18" s="51">
        <v>0</v>
      </c>
      <c r="AU18" s="55">
        <v>46</v>
      </c>
      <c r="AV18" s="15">
        <f t="shared" si="8"/>
        <v>0.38480843232390827</v>
      </c>
    </row>
    <row r="19" spans="1:48" ht="13.5" customHeight="1" x14ac:dyDescent="0.45">
      <c r="A19" s="7" t="s">
        <v>64</v>
      </c>
      <c r="B19" s="7" t="s">
        <v>179</v>
      </c>
      <c r="C19" s="8" t="s">
        <v>318</v>
      </c>
      <c r="D19" s="7" t="s">
        <v>275</v>
      </c>
      <c r="E19" s="58">
        <v>8275</v>
      </c>
      <c r="F19" s="50">
        <v>4410</v>
      </c>
      <c r="G19" s="37" t="s">
        <v>508</v>
      </c>
      <c r="H19" s="64">
        <v>2021</v>
      </c>
      <c r="I19" s="64">
        <v>2389</v>
      </c>
      <c r="J19" s="19">
        <f t="shared" si="0"/>
        <v>53.293051359516618</v>
      </c>
      <c r="K19" s="12">
        <v>43</v>
      </c>
      <c r="L19" s="21">
        <f t="shared" si="1"/>
        <v>5.1963746223564957</v>
      </c>
      <c r="M19" s="67">
        <v>7</v>
      </c>
      <c r="N19" s="15">
        <f t="shared" si="2"/>
        <v>0.84592145015105735</v>
      </c>
      <c r="O19" s="66">
        <v>0</v>
      </c>
      <c r="P19" s="15">
        <f t="shared" si="3"/>
        <v>0</v>
      </c>
      <c r="Q19" s="72">
        <v>0</v>
      </c>
      <c r="R19" s="15">
        <f t="shared" si="4"/>
        <v>0</v>
      </c>
      <c r="S19" s="76">
        <v>36</v>
      </c>
      <c r="T19" s="15">
        <f t="shared" si="5"/>
        <v>4.3504531722054383</v>
      </c>
      <c r="U19" s="74">
        <v>6</v>
      </c>
      <c r="V19" s="15">
        <f t="shared" si="6"/>
        <v>0.7250755287009063</v>
      </c>
      <c r="W19" s="76">
        <v>1</v>
      </c>
      <c r="X19" s="15">
        <f t="shared" si="7"/>
        <v>0.12084592145015105</v>
      </c>
      <c r="Y19" s="25">
        <v>25</v>
      </c>
      <c r="Z19" s="17">
        <v>12</v>
      </c>
      <c r="AA19" s="25">
        <v>3</v>
      </c>
      <c r="AB19" s="17">
        <v>2</v>
      </c>
      <c r="AC19" s="25">
        <v>1</v>
      </c>
      <c r="AD19" s="17">
        <v>677</v>
      </c>
      <c r="AE19" s="26">
        <v>401</v>
      </c>
      <c r="AF19" s="17">
        <v>150</v>
      </c>
      <c r="AG19" s="26">
        <v>72</v>
      </c>
      <c r="AH19" s="17">
        <v>57</v>
      </c>
      <c r="AI19" s="27">
        <v>1357</v>
      </c>
      <c r="AJ19" s="15">
        <v>16.398791540785499</v>
      </c>
      <c r="AK19" s="28">
        <v>3.0211480362537766</v>
      </c>
      <c r="AL19" s="22">
        <v>1.4501510574018126</v>
      </c>
      <c r="AM19" s="28">
        <v>0.36253776435045315</v>
      </c>
      <c r="AN19" s="22">
        <v>0.2416918429003021</v>
      </c>
      <c r="AO19" s="28">
        <v>0.12084592145015105</v>
      </c>
      <c r="AP19" s="51">
        <v>977</v>
      </c>
      <c r="AQ19" s="55">
        <v>100</v>
      </c>
      <c r="AR19" s="51">
        <v>0</v>
      </c>
      <c r="AS19" s="55">
        <v>0</v>
      </c>
      <c r="AT19" s="51">
        <v>0</v>
      </c>
      <c r="AU19" s="55">
        <v>1021</v>
      </c>
      <c r="AV19" s="15">
        <f t="shared" si="8"/>
        <v>12.338368580060424</v>
      </c>
    </row>
    <row r="20" spans="1:48" ht="13.5" customHeight="1" x14ac:dyDescent="0.45">
      <c r="A20" s="7" t="s">
        <v>65</v>
      </c>
      <c r="B20" s="7" t="s">
        <v>323</v>
      </c>
      <c r="C20" s="8" t="s">
        <v>324</v>
      </c>
      <c r="D20" s="7" t="s">
        <v>298</v>
      </c>
      <c r="E20" s="58">
        <v>7448</v>
      </c>
      <c r="F20" s="50">
        <v>3092</v>
      </c>
      <c r="G20" s="37" t="s">
        <v>510</v>
      </c>
      <c r="H20" s="64">
        <v>1488</v>
      </c>
      <c r="I20" s="64">
        <v>1604</v>
      </c>
      <c r="J20" s="19">
        <f t="shared" si="0"/>
        <v>41.514500537056925</v>
      </c>
      <c r="K20" s="12">
        <v>12</v>
      </c>
      <c r="L20" s="21">
        <f t="shared" si="1"/>
        <v>1.6111707841031151</v>
      </c>
      <c r="M20" s="67">
        <v>6</v>
      </c>
      <c r="N20" s="15">
        <f t="shared" si="2"/>
        <v>0.80558539205155755</v>
      </c>
      <c r="O20" s="66">
        <v>0</v>
      </c>
      <c r="P20" s="15">
        <f t="shared" si="3"/>
        <v>0</v>
      </c>
      <c r="Q20" s="72">
        <v>0</v>
      </c>
      <c r="R20" s="15">
        <f t="shared" si="4"/>
        <v>0</v>
      </c>
      <c r="S20" s="76">
        <v>6</v>
      </c>
      <c r="T20" s="15">
        <f t="shared" si="5"/>
        <v>0.80558539205155755</v>
      </c>
      <c r="U20" s="74">
        <v>0</v>
      </c>
      <c r="V20" s="15">
        <f t="shared" si="6"/>
        <v>0</v>
      </c>
      <c r="W20" s="76">
        <v>0</v>
      </c>
      <c r="X20" s="15">
        <f t="shared" si="7"/>
        <v>0</v>
      </c>
      <c r="Y20" s="25">
        <v>10</v>
      </c>
      <c r="Z20" s="17">
        <v>2</v>
      </c>
      <c r="AA20" s="25">
        <v>0</v>
      </c>
      <c r="AB20" s="17">
        <v>0</v>
      </c>
      <c r="AC20" s="25">
        <v>0</v>
      </c>
      <c r="AD20" s="17">
        <v>274</v>
      </c>
      <c r="AE20" s="26">
        <v>61</v>
      </c>
      <c r="AF20" s="17">
        <v>0</v>
      </c>
      <c r="AG20" s="26">
        <v>0</v>
      </c>
      <c r="AH20" s="17">
        <v>0</v>
      </c>
      <c r="AI20" s="27">
        <v>335</v>
      </c>
      <c r="AJ20" s="15">
        <v>4.4978517722878628</v>
      </c>
      <c r="AK20" s="28">
        <v>1.3426423200859292</v>
      </c>
      <c r="AL20" s="22">
        <v>0.26852846401718583</v>
      </c>
      <c r="AM20" s="28">
        <v>0</v>
      </c>
      <c r="AN20" s="22">
        <v>0</v>
      </c>
      <c r="AO20" s="28">
        <v>0</v>
      </c>
      <c r="AP20" s="51">
        <v>285</v>
      </c>
      <c r="AQ20" s="55">
        <v>0</v>
      </c>
      <c r="AR20" s="51">
        <v>0</v>
      </c>
      <c r="AS20" s="55">
        <v>0</v>
      </c>
      <c r="AT20" s="51">
        <v>0</v>
      </c>
      <c r="AU20" s="55">
        <v>285</v>
      </c>
      <c r="AV20" s="15">
        <f t="shared" si="8"/>
        <v>3.8265306122448979</v>
      </c>
    </row>
    <row r="21" spans="1:48" ht="13.5" customHeight="1" x14ac:dyDescent="0.45">
      <c r="A21" s="7" t="s">
        <v>66</v>
      </c>
      <c r="B21" s="7" t="s">
        <v>180</v>
      </c>
      <c r="C21" s="8" t="s">
        <v>325</v>
      </c>
      <c r="D21" s="7" t="s">
        <v>298</v>
      </c>
      <c r="E21" s="58">
        <v>12035</v>
      </c>
      <c r="F21" s="50">
        <v>4784</v>
      </c>
      <c r="G21" s="37" t="s">
        <v>513</v>
      </c>
      <c r="H21" s="64">
        <v>2442</v>
      </c>
      <c r="I21" s="64">
        <v>2342</v>
      </c>
      <c r="J21" s="19">
        <f t="shared" si="0"/>
        <v>39.7507270461155</v>
      </c>
      <c r="K21" s="12">
        <v>6</v>
      </c>
      <c r="L21" s="21">
        <f t="shared" si="1"/>
        <v>0.49854590776900709</v>
      </c>
      <c r="M21" s="67">
        <v>4</v>
      </c>
      <c r="N21" s="15">
        <f t="shared" si="2"/>
        <v>0.33236393851267138</v>
      </c>
      <c r="O21" s="66">
        <v>0</v>
      </c>
      <c r="P21" s="15">
        <f t="shared" si="3"/>
        <v>0</v>
      </c>
      <c r="Q21" s="72">
        <v>0</v>
      </c>
      <c r="R21" s="15">
        <f t="shared" si="4"/>
        <v>0</v>
      </c>
      <c r="S21" s="76">
        <v>2</v>
      </c>
      <c r="T21" s="15">
        <f t="shared" si="5"/>
        <v>0.16618196925633569</v>
      </c>
      <c r="U21" s="74">
        <v>0</v>
      </c>
      <c r="V21" s="15">
        <f t="shared" si="6"/>
        <v>0</v>
      </c>
      <c r="W21" s="76">
        <v>0</v>
      </c>
      <c r="X21" s="15">
        <f t="shared" si="7"/>
        <v>0</v>
      </c>
      <c r="Y21" s="25">
        <v>5</v>
      </c>
      <c r="Z21" s="17">
        <v>1</v>
      </c>
      <c r="AA21" s="25">
        <v>0</v>
      </c>
      <c r="AB21" s="17">
        <v>0</v>
      </c>
      <c r="AC21" s="25">
        <v>0</v>
      </c>
      <c r="AD21" s="17">
        <v>127</v>
      </c>
      <c r="AE21" s="26">
        <v>30</v>
      </c>
      <c r="AF21" s="17">
        <v>0</v>
      </c>
      <c r="AG21" s="26">
        <v>0</v>
      </c>
      <c r="AH21" s="17">
        <v>0</v>
      </c>
      <c r="AI21" s="27">
        <v>157</v>
      </c>
      <c r="AJ21" s="15">
        <v>1.3045284586622352</v>
      </c>
      <c r="AK21" s="28">
        <v>0.41545492314083921</v>
      </c>
      <c r="AL21" s="22">
        <v>8.3090984628167844E-2</v>
      </c>
      <c r="AM21" s="28">
        <v>0</v>
      </c>
      <c r="AN21" s="22">
        <v>0</v>
      </c>
      <c r="AO21" s="28">
        <v>0</v>
      </c>
      <c r="AP21" s="51">
        <v>134</v>
      </c>
      <c r="AQ21" s="55">
        <v>0</v>
      </c>
      <c r="AR21" s="51">
        <v>0</v>
      </c>
      <c r="AS21" s="55">
        <v>0</v>
      </c>
      <c r="AT21" s="51">
        <v>0</v>
      </c>
      <c r="AU21" s="55">
        <v>134</v>
      </c>
      <c r="AV21" s="15">
        <f t="shared" si="8"/>
        <v>1.1134191940174489</v>
      </c>
    </row>
    <row r="22" spans="1:48" ht="13.5" customHeight="1" x14ac:dyDescent="0.45">
      <c r="A22" s="7" t="s">
        <v>326</v>
      </c>
      <c r="B22" s="7" t="s">
        <v>181</v>
      </c>
      <c r="C22" s="8" t="s">
        <v>327</v>
      </c>
      <c r="D22" s="7" t="s">
        <v>298</v>
      </c>
      <c r="E22" s="58">
        <v>8359</v>
      </c>
      <c r="F22" s="50">
        <v>3237</v>
      </c>
      <c r="G22" s="37" t="s">
        <v>514</v>
      </c>
      <c r="H22" s="64">
        <v>1864</v>
      </c>
      <c r="I22" s="64">
        <v>1373</v>
      </c>
      <c r="J22" s="19">
        <f t="shared" si="0"/>
        <v>38.724727838258168</v>
      </c>
      <c r="K22" s="12">
        <v>11</v>
      </c>
      <c r="L22" s="21">
        <f t="shared" si="1"/>
        <v>1.3159468835985166</v>
      </c>
      <c r="M22" s="67">
        <v>11</v>
      </c>
      <c r="N22" s="15">
        <f t="shared" si="2"/>
        <v>1.3159468835985166</v>
      </c>
      <c r="O22" s="66">
        <v>2</v>
      </c>
      <c r="P22" s="15">
        <f t="shared" si="3"/>
        <v>0.23926306974518483</v>
      </c>
      <c r="Q22" s="72">
        <v>0</v>
      </c>
      <c r="R22" s="15">
        <f t="shared" si="4"/>
        <v>0</v>
      </c>
      <c r="S22" s="76">
        <v>0</v>
      </c>
      <c r="T22" s="15">
        <f t="shared" si="5"/>
        <v>0</v>
      </c>
      <c r="U22" s="74">
        <v>0</v>
      </c>
      <c r="V22" s="15">
        <f t="shared" si="6"/>
        <v>0</v>
      </c>
      <c r="W22" s="76">
        <v>0</v>
      </c>
      <c r="X22" s="15">
        <f t="shared" si="7"/>
        <v>0</v>
      </c>
      <c r="Y22" s="25">
        <v>6</v>
      </c>
      <c r="Z22" s="17">
        <v>3</v>
      </c>
      <c r="AA22" s="25">
        <v>2</v>
      </c>
      <c r="AB22" s="17">
        <v>0</v>
      </c>
      <c r="AC22" s="25">
        <v>0</v>
      </c>
      <c r="AD22" s="17">
        <v>163</v>
      </c>
      <c r="AE22" s="26">
        <v>97</v>
      </c>
      <c r="AF22" s="17">
        <v>96</v>
      </c>
      <c r="AG22" s="26">
        <v>0</v>
      </c>
      <c r="AH22" s="17">
        <v>0</v>
      </c>
      <c r="AI22" s="27">
        <v>356</v>
      </c>
      <c r="AJ22" s="15">
        <v>4.2588826414642895</v>
      </c>
      <c r="AK22" s="28">
        <v>0.71778920923555445</v>
      </c>
      <c r="AL22" s="22">
        <v>0.35889460461777722</v>
      </c>
      <c r="AM22" s="28">
        <v>0.23926306974518483</v>
      </c>
      <c r="AN22" s="22">
        <v>0</v>
      </c>
      <c r="AO22" s="28">
        <v>0</v>
      </c>
      <c r="AP22" s="51">
        <v>333</v>
      </c>
      <c r="AQ22" s="55">
        <v>0</v>
      </c>
      <c r="AR22" s="51">
        <v>0</v>
      </c>
      <c r="AS22" s="55">
        <v>0</v>
      </c>
      <c r="AT22" s="51">
        <v>0</v>
      </c>
      <c r="AU22" s="55">
        <v>333</v>
      </c>
      <c r="AV22" s="15">
        <f t="shared" si="8"/>
        <v>3.9837301112573273</v>
      </c>
    </row>
    <row r="23" spans="1:48" ht="13.5" customHeight="1" x14ac:dyDescent="0.45">
      <c r="A23" s="7" t="s">
        <v>67</v>
      </c>
      <c r="B23" s="7" t="s">
        <v>181</v>
      </c>
      <c r="C23" s="8" t="s">
        <v>328</v>
      </c>
      <c r="D23" s="7" t="s">
        <v>298</v>
      </c>
      <c r="E23" s="58">
        <v>8359</v>
      </c>
      <c r="F23" s="50">
        <v>3237</v>
      </c>
      <c r="G23" s="37" t="s">
        <v>514</v>
      </c>
      <c r="H23" s="64">
        <v>1864</v>
      </c>
      <c r="I23" s="64">
        <v>1373</v>
      </c>
      <c r="J23" s="19">
        <f t="shared" si="0"/>
        <v>38.724727838258168</v>
      </c>
      <c r="K23" s="12">
        <v>11</v>
      </c>
      <c r="L23" s="21">
        <f t="shared" si="1"/>
        <v>1.3159468835985166</v>
      </c>
      <c r="M23" s="67">
        <v>11</v>
      </c>
      <c r="N23" s="15">
        <f t="shared" si="2"/>
        <v>1.3159468835985166</v>
      </c>
      <c r="O23" s="66">
        <v>2</v>
      </c>
      <c r="P23" s="15">
        <f t="shared" si="3"/>
        <v>0.23926306974518483</v>
      </c>
      <c r="Q23" s="72">
        <v>0</v>
      </c>
      <c r="R23" s="15">
        <f t="shared" si="4"/>
        <v>0</v>
      </c>
      <c r="S23" s="76">
        <v>0</v>
      </c>
      <c r="T23" s="15">
        <f t="shared" si="5"/>
        <v>0</v>
      </c>
      <c r="U23" s="74">
        <v>0</v>
      </c>
      <c r="V23" s="15">
        <f t="shared" si="6"/>
        <v>0</v>
      </c>
      <c r="W23" s="76">
        <v>0</v>
      </c>
      <c r="X23" s="15">
        <f t="shared" si="7"/>
        <v>0</v>
      </c>
      <c r="Y23" s="25">
        <v>6</v>
      </c>
      <c r="Z23" s="17">
        <v>3</v>
      </c>
      <c r="AA23" s="25">
        <v>2</v>
      </c>
      <c r="AB23" s="17">
        <v>0</v>
      </c>
      <c r="AC23" s="25">
        <v>0</v>
      </c>
      <c r="AD23" s="17">
        <v>163</v>
      </c>
      <c r="AE23" s="26">
        <v>97</v>
      </c>
      <c r="AF23" s="17">
        <v>96</v>
      </c>
      <c r="AG23" s="26">
        <v>0</v>
      </c>
      <c r="AH23" s="17">
        <v>0</v>
      </c>
      <c r="AI23" s="27">
        <v>356</v>
      </c>
      <c r="AJ23" s="15">
        <v>4.2588826414642895</v>
      </c>
      <c r="AK23" s="28">
        <v>0.71778920923555445</v>
      </c>
      <c r="AL23" s="22">
        <v>0.35889460461777722</v>
      </c>
      <c r="AM23" s="28">
        <v>0.23926306974518483</v>
      </c>
      <c r="AN23" s="22">
        <v>0</v>
      </c>
      <c r="AO23" s="28">
        <v>0</v>
      </c>
      <c r="AP23" s="51">
        <v>333</v>
      </c>
      <c r="AQ23" s="55">
        <v>0</v>
      </c>
      <c r="AR23" s="51">
        <v>0</v>
      </c>
      <c r="AS23" s="55">
        <v>0</v>
      </c>
      <c r="AT23" s="51">
        <v>0</v>
      </c>
      <c r="AU23" s="55">
        <v>333</v>
      </c>
      <c r="AV23" s="15">
        <f t="shared" si="8"/>
        <v>3.9837301112573273</v>
      </c>
    </row>
    <row r="24" spans="1:48" ht="13.5" customHeight="1" x14ac:dyDescent="0.45">
      <c r="A24" s="7" t="s">
        <v>68</v>
      </c>
      <c r="B24" s="7" t="s">
        <v>182</v>
      </c>
      <c r="C24" s="8" t="s">
        <v>329</v>
      </c>
      <c r="D24" s="7" t="s">
        <v>298</v>
      </c>
      <c r="E24" s="58">
        <v>11700</v>
      </c>
      <c r="F24" s="50">
        <v>4532</v>
      </c>
      <c r="G24" s="37" t="s">
        <v>517</v>
      </c>
      <c r="H24" s="64">
        <v>2424</v>
      </c>
      <c r="I24" s="64">
        <v>2108</v>
      </c>
      <c r="J24" s="19">
        <f t="shared" si="0"/>
        <v>38.735042735042732</v>
      </c>
      <c r="K24" s="12">
        <v>6</v>
      </c>
      <c r="L24" s="21">
        <f t="shared" si="1"/>
        <v>0.51282051282051277</v>
      </c>
      <c r="M24" s="67">
        <v>5</v>
      </c>
      <c r="N24" s="15">
        <f t="shared" si="2"/>
        <v>0.42735042735042733</v>
      </c>
      <c r="O24" s="66">
        <v>0</v>
      </c>
      <c r="P24" s="15">
        <f t="shared" si="3"/>
        <v>0</v>
      </c>
      <c r="Q24" s="72">
        <v>0</v>
      </c>
      <c r="R24" s="15">
        <f t="shared" si="4"/>
        <v>0</v>
      </c>
      <c r="S24" s="76">
        <v>1</v>
      </c>
      <c r="T24" s="15">
        <f t="shared" si="5"/>
        <v>8.5470085470085472E-2</v>
      </c>
      <c r="U24" s="74">
        <v>0</v>
      </c>
      <c r="V24" s="15">
        <f t="shared" si="6"/>
        <v>0</v>
      </c>
      <c r="W24" s="76">
        <v>0</v>
      </c>
      <c r="X24" s="15">
        <f t="shared" si="7"/>
        <v>0</v>
      </c>
      <c r="Y24" s="25">
        <v>4</v>
      </c>
      <c r="Z24" s="17">
        <v>2</v>
      </c>
      <c r="AA24" s="25">
        <v>0</v>
      </c>
      <c r="AB24" s="17">
        <v>0</v>
      </c>
      <c r="AC24" s="25">
        <v>0</v>
      </c>
      <c r="AD24" s="17">
        <v>100</v>
      </c>
      <c r="AE24" s="26">
        <v>71</v>
      </c>
      <c r="AF24" s="17">
        <v>0</v>
      </c>
      <c r="AG24" s="26">
        <v>0</v>
      </c>
      <c r="AH24" s="17">
        <v>0</v>
      </c>
      <c r="AI24" s="27">
        <v>171</v>
      </c>
      <c r="AJ24" s="15">
        <v>1.4615384615384615</v>
      </c>
      <c r="AK24" s="28">
        <v>0.34188034188034189</v>
      </c>
      <c r="AL24" s="22">
        <v>0.17094017094017094</v>
      </c>
      <c r="AM24" s="28">
        <v>0</v>
      </c>
      <c r="AN24" s="22">
        <v>0</v>
      </c>
      <c r="AO24" s="28">
        <v>0</v>
      </c>
      <c r="AP24" s="51">
        <v>114</v>
      </c>
      <c r="AQ24" s="55">
        <v>0</v>
      </c>
      <c r="AR24" s="51">
        <v>0</v>
      </c>
      <c r="AS24" s="55">
        <v>0</v>
      </c>
      <c r="AT24" s="51">
        <v>0</v>
      </c>
      <c r="AU24" s="55">
        <v>114</v>
      </c>
      <c r="AV24" s="15">
        <f t="shared" si="8"/>
        <v>0.97435897435897445</v>
      </c>
    </row>
    <row r="25" spans="1:48" ht="13.5" customHeight="1" x14ac:dyDescent="0.45">
      <c r="A25" s="7" t="s">
        <v>69</v>
      </c>
      <c r="B25" s="7" t="s">
        <v>183</v>
      </c>
      <c r="C25" s="8" t="s">
        <v>330</v>
      </c>
      <c r="D25" s="7" t="s">
        <v>298</v>
      </c>
      <c r="E25" s="58">
        <v>9474</v>
      </c>
      <c r="F25" s="50">
        <v>3489</v>
      </c>
      <c r="G25" s="37" t="s">
        <v>518</v>
      </c>
      <c r="H25" s="64">
        <v>2119</v>
      </c>
      <c r="I25" s="64">
        <v>1370</v>
      </c>
      <c r="J25" s="19">
        <f t="shared" si="0"/>
        <v>36.827105763141226</v>
      </c>
      <c r="K25" s="12">
        <v>14</v>
      </c>
      <c r="L25" s="21">
        <f t="shared" si="1"/>
        <v>1.4777285201604391</v>
      </c>
      <c r="M25" s="67">
        <v>12</v>
      </c>
      <c r="N25" s="15">
        <f t="shared" si="2"/>
        <v>1.266624445851805</v>
      </c>
      <c r="O25" s="66">
        <v>1</v>
      </c>
      <c r="P25" s="15">
        <f t="shared" si="3"/>
        <v>0.10555203715431707</v>
      </c>
      <c r="Q25" s="72">
        <v>0</v>
      </c>
      <c r="R25" s="15">
        <f t="shared" si="4"/>
        <v>0</v>
      </c>
      <c r="S25" s="76">
        <v>2</v>
      </c>
      <c r="T25" s="15">
        <f t="shared" si="5"/>
        <v>0.21110407430863415</v>
      </c>
      <c r="U25" s="74">
        <v>0</v>
      </c>
      <c r="V25" s="15">
        <f t="shared" si="6"/>
        <v>0</v>
      </c>
      <c r="W25" s="76">
        <v>0</v>
      </c>
      <c r="X25" s="15">
        <f t="shared" si="7"/>
        <v>0</v>
      </c>
      <c r="Y25" s="25">
        <v>12</v>
      </c>
      <c r="Z25" s="17">
        <v>1</v>
      </c>
      <c r="AA25" s="25">
        <v>1</v>
      </c>
      <c r="AB25" s="17">
        <v>0</v>
      </c>
      <c r="AC25" s="25">
        <v>0</v>
      </c>
      <c r="AD25" s="17">
        <v>334</v>
      </c>
      <c r="AE25" s="26">
        <v>32</v>
      </c>
      <c r="AF25" s="17">
        <v>36</v>
      </c>
      <c r="AG25" s="26">
        <v>0</v>
      </c>
      <c r="AH25" s="17">
        <v>0</v>
      </c>
      <c r="AI25" s="27">
        <v>402</v>
      </c>
      <c r="AJ25" s="15">
        <v>4.2431918936035462</v>
      </c>
      <c r="AK25" s="28">
        <v>1.266624445851805</v>
      </c>
      <c r="AL25" s="22">
        <v>0.10555203715431707</v>
      </c>
      <c r="AM25" s="28">
        <v>0.10555203715431707</v>
      </c>
      <c r="AN25" s="22">
        <v>0</v>
      </c>
      <c r="AO25" s="28">
        <v>0</v>
      </c>
      <c r="AP25" s="51">
        <v>291</v>
      </c>
      <c r="AQ25" s="55">
        <v>0</v>
      </c>
      <c r="AR25" s="51">
        <v>0</v>
      </c>
      <c r="AS25" s="55">
        <v>0</v>
      </c>
      <c r="AT25" s="51">
        <v>0</v>
      </c>
      <c r="AU25" s="55">
        <v>291</v>
      </c>
      <c r="AV25" s="15">
        <f t="shared" si="8"/>
        <v>3.0715642811906267</v>
      </c>
    </row>
    <row r="26" spans="1:48" ht="13.5" customHeight="1" x14ac:dyDescent="0.45">
      <c r="A26" s="7" t="s">
        <v>70</v>
      </c>
      <c r="B26" s="7" t="s">
        <v>184</v>
      </c>
      <c r="C26" s="8" t="s">
        <v>331</v>
      </c>
      <c r="D26" s="7" t="s">
        <v>298</v>
      </c>
      <c r="E26" s="58">
        <v>8448</v>
      </c>
      <c r="F26" s="50">
        <v>4290</v>
      </c>
      <c r="G26" s="37" t="s">
        <v>522</v>
      </c>
      <c r="H26" s="64">
        <v>1951</v>
      </c>
      <c r="I26" s="64">
        <v>2339</v>
      </c>
      <c r="J26" s="19">
        <f t="shared" si="0"/>
        <v>50.78125</v>
      </c>
      <c r="K26" s="12">
        <v>35</v>
      </c>
      <c r="L26" s="21">
        <f t="shared" si="1"/>
        <v>4.1429924242424239</v>
      </c>
      <c r="M26" s="67">
        <v>7</v>
      </c>
      <c r="N26" s="15">
        <f t="shared" si="2"/>
        <v>0.82859848484848486</v>
      </c>
      <c r="O26" s="66">
        <v>0</v>
      </c>
      <c r="P26" s="15">
        <f t="shared" si="3"/>
        <v>0</v>
      </c>
      <c r="Q26" s="72">
        <v>0</v>
      </c>
      <c r="R26" s="15">
        <f t="shared" si="4"/>
        <v>0</v>
      </c>
      <c r="S26" s="76">
        <v>28</v>
      </c>
      <c r="T26" s="15">
        <f t="shared" si="5"/>
        <v>3.3143939393939394</v>
      </c>
      <c r="U26" s="74">
        <v>7</v>
      </c>
      <c r="V26" s="15">
        <f t="shared" si="6"/>
        <v>0.82859848484848486</v>
      </c>
      <c r="W26" s="76">
        <v>1</v>
      </c>
      <c r="X26" s="15">
        <f t="shared" si="7"/>
        <v>0.11837121212121213</v>
      </c>
      <c r="Y26" s="25">
        <v>19</v>
      </c>
      <c r="Z26" s="17">
        <v>9</v>
      </c>
      <c r="AA26" s="25">
        <v>3</v>
      </c>
      <c r="AB26" s="17">
        <v>3</v>
      </c>
      <c r="AC26" s="25">
        <v>1</v>
      </c>
      <c r="AD26" s="17">
        <v>530</v>
      </c>
      <c r="AE26" s="26">
        <v>297</v>
      </c>
      <c r="AF26" s="17">
        <v>117</v>
      </c>
      <c r="AG26" s="26">
        <v>166</v>
      </c>
      <c r="AH26" s="17">
        <v>62</v>
      </c>
      <c r="AI26" s="27">
        <v>1172</v>
      </c>
      <c r="AJ26" s="15">
        <v>13.873106060606061</v>
      </c>
      <c r="AK26" s="28">
        <v>2.2490530303030303</v>
      </c>
      <c r="AL26" s="22">
        <v>1.0653409090909089</v>
      </c>
      <c r="AM26" s="28">
        <v>0.35511363636363635</v>
      </c>
      <c r="AN26" s="22">
        <v>0.35511363636363635</v>
      </c>
      <c r="AO26" s="28">
        <v>0.11837121212121213</v>
      </c>
      <c r="AP26" s="51">
        <v>1068</v>
      </c>
      <c r="AQ26" s="55">
        <v>0</v>
      </c>
      <c r="AR26" s="51">
        <v>0</v>
      </c>
      <c r="AS26" s="55">
        <v>0</v>
      </c>
      <c r="AT26" s="51">
        <v>0</v>
      </c>
      <c r="AU26" s="55">
        <v>1068</v>
      </c>
      <c r="AV26" s="15">
        <f t="shared" si="8"/>
        <v>12.642045454545455</v>
      </c>
    </row>
    <row r="27" spans="1:48" ht="13.5" customHeight="1" x14ac:dyDescent="0.45">
      <c r="A27" s="7" t="s">
        <v>332</v>
      </c>
      <c r="B27" s="7" t="s">
        <v>333</v>
      </c>
      <c r="C27" s="8" t="s">
        <v>334</v>
      </c>
      <c r="D27" s="7" t="s">
        <v>298</v>
      </c>
      <c r="E27" s="58">
        <v>8464</v>
      </c>
      <c r="F27" s="50">
        <v>4284</v>
      </c>
      <c r="G27" s="37" t="s">
        <v>523</v>
      </c>
      <c r="H27" s="64">
        <v>1936</v>
      </c>
      <c r="I27" s="64">
        <v>2348</v>
      </c>
      <c r="J27" s="19">
        <f t="shared" si="0"/>
        <v>50.614366729678636</v>
      </c>
      <c r="K27" s="12">
        <v>42</v>
      </c>
      <c r="L27" s="21">
        <f t="shared" si="1"/>
        <v>4.9621928166351603</v>
      </c>
      <c r="M27" s="67">
        <v>9</v>
      </c>
      <c r="N27" s="15">
        <f t="shared" si="2"/>
        <v>1.0633270321361059</v>
      </c>
      <c r="O27" s="66">
        <v>0</v>
      </c>
      <c r="P27" s="15">
        <f t="shared" si="3"/>
        <v>0</v>
      </c>
      <c r="Q27" s="72">
        <v>0</v>
      </c>
      <c r="R27" s="15">
        <f t="shared" si="4"/>
        <v>0</v>
      </c>
      <c r="S27" s="76">
        <v>33</v>
      </c>
      <c r="T27" s="15">
        <f t="shared" si="5"/>
        <v>3.8988657844990549</v>
      </c>
      <c r="U27" s="74">
        <v>10</v>
      </c>
      <c r="V27" s="15">
        <f t="shared" si="6"/>
        <v>1.1814744801512287</v>
      </c>
      <c r="W27" s="76">
        <v>3</v>
      </c>
      <c r="X27" s="15">
        <f t="shared" si="7"/>
        <v>0.35444234404536862</v>
      </c>
      <c r="Y27" s="25">
        <v>24</v>
      </c>
      <c r="Z27" s="17">
        <v>8</v>
      </c>
      <c r="AA27" s="25">
        <v>4</v>
      </c>
      <c r="AB27" s="17">
        <v>3</v>
      </c>
      <c r="AC27" s="25">
        <v>3</v>
      </c>
      <c r="AD27" s="17">
        <v>648</v>
      </c>
      <c r="AE27" s="26">
        <v>253</v>
      </c>
      <c r="AF27" s="17">
        <v>167</v>
      </c>
      <c r="AG27" s="26">
        <v>117</v>
      </c>
      <c r="AH27" s="17">
        <v>165</v>
      </c>
      <c r="AI27" s="27">
        <v>1350</v>
      </c>
      <c r="AJ27" s="15">
        <v>15.949905482041588</v>
      </c>
      <c r="AK27" s="28">
        <v>2.8355387523629489</v>
      </c>
      <c r="AL27" s="22">
        <v>0.94517958412098302</v>
      </c>
      <c r="AM27" s="28">
        <v>0.47258979206049151</v>
      </c>
      <c r="AN27" s="22">
        <v>0.35444234404536862</v>
      </c>
      <c r="AO27" s="28">
        <v>0.35444234404536862</v>
      </c>
      <c r="AP27" s="51">
        <v>1077</v>
      </c>
      <c r="AQ27" s="55">
        <v>0</v>
      </c>
      <c r="AR27" s="51">
        <v>0</v>
      </c>
      <c r="AS27" s="55">
        <v>0</v>
      </c>
      <c r="AT27" s="51">
        <v>0</v>
      </c>
      <c r="AU27" s="55">
        <v>1077</v>
      </c>
      <c r="AV27" s="15">
        <f t="shared" si="8"/>
        <v>12.724480151228734</v>
      </c>
    </row>
    <row r="28" spans="1:48" ht="13.5" customHeight="1" x14ac:dyDescent="0.45">
      <c r="A28" s="7" t="s">
        <v>71</v>
      </c>
      <c r="B28" s="7" t="s">
        <v>185</v>
      </c>
      <c r="C28" s="8" t="s">
        <v>335</v>
      </c>
      <c r="D28" s="7" t="s">
        <v>275</v>
      </c>
      <c r="E28" s="58">
        <v>3811</v>
      </c>
      <c r="F28" s="50">
        <v>2062</v>
      </c>
      <c r="G28" s="37" t="s">
        <v>536</v>
      </c>
      <c r="H28" s="64">
        <v>968</v>
      </c>
      <c r="I28" s="64">
        <v>1094</v>
      </c>
      <c r="J28" s="19">
        <f t="shared" si="0"/>
        <v>54.106533718184203</v>
      </c>
      <c r="K28" s="12">
        <v>20</v>
      </c>
      <c r="L28" s="21">
        <f t="shared" si="1"/>
        <v>5.2479664130149573</v>
      </c>
      <c r="M28" s="67">
        <v>2</v>
      </c>
      <c r="N28" s="15">
        <f t="shared" si="2"/>
        <v>0.52479664130149561</v>
      </c>
      <c r="O28" s="66">
        <v>0</v>
      </c>
      <c r="P28" s="15">
        <f t="shared" si="3"/>
        <v>0</v>
      </c>
      <c r="Q28" s="72">
        <v>0</v>
      </c>
      <c r="R28" s="15">
        <f t="shared" si="4"/>
        <v>0</v>
      </c>
      <c r="S28" s="76">
        <v>18</v>
      </c>
      <c r="T28" s="15">
        <f t="shared" si="5"/>
        <v>4.7231697717134606</v>
      </c>
      <c r="U28" s="74">
        <v>4</v>
      </c>
      <c r="V28" s="15">
        <f t="shared" si="6"/>
        <v>1.0495932826029912</v>
      </c>
      <c r="W28" s="76">
        <v>0</v>
      </c>
      <c r="X28" s="15">
        <f t="shared" si="7"/>
        <v>0</v>
      </c>
      <c r="Y28" s="25">
        <v>13</v>
      </c>
      <c r="Z28" s="17">
        <v>3</v>
      </c>
      <c r="AA28" s="25">
        <v>3</v>
      </c>
      <c r="AB28" s="17">
        <v>1</v>
      </c>
      <c r="AC28" s="25">
        <v>0</v>
      </c>
      <c r="AD28" s="17">
        <v>339</v>
      </c>
      <c r="AE28" s="26">
        <v>90</v>
      </c>
      <c r="AF28" s="17">
        <v>135</v>
      </c>
      <c r="AG28" s="26">
        <v>49</v>
      </c>
      <c r="AH28" s="17">
        <v>0</v>
      </c>
      <c r="AI28" s="27">
        <v>613</v>
      </c>
      <c r="AJ28" s="15">
        <v>16.085017055890845</v>
      </c>
      <c r="AK28" s="28">
        <v>3.4111781684597218</v>
      </c>
      <c r="AL28" s="22">
        <v>0.78719496195224348</v>
      </c>
      <c r="AM28" s="28">
        <v>0.78719496195224348</v>
      </c>
      <c r="AN28" s="22">
        <v>0.26239832065074781</v>
      </c>
      <c r="AO28" s="28">
        <v>0</v>
      </c>
      <c r="AP28" s="51">
        <v>476</v>
      </c>
      <c r="AQ28" s="55">
        <v>0</v>
      </c>
      <c r="AR28" s="51">
        <v>0</v>
      </c>
      <c r="AS28" s="55">
        <v>0</v>
      </c>
      <c r="AT28" s="51">
        <v>0</v>
      </c>
      <c r="AU28" s="55">
        <v>476</v>
      </c>
      <c r="AV28" s="15">
        <f t="shared" si="8"/>
        <v>12.490160062975598</v>
      </c>
    </row>
    <row r="29" spans="1:48" ht="13.5" customHeight="1" x14ac:dyDescent="0.45">
      <c r="A29" s="7" t="s">
        <v>336</v>
      </c>
      <c r="B29" s="7" t="s">
        <v>337</v>
      </c>
      <c r="C29" s="8" t="s">
        <v>338</v>
      </c>
      <c r="D29" s="7" t="s">
        <v>298</v>
      </c>
      <c r="E29" s="58">
        <v>7912</v>
      </c>
      <c r="F29" s="50">
        <v>4233</v>
      </c>
      <c r="G29" s="37" t="s">
        <v>537</v>
      </c>
      <c r="H29" s="64">
        <v>2012</v>
      </c>
      <c r="I29" s="64">
        <v>2221</v>
      </c>
      <c r="J29" s="19">
        <f t="shared" si="0"/>
        <v>53.501011122345801</v>
      </c>
      <c r="K29" s="12">
        <v>28</v>
      </c>
      <c r="L29" s="21">
        <f t="shared" si="1"/>
        <v>3.5389282103134478</v>
      </c>
      <c r="M29" s="67">
        <v>10</v>
      </c>
      <c r="N29" s="15">
        <f t="shared" si="2"/>
        <v>1.2639029322548028</v>
      </c>
      <c r="O29" s="66">
        <v>1</v>
      </c>
      <c r="P29" s="15">
        <f t="shared" si="3"/>
        <v>0.12639029322548029</v>
      </c>
      <c r="Q29" s="72">
        <v>0</v>
      </c>
      <c r="R29" s="15">
        <f t="shared" si="4"/>
        <v>0</v>
      </c>
      <c r="S29" s="76">
        <v>18</v>
      </c>
      <c r="T29" s="15">
        <f t="shared" si="5"/>
        <v>2.2750252780586453</v>
      </c>
      <c r="U29" s="74">
        <v>6</v>
      </c>
      <c r="V29" s="15">
        <f t="shared" si="6"/>
        <v>0.75834175935288173</v>
      </c>
      <c r="W29" s="76">
        <v>2</v>
      </c>
      <c r="X29" s="15">
        <f t="shared" si="7"/>
        <v>0.25278058645096058</v>
      </c>
      <c r="Y29" s="25">
        <v>17</v>
      </c>
      <c r="Z29" s="17">
        <v>4</v>
      </c>
      <c r="AA29" s="25">
        <v>4</v>
      </c>
      <c r="AB29" s="17">
        <v>1</v>
      </c>
      <c r="AC29" s="25">
        <v>2</v>
      </c>
      <c r="AD29" s="17">
        <v>462</v>
      </c>
      <c r="AE29" s="26">
        <v>124</v>
      </c>
      <c r="AF29" s="17">
        <v>135</v>
      </c>
      <c r="AG29" s="26">
        <v>41</v>
      </c>
      <c r="AH29" s="17">
        <v>114</v>
      </c>
      <c r="AI29" s="27">
        <v>876</v>
      </c>
      <c r="AJ29" s="15">
        <v>11.071789686552073</v>
      </c>
      <c r="AK29" s="28">
        <v>2.1486349848331647</v>
      </c>
      <c r="AL29" s="22">
        <v>0.50556117290192115</v>
      </c>
      <c r="AM29" s="28">
        <v>0.50556117290192115</v>
      </c>
      <c r="AN29" s="22">
        <v>0.12639029322548029</v>
      </c>
      <c r="AO29" s="28">
        <v>0.25278058645096058</v>
      </c>
      <c r="AP29" s="51">
        <v>756</v>
      </c>
      <c r="AQ29" s="55">
        <v>0</v>
      </c>
      <c r="AR29" s="51">
        <v>0</v>
      </c>
      <c r="AS29" s="55">
        <v>0</v>
      </c>
      <c r="AT29" s="51">
        <v>0</v>
      </c>
      <c r="AU29" s="55">
        <v>756</v>
      </c>
      <c r="AV29" s="15">
        <f t="shared" si="8"/>
        <v>9.5551061678463096</v>
      </c>
    </row>
    <row r="30" spans="1:48" ht="13.5" customHeight="1" x14ac:dyDescent="0.45">
      <c r="A30" s="7" t="s">
        <v>72</v>
      </c>
      <c r="B30" s="7" t="s">
        <v>186</v>
      </c>
      <c r="C30" s="8" t="s">
        <v>339</v>
      </c>
      <c r="D30" s="7" t="s">
        <v>275</v>
      </c>
      <c r="E30" s="58">
        <v>8323</v>
      </c>
      <c r="F30" s="50">
        <v>4447</v>
      </c>
      <c r="G30" s="37" t="s">
        <v>538</v>
      </c>
      <c r="H30" s="64">
        <v>2033</v>
      </c>
      <c r="I30" s="64">
        <v>2414</v>
      </c>
      <c r="J30" s="19">
        <f t="shared" si="0"/>
        <v>53.430253514357808</v>
      </c>
      <c r="K30" s="12">
        <v>37</v>
      </c>
      <c r="L30" s="21">
        <f t="shared" si="1"/>
        <v>4.4455124354199214</v>
      </c>
      <c r="M30" s="67">
        <v>10</v>
      </c>
      <c r="N30" s="15">
        <f t="shared" si="2"/>
        <v>1.2014898474107893</v>
      </c>
      <c r="O30" s="66">
        <v>0</v>
      </c>
      <c r="P30" s="15">
        <f t="shared" si="3"/>
        <v>0</v>
      </c>
      <c r="Q30" s="72">
        <v>0</v>
      </c>
      <c r="R30" s="15">
        <f t="shared" si="4"/>
        <v>0</v>
      </c>
      <c r="S30" s="76">
        <v>27</v>
      </c>
      <c r="T30" s="15">
        <f t="shared" si="5"/>
        <v>3.2440225880091313</v>
      </c>
      <c r="U30" s="74">
        <v>7</v>
      </c>
      <c r="V30" s="15">
        <f t="shared" si="6"/>
        <v>0.84104289318755254</v>
      </c>
      <c r="W30" s="76">
        <v>2</v>
      </c>
      <c r="X30" s="15">
        <f t="shared" si="7"/>
        <v>0.24029796948215787</v>
      </c>
      <c r="Y30" s="25">
        <v>20</v>
      </c>
      <c r="Z30" s="17">
        <v>10</v>
      </c>
      <c r="AA30" s="25">
        <v>3</v>
      </c>
      <c r="AB30" s="17">
        <v>2</v>
      </c>
      <c r="AC30" s="25">
        <v>2</v>
      </c>
      <c r="AD30" s="17">
        <v>541</v>
      </c>
      <c r="AE30" s="26">
        <v>330</v>
      </c>
      <c r="AF30" s="17">
        <v>126</v>
      </c>
      <c r="AG30" s="26">
        <v>70</v>
      </c>
      <c r="AH30" s="17">
        <v>159</v>
      </c>
      <c r="AI30" s="27">
        <v>1226</v>
      </c>
      <c r="AJ30" s="15">
        <v>14.730265529256279</v>
      </c>
      <c r="AK30" s="28">
        <v>2.4029796948215787</v>
      </c>
      <c r="AL30" s="22">
        <v>1.2014898474107893</v>
      </c>
      <c r="AM30" s="28">
        <v>0.3604469542232368</v>
      </c>
      <c r="AN30" s="22">
        <v>0.24029796948215787</v>
      </c>
      <c r="AO30" s="28">
        <v>0.24029796948215787</v>
      </c>
      <c r="AP30" s="51">
        <v>883</v>
      </c>
      <c r="AQ30" s="55">
        <v>172</v>
      </c>
      <c r="AR30" s="51">
        <v>0</v>
      </c>
      <c r="AS30" s="55">
        <v>0</v>
      </c>
      <c r="AT30" s="51">
        <v>0</v>
      </c>
      <c r="AU30" s="55">
        <v>1003</v>
      </c>
      <c r="AV30" s="15">
        <f t="shared" si="8"/>
        <v>12.050943169530218</v>
      </c>
    </row>
    <row r="31" spans="1:48" ht="13.5" customHeight="1" x14ac:dyDescent="0.45">
      <c r="A31" s="7" t="s">
        <v>341</v>
      </c>
      <c r="B31" s="7" t="s">
        <v>342</v>
      </c>
      <c r="C31" s="8" t="s">
        <v>343</v>
      </c>
      <c r="D31" s="7" t="s">
        <v>298</v>
      </c>
      <c r="E31" s="58">
        <v>8539</v>
      </c>
      <c r="F31" s="50">
        <v>4606</v>
      </c>
      <c r="G31" s="37" t="s">
        <v>540</v>
      </c>
      <c r="H31" s="64">
        <v>2316</v>
      </c>
      <c r="I31" s="64">
        <v>2290</v>
      </c>
      <c r="J31" s="19">
        <f t="shared" si="0"/>
        <v>53.940742475699736</v>
      </c>
      <c r="K31" s="12">
        <v>49</v>
      </c>
      <c r="L31" s="21">
        <f t="shared" si="1"/>
        <v>5.7383768591169924</v>
      </c>
      <c r="M31" s="67">
        <v>18</v>
      </c>
      <c r="N31" s="15">
        <f t="shared" si="2"/>
        <v>2.1079751727368548</v>
      </c>
      <c r="O31" s="66">
        <v>3</v>
      </c>
      <c r="P31" s="15">
        <f t="shared" si="3"/>
        <v>0.35132919545614244</v>
      </c>
      <c r="Q31" s="72">
        <v>0</v>
      </c>
      <c r="R31" s="15">
        <f t="shared" si="4"/>
        <v>0</v>
      </c>
      <c r="S31" s="76">
        <v>31</v>
      </c>
      <c r="T31" s="15">
        <f t="shared" si="5"/>
        <v>3.630401686380138</v>
      </c>
      <c r="U31" s="74">
        <v>8</v>
      </c>
      <c r="V31" s="15">
        <f t="shared" si="6"/>
        <v>0.93687785454971317</v>
      </c>
      <c r="W31" s="76">
        <v>0</v>
      </c>
      <c r="X31" s="15">
        <f t="shared" si="7"/>
        <v>0</v>
      </c>
      <c r="Y31" s="25">
        <v>30</v>
      </c>
      <c r="Z31" s="17">
        <v>8</v>
      </c>
      <c r="AA31" s="25">
        <v>6</v>
      </c>
      <c r="AB31" s="17">
        <v>5</v>
      </c>
      <c r="AC31" s="25">
        <v>0</v>
      </c>
      <c r="AD31" s="17">
        <v>812</v>
      </c>
      <c r="AE31" s="26">
        <v>256</v>
      </c>
      <c r="AF31" s="17">
        <v>207</v>
      </c>
      <c r="AG31" s="26">
        <v>232</v>
      </c>
      <c r="AH31" s="17">
        <v>0</v>
      </c>
      <c r="AI31" s="27">
        <v>1507</v>
      </c>
      <c r="AJ31" s="15">
        <v>17.648436585080223</v>
      </c>
      <c r="AK31" s="28">
        <v>3.5132919545614243</v>
      </c>
      <c r="AL31" s="22">
        <v>0.93687785454971317</v>
      </c>
      <c r="AM31" s="28">
        <v>0.70265839091228488</v>
      </c>
      <c r="AN31" s="22">
        <v>0.58554865909357068</v>
      </c>
      <c r="AO31" s="29">
        <v>0</v>
      </c>
      <c r="AP31" s="51">
        <v>1190</v>
      </c>
      <c r="AQ31" s="55">
        <v>83</v>
      </c>
      <c r="AR31" s="51">
        <v>0</v>
      </c>
      <c r="AS31" s="55">
        <v>0</v>
      </c>
      <c r="AT31" s="51">
        <v>0</v>
      </c>
      <c r="AU31" s="55">
        <v>1273</v>
      </c>
      <c r="AV31" s="15">
        <f t="shared" si="8"/>
        <v>14.908068860522308</v>
      </c>
    </row>
    <row r="32" spans="1:48" ht="13.5" customHeight="1" x14ac:dyDescent="0.45">
      <c r="A32" s="7" t="s">
        <v>344</v>
      </c>
      <c r="B32" s="7" t="s">
        <v>345</v>
      </c>
      <c r="C32" s="8" t="s">
        <v>346</v>
      </c>
      <c r="D32" s="7" t="s">
        <v>298</v>
      </c>
      <c r="E32" s="58">
        <v>8488</v>
      </c>
      <c r="F32" s="50">
        <v>4382</v>
      </c>
      <c r="G32" s="37" t="s">
        <v>541</v>
      </c>
      <c r="H32" s="64">
        <v>2190</v>
      </c>
      <c r="I32" s="64">
        <v>2192</v>
      </c>
      <c r="J32" s="19">
        <f t="shared" si="0"/>
        <v>51.62582469368521</v>
      </c>
      <c r="K32" s="12">
        <v>38</v>
      </c>
      <c r="L32" s="21">
        <f t="shared" si="1"/>
        <v>4.476908576814326</v>
      </c>
      <c r="M32" s="67">
        <v>12</v>
      </c>
      <c r="N32" s="15">
        <f t="shared" si="2"/>
        <v>1.413760603204524</v>
      </c>
      <c r="O32" s="66">
        <v>2</v>
      </c>
      <c r="P32" s="15">
        <f t="shared" si="3"/>
        <v>0.23562676720075401</v>
      </c>
      <c r="Q32" s="72">
        <v>2</v>
      </c>
      <c r="R32" s="15">
        <f t="shared" si="4"/>
        <v>0.23562676720075401</v>
      </c>
      <c r="S32" s="76">
        <v>26</v>
      </c>
      <c r="T32" s="15">
        <f t="shared" si="5"/>
        <v>3.063147973609802</v>
      </c>
      <c r="U32" s="74">
        <v>6</v>
      </c>
      <c r="V32" s="15">
        <f t="shared" si="6"/>
        <v>0.70688030160226201</v>
      </c>
      <c r="W32" s="76">
        <v>1</v>
      </c>
      <c r="X32" s="15">
        <f t="shared" si="7"/>
        <v>0.11781338360037701</v>
      </c>
      <c r="Y32" s="25">
        <v>23</v>
      </c>
      <c r="Z32" s="17">
        <v>7</v>
      </c>
      <c r="AA32" s="25">
        <v>3</v>
      </c>
      <c r="AB32" s="17">
        <v>2</v>
      </c>
      <c r="AC32" s="25">
        <v>3</v>
      </c>
      <c r="AD32" s="17">
        <v>613</v>
      </c>
      <c r="AE32" s="26">
        <v>232</v>
      </c>
      <c r="AF32" s="17">
        <v>106</v>
      </c>
      <c r="AG32" s="26">
        <v>80</v>
      </c>
      <c r="AH32" s="17">
        <v>175</v>
      </c>
      <c r="AI32" s="27">
        <v>1206</v>
      </c>
      <c r="AJ32" s="15">
        <v>14.208294062205468</v>
      </c>
      <c r="AK32" s="28">
        <v>2.7097078228086708</v>
      </c>
      <c r="AL32" s="22">
        <v>0.82469368520263897</v>
      </c>
      <c r="AM32" s="28">
        <v>0.353440150801131</v>
      </c>
      <c r="AN32" s="22">
        <v>0.23562676720075401</v>
      </c>
      <c r="AO32" s="29">
        <v>0.353440150801131</v>
      </c>
      <c r="AP32" s="51">
        <v>979</v>
      </c>
      <c r="AQ32" s="55">
        <v>86</v>
      </c>
      <c r="AR32" s="51">
        <v>0</v>
      </c>
      <c r="AS32" s="55">
        <v>0</v>
      </c>
      <c r="AT32" s="51">
        <v>0</v>
      </c>
      <c r="AU32" s="55">
        <v>1040</v>
      </c>
      <c r="AV32" s="15">
        <f t="shared" si="8"/>
        <v>12.25259189443921</v>
      </c>
    </row>
    <row r="33" spans="1:48" ht="13.5" customHeight="1" x14ac:dyDescent="0.45">
      <c r="A33" s="7" t="s">
        <v>74</v>
      </c>
      <c r="B33" s="7" t="s">
        <v>188</v>
      </c>
      <c r="C33" s="8" t="s">
        <v>347</v>
      </c>
      <c r="D33" s="7" t="s">
        <v>277</v>
      </c>
      <c r="E33" s="58">
        <v>8088</v>
      </c>
      <c r="F33" s="50">
        <v>4233</v>
      </c>
      <c r="G33" s="37" t="s">
        <v>542</v>
      </c>
      <c r="H33" s="64">
        <v>1982</v>
      </c>
      <c r="I33" s="64">
        <v>2251</v>
      </c>
      <c r="J33" s="19">
        <f t="shared" si="0"/>
        <v>52.336795252225521</v>
      </c>
      <c r="K33" s="12">
        <v>28</v>
      </c>
      <c r="L33" s="21">
        <f t="shared" si="1"/>
        <v>3.4619188921859543</v>
      </c>
      <c r="M33" s="67">
        <v>4</v>
      </c>
      <c r="N33" s="15">
        <f t="shared" si="2"/>
        <v>0.4945598417408506</v>
      </c>
      <c r="O33" s="66">
        <v>0</v>
      </c>
      <c r="P33" s="15">
        <f t="shared" si="3"/>
        <v>0</v>
      </c>
      <c r="Q33" s="72">
        <v>0</v>
      </c>
      <c r="R33" s="15">
        <f t="shared" si="4"/>
        <v>0</v>
      </c>
      <c r="S33" s="76">
        <v>24</v>
      </c>
      <c r="T33" s="15">
        <f t="shared" si="5"/>
        <v>2.9673590504451042</v>
      </c>
      <c r="U33" s="74">
        <v>4</v>
      </c>
      <c r="V33" s="15">
        <f t="shared" si="6"/>
        <v>0.4945598417408506</v>
      </c>
      <c r="W33" s="76">
        <v>1</v>
      </c>
      <c r="X33" s="15">
        <f t="shared" si="7"/>
        <v>0.12363996043521265</v>
      </c>
      <c r="Y33" s="25">
        <v>19</v>
      </c>
      <c r="Z33" s="17">
        <v>5</v>
      </c>
      <c r="AA33" s="25">
        <v>3</v>
      </c>
      <c r="AB33" s="17">
        <v>0</v>
      </c>
      <c r="AC33" s="25">
        <v>1</v>
      </c>
      <c r="AD33" s="17">
        <v>515</v>
      </c>
      <c r="AE33" s="26">
        <v>156</v>
      </c>
      <c r="AF33" s="17">
        <v>115</v>
      </c>
      <c r="AG33" s="26">
        <v>0</v>
      </c>
      <c r="AH33" s="17">
        <v>46</v>
      </c>
      <c r="AI33" s="27">
        <v>832</v>
      </c>
      <c r="AJ33" s="15">
        <v>10.286844708209692</v>
      </c>
      <c r="AK33" s="28">
        <v>2.3491592482690407</v>
      </c>
      <c r="AL33" s="22">
        <v>0.6181998021760633</v>
      </c>
      <c r="AM33" s="28">
        <v>0.37091988130563802</v>
      </c>
      <c r="AN33" s="22">
        <v>0</v>
      </c>
      <c r="AO33" s="29">
        <v>0.12363996043521265</v>
      </c>
      <c r="AP33" s="51">
        <v>729</v>
      </c>
      <c r="AQ33" s="55">
        <v>0</v>
      </c>
      <c r="AR33" s="51">
        <v>0</v>
      </c>
      <c r="AS33" s="55">
        <v>0</v>
      </c>
      <c r="AT33" s="51">
        <v>0</v>
      </c>
      <c r="AU33" s="55">
        <v>729</v>
      </c>
      <c r="AV33" s="15">
        <f t="shared" si="8"/>
        <v>9.0133531157270035</v>
      </c>
    </row>
    <row r="34" spans="1:48" ht="13.5" customHeight="1" x14ac:dyDescent="0.45">
      <c r="A34" s="7" t="s">
        <v>348</v>
      </c>
      <c r="B34" s="7" t="s">
        <v>349</v>
      </c>
      <c r="C34" s="8" t="s">
        <v>350</v>
      </c>
      <c r="D34" s="7" t="s">
        <v>308</v>
      </c>
      <c r="E34" s="58">
        <v>13072</v>
      </c>
      <c r="F34" s="50">
        <v>5048</v>
      </c>
      <c r="G34" s="37" t="s">
        <v>543</v>
      </c>
      <c r="H34" s="64">
        <v>2623</v>
      </c>
      <c r="I34" s="64">
        <v>2425</v>
      </c>
      <c r="J34" s="19">
        <f t="shared" si="0"/>
        <v>38.616891064871481</v>
      </c>
      <c r="K34" s="12">
        <v>9</v>
      </c>
      <c r="L34" s="21">
        <f t="shared" si="1"/>
        <v>0.68849449204406366</v>
      </c>
      <c r="M34" s="67">
        <v>7</v>
      </c>
      <c r="N34" s="15">
        <f t="shared" si="2"/>
        <v>0.53549571603427171</v>
      </c>
      <c r="O34" s="66">
        <v>0</v>
      </c>
      <c r="P34" s="15">
        <f t="shared" si="3"/>
        <v>0</v>
      </c>
      <c r="Q34" s="72">
        <v>0</v>
      </c>
      <c r="R34" s="15">
        <f t="shared" si="4"/>
        <v>0</v>
      </c>
      <c r="S34" s="76">
        <v>2</v>
      </c>
      <c r="T34" s="15">
        <f t="shared" si="5"/>
        <v>0.15299877600979192</v>
      </c>
      <c r="U34" s="74">
        <v>1</v>
      </c>
      <c r="V34" s="15">
        <f t="shared" si="6"/>
        <v>7.649938800489596E-2</v>
      </c>
      <c r="W34" s="76">
        <v>0</v>
      </c>
      <c r="X34" s="15">
        <f t="shared" si="7"/>
        <v>0</v>
      </c>
      <c r="Y34" s="25">
        <v>6</v>
      </c>
      <c r="Z34" s="17">
        <v>2</v>
      </c>
      <c r="AA34" s="25">
        <v>1</v>
      </c>
      <c r="AB34" s="17">
        <v>0</v>
      </c>
      <c r="AC34" s="25">
        <v>0</v>
      </c>
      <c r="AD34" s="17">
        <v>166</v>
      </c>
      <c r="AE34" s="26">
        <v>59</v>
      </c>
      <c r="AF34" s="17">
        <v>46</v>
      </c>
      <c r="AG34" s="26">
        <v>0</v>
      </c>
      <c r="AH34" s="17">
        <v>0</v>
      </c>
      <c r="AI34" s="27">
        <v>271</v>
      </c>
      <c r="AJ34" s="15">
        <v>2.0731334149326806</v>
      </c>
      <c r="AK34" s="28">
        <v>0.45899632802937579</v>
      </c>
      <c r="AL34" s="22">
        <v>0.15299877600979192</v>
      </c>
      <c r="AM34" s="28">
        <v>7.649938800489596E-2</v>
      </c>
      <c r="AN34" s="22">
        <v>0</v>
      </c>
      <c r="AO34" s="29">
        <v>0</v>
      </c>
      <c r="AP34" s="51">
        <v>205</v>
      </c>
      <c r="AQ34" s="55">
        <v>0</v>
      </c>
      <c r="AR34" s="51">
        <v>0</v>
      </c>
      <c r="AS34" s="55">
        <v>0</v>
      </c>
      <c r="AT34" s="51">
        <v>0</v>
      </c>
      <c r="AU34" s="55">
        <v>205</v>
      </c>
      <c r="AV34" s="15">
        <f t="shared" si="8"/>
        <v>1.5682374541003672</v>
      </c>
    </row>
    <row r="35" spans="1:48" ht="13.5" customHeight="1" x14ac:dyDescent="0.45">
      <c r="A35" s="7" t="s">
        <v>75</v>
      </c>
      <c r="B35" s="7" t="s">
        <v>189</v>
      </c>
      <c r="C35" s="8" t="s">
        <v>351</v>
      </c>
      <c r="D35" s="7" t="s">
        <v>308</v>
      </c>
      <c r="E35" s="58">
        <v>9472</v>
      </c>
      <c r="F35" s="50">
        <v>3965</v>
      </c>
      <c r="G35" s="37" t="s">
        <v>544</v>
      </c>
      <c r="H35" s="64">
        <v>2015</v>
      </c>
      <c r="I35" s="64">
        <v>1950</v>
      </c>
      <c r="J35" s="19">
        <f t="shared" si="0"/>
        <v>41.860219594594597</v>
      </c>
      <c r="K35" s="12">
        <v>14</v>
      </c>
      <c r="L35" s="21">
        <f t="shared" si="1"/>
        <v>1.4780405405405406</v>
      </c>
      <c r="M35" s="67">
        <v>3</v>
      </c>
      <c r="N35" s="15">
        <f t="shared" si="2"/>
        <v>0.31672297297297297</v>
      </c>
      <c r="O35" s="66">
        <v>0</v>
      </c>
      <c r="P35" s="15">
        <f t="shared" si="3"/>
        <v>0</v>
      </c>
      <c r="Q35" s="72">
        <v>0</v>
      </c>
      <c r="R35" s="15">
        <f t="shared" si="4"/>
        <v>0</v>
      </c>
      <c r="S35" s="76">
        <v>11</v>
      </c>
      <c r="T35" s="15">
        <f t="shared" si="5"/>
        <v>1.1613175675675675</v>
      </c>
      <c r="U35" s="74">
        <v>4</v>
      </c>
      <c r="V35" s="15">
        <f t="shared" si="6"/>
        <v>0.42229729729729731</v>
      </c>
      <c r="W35" s="76">
        <v>0</v>
      </c>
      <c r="X35" s="15">
        <f t="shared" si="7"/>
        <v>0</v>
      </c>
      <c r="Y35" s="25">
        <v>8</v>
      </c>
      <c r="Z35" s="17">
        <v>2</v>
      </c>
      <c r="AA35" s="25">
        <v>4</v>
      </c>
      <c r="AB35" s="17">
        <v>0</v>
      </c>
      <c r="AC35" s="25">
        <v>0</v>
      </c>
      <c r="AD35" s="17">
        <v>213</v>
      </c>
      <c r="AE35" s="26">
        <v>74</v>
      </c>
      <c r="AF35" s="17">
        <v>162</v>
      </c>
      <c r="AG35" s="26">
        <v>0</v>
      </c>
      <c r="AH35" s="17">
        <v>0</v>
      </c>
      <c r="AI35" s="27">
        <v>449</v>
      </c>
      <c r="AJ35" s="15">
        <v>4.7402871621621623</v>
      </c>
      <c r="AK35" s="28">
        <v>0.84459459459459463</v>
      </c>
      <c r="AL35" s="22">
        <v>0.21114864864864866</v>
      </c>
      <c r="AM35" s="28">
        <v>0.42229729729729731</v>
      </c>
      <c r="AN35" s="22">
        <v>0</v>
      </c>
      <c r="AO35" s="28">
        <v>0</v>
      </c>
      <c r="AP35" s="51">
        <v>427</v>
      </c>
      <c r="AQ35" s="55">
        <v>0</v>
      </c>
      <c r="AR35" s="51">
        <v>0</v>
      </c>
      <c r="AS35" s="55">
        <v>0</v>
      </c>
      <c r="AT35" s="51">
        <v>0</v>
      </c>
      <c r="AU35" s="55">
        <v>427</v>
      </c>
      <c r="AV35" s="15">
        <f t="shared" si="8"/>
        <v>4.5080236486486482</v>
      </c>
    </row>
    <row r="36" spans="1:48" ht="13.5" customHeight="1" x14ac:dyDescent="0.45">
      <c r="A36" s="7" t="s">
        <v>76</v>
      </c>
      <c r="B36" s="7" t="s">
        <v>190</v>
      </c>
      <c r="C36" s="8" t="s">
        <v>352</v>
      </c>
      <c r="D36" s="7" t="s">
        <v>298</v>
      </c>
      <c r="E36" s="58">
        <v>13242</v>
      </c>
      <c r="F36" s="50">
        <v>5092</v>
      </c>
      <c r="G36" s="37" t="s">
        <v>545</v>
      </c>
      <c r="H36" s="64">
        <v>2662</v>
      </c>
      <c r="I36" s="64">
        <v>2430</v>
      </c>
      <c r="J36" s="19">
        <f t="shared" si="0"/>
        <v>38.453405829935058</v>
      </c>
      <c r="K36" s="12">
        <v>6</v>
      </c>
      <c r="L36" s="21">
        <f t="shared" si="1"/>
        <v>0.45310376076121434</v>
      </c>
      <c r="M36" s="67">
        <v>0</v>
      </c>
      <c r="N36" s="15">
        <f t="shared" si="2"/>
        <v>0</v>
      </c>
      <c r="O36" s="66">
        <v>0</v>
      </c>
      <c r="P36" s="15">
        <f t="shared" si="3"/>
        <v>0</v>
      </c>
      <c r="Q36" s="72">
        <v>0</v>
      </c>
      <c r="R36" s="15">
        <f t="shared" si="4"/>
        <v>0</v>
      </c>
      <c r="S36" s="76">
        <v>6</v>
      </c>
      <c r="T36" s="15">
        <f t="shared" si="5"/>
        <v>0.45310376076121434</v>
      </c>
      <c r="U36" s="74">
        <v>0</v>
      </c>
      <c r="V36" s="15">
        <f t="shared" si="6"/>
        <v>0</v>
      </c>
      <c r="W36" s="76">
        <v>0</v>
      </c>
      <c r="X36" s="15">
        <f t="shared" si="7"/>
        <v>0</v>
      </c>
      <c r="Y36" s="25">
        <v>5</v>
      </c>
      <c r="Z36" s="17">
        <v>1</v>
      </c>
      <c r="AA36" s="25">
        <v>0</v>
      </c>
      <c r="AB36" s="17">
        <v>0</v>
      </c>
      <c r="AC36" s="25">
        <v>0</v>
      </c>
      <c r="AD36" s="17">
        <v>125</v>
      </c>
      <c r="AE36" s="26">
        <v>44</v>
      </c>
      <c r="AF36" s="17">
        <v>0</v>
      </c>
      <c r="AG36" s="26">
        <v>0</v>
      </c>
      <c r="AH36" s="17">
        <v>0</v>
      </c>
      <c r="AI36" s="27">
        <v>169</v>
      </c>
      <c r="AJ36" s="15">
        <v>1.2762422594774203</v>
      </c>
      <c r="AK36" s="28">
        <v>0.37758646730101192</v>
      </c>
      <c r="AL36" s="22">
        <v>7.5517293460202389E-2</v>
      </c>
      <c r="AM36" s="28">
        <v>0</v>
      </c>
      <c r="AN36" s="22">
        <v>0</v>
      </c>
      <c r="AO36" s="28">
        <v>0</v>
      </c>
      <c r="AP36" s="51">
        <v>108</v>
      </c>
      <c r="AQ36" s="55">
        <v>0</v>
      </c>
      <c r="AR36" s="51">
        <v>0</v>
      </c>
      <c r="AS36" s="55">
        <v>0</v>
      </c>
      <c r="AT36" s="51">
        <v>0</v>
      </c>
      <c r="AU36" s="55">
        <v>108</v>
      </c>
      <c r="AV36" s="15">
        <f t="shared" si="8"/>
        <v>0.8155867693701857</v>
      </c>
    </row>
    <row r="37" spans="1:48" ht="13.5" customHeight="1" x14ac:dyDescent="0.45">
      <c r="A37" s="7" t="s">
        <v>80</v>
      </c>
      <c r="B37" s="7" t="s">
        <v>192</v>
      </c>
      <c r="C37" s="8" t="s">
        <v>353</v>
      </c>
      <c r="D37" s="7" t="s">
        <v>308</v>
      </c>
      <c r="E37" s="58">
        <v>9157</v>
      </c>
      <c r="F37" s="50">
        <v>3852</v>
      </c>
      <c r="G37" s="37" t="s">
        <v>546</v>
      </c>
      <c r="H37" s="64">
        <v>2172</v>
      </c>
      <c r="I37" s="64">
        <v>1680</v>
      </c>
      <c r="J37" s="19">
        <f t="shared" si="0"/>
        <v>42.066178879545703</v>
      </c>
      <c r="K37" s="12">
        <v>17</v>
      </c>
      <c r="L37" s="21">
        <f t="shared" si="1"/>
        <v>1.85650322157912</v>
      </c>
      <c r="M37" s="67">
        <v>10</v>
      </c>
      <c r="N37" s="15">
        <f t="shared" si="2"/>
        <v>1.0920607185759528</v>
      </c>
      <c r="O37" s="66">
        <v>4</v>
      </c>
      <c r="P37" s="15">
        <f t="shared" si="3"/>
        <v>0.43682428743038115</v>
      </c>
      <c r="Q37" s="72">
        <v>1</v>
      </c>
      <c r="R37" s="15">
        <f t="shared" si="4"/>
        <v>0.10920607185759529</v>
      </c>
      <c r="S37" s="76">
        <v>7</v>
      </c>
      <c r="T37" s="15">
        <f t="shared" si="5"/>
        <v>0.76444250300316696</v>
      </c>
      <c r="U37" s="74">
        <v>0</v>
      </c>
      <c r="V37" s="15">
        <f t="shared" si="6"/>
        <v>0</v>
      </c>
      <c r="W37" s="76">
        <v>0</v>
      </c>
      <c r="X37" s="15">
        <f t="shared" si="7"/>
        <v>0</v>
      </c>
      <c r="Y37" s="25">
        <v>9</v>
      </c>
      <c r="Z37" s="17">
        <v>4</v>
      </c>
      <c r="AA37" s="25">
        <v>2</v>
      </c>
      <c r="AB37" s="17">
        <v>1</v>
      </c>
      <c r="AC37" s="25">
        <v>1</v>
      </c>
      <c r="AD37" s="17">
        <v>238</v>
      </c>
      <c r="AE37" s="26">
        <v>140</v>
      </c>
      <c r="AF37" s="17">
        <v>71</v>
      </c>
      <c r="AG37" s="26">
        <v>44</v>
      </c>
      <c r="AH37" s="17">
        <v>44</v>
      </c>
      <c r="AI37" s="27">
        <v>537</v>
      </c>
      <c r="AJ37" s="15">
        <v>5.8643660587528661</v>
      </c>
      <c r="AK37" s="28">
        <v>0.98285464671835754</v>
      </c>
      <c r="AL37" s="22">
        <v>0.43682428743038115</v>
      </c>
      <c r="AM37" s="28">
        <v>0.21841214371519058</v>
      </c>
      <c r="AN37" s="22">
        <v>0.10920607185759529</v>
      </c>
      <c r="AO37" s="28">
        <v>0.10920607185759529</v>
      </c>
      <c r="AP37" s="51">
        <v>499</v>
      </c>
      <c r="AQ37" s="55">
        <v>0</v>
      </c>
      <c r="AR37" s="51">
        <v>0</v>
      </c>
      <c r="AS37" s="55">
        <v>0</v>
      </c>
      <c r="AT37" s="51">
        <v>0</v>
      </c>
      <c r="AU37" s="55">
        <v>499</v>
      </c>
      <c r="AV37" s="15">
        <f t="shared" si="8"/>
        <v>5.4493829856940046</v>
      </c>
    </row>
    <row r="38" spans="1:48" ht="13.5" customHeight="1" x14ac:dyDescent="0.45">
      <c r="A38" s="7" t="s">
        <v>78</v>
      </c>
      <c r="B38" s="7" t="s">
        <v>77</v>
      </c>
      <c r="C38" s="8" t="s">
        <v>354</v>
      </c>
      <c r="D38" s="7" t="s">
        <v>308</v>
      </c>
      <c r="E38" s="58">
        <v>9181</v>
      </c>
      <c r="F38" s="50">
        <v>3867</v>
      </c>
      <c r="G38" s="37" t="s">
        <v>547</v>
      </c>
      <c r="H38" s="64">
        <v>2225</v>
      </c>
      <c r="I38" s="64">
        <v>1642</v>
      </c>
      <c r="J38" s="19">
        <f t="shared" si="0"/>
        <v>42.119594815379592</v>
      </c>
      <c r="K38" s="12">
        <v>11</v>
      </c>
      <c r="L38" s="21">
        <f t="shared" si="1"/>
        <v>1.1981265657335802</v>
      </c>
      <c r="M38" s="67">
        <v>9</v>
      </c>
      <c r="N38" s="15">
        <f t="shared" si="2"/>
        <v>0.98028537196383847</v>
      </c>
      <c r="O38" s="66">
        <v>2</v>
      </c>
      <c r="P38" s="15">
        <f t="shared" si="3"/>
        <v>0.21784119376974184</v>
      </c>
      <c r="Q38" s="72">
        <v>1</v>
      </c>
      <c r="R38" s="15">
        <f t="shared" si="4"/>
        <v>0.10892059688487092</v>
      </c>
      <c r="S38" s="76">
        <v>2</v>
      </c>
      <c r="T38" s="15">
        <f t="shared" si="5"/>
        <v>0.21784119376974184</v>
      </c>
      <c r="U38" s="74">
        <v>0</v>
      </c>
      <c r="V38" s="15">
        <f t="shared" si="6"/>
        <v>0</v>
      </c>
      <c r="W38" s="76">
        <v>0</v>
      </c>
      <c r="X38" s="15">
        <f t="shared" si="7"/>
        <v>0</v>
      </c>
      <c r="Y38" s="25">
        <v>3</v>
      </c>
      <c r="Z38" s="17">
        <v>6</v>
      </c>
      <c r="AA38" s="25">
        <v>0</v>
      </c>
      <c r="AB38" s="17">
        <v>1</v>
      </c>
      <c r="AC38" s="25">
        <v>1</v>
      </c>
      <c r="AD38" s="17">
        <v>83</v>
      </c>
      <c r="AE38" s="26">
        <v>204</v>
      </c>
      <c r="AF38" s="17">
        <v>0</v>
      </c>
      <c r="AG38" s="26">
        <v>38</v>
      </c>
      <c r="AH38" s="17">
        <v>51</v>
      </c>
      <c r="AI38" s="27">
        <v>376</v>
      </c>
      <c r="AJ38" s="15">
        <v>4.0954144428711468</v>
      </c>
      <c r="AK38" s="28">
        <v>0.3267617906546128</v>
      </c>
      <c r="AL38" s="22">
        <v>0.65352358130922561</v>
      </c>
      <c r="AM38" s="28">
        <v>0</v>
      </c>
      <c r="AN38" s="22">
        <v>0.10892059688487092</v>
      </c>
      <c r="AO38" s="28">
        <v>0.10892059688487092</v>
      </c>
      <c r="AP38" s="51">
        <v>353</v>
      </c>
      <c r="AQ38" s="55">
        <v>0</v>
      </c>
      <c r="AR38" s="51">
        <v>0</v>
      </c>
      <c r="AS38" s="55">
        <v>0</v>
      </c>
      <c r="AT38" s="51">
        <v>0</v>
      </c>
      <c r="AU38" s="55">
        <v>353</v>
      </c>
      <c r="AV38" s="15">
        <f t="shared" si="8"/>
        <v>3.8448970700359437</v>
      </c>
    </row>
    <row r="39" spans="1:48" ht="13.5" customHeight="1" x14ac:dyDescent="0.45">
      <c r="A39" s="7" t="s">
        <v>79</v>
      </c>
      <c r="B39" s="7" t="s">
        <v>191</v>
      </c>
      <c r="C39" s="8" t="s">
        <v>355</v>
      </c>
      <c r="D39" s="7" t="s">
        <v>308</v>
      </c>
      <c r="E39" s="58">
        <v>10359</v>
      </c>
      <c r="F39" s="50">
        <v>4730</v>
      </c>
      <c r="G39" s="37" t="s">
        <v>496</v>
      </c>
      <c r="H39" s="64">
        <v>2598</v>
      </c>
      <c r="I39" s="64">
        <v>2132</v>
      </c>
      <c r="J39" s="19">
        <f t="shared" si="0"/>
        <v>45.660778067381017</v>
      </c>
      <c r="K39" s="12">
        <v>23</v>
      </c>
      <c r="L39" s="21">
        <f t="shared" si="1"/>
        <v>2.2202915339318468</v>
      </c>
      <c r="M39" s="67">
        <v>14</v>
      </c>
      <c r="N39" s="15">
        <f t="shared" si="2"/>
        <v>1.3514818032628633</v>
      </c>
      <c r="O39" s="66">
        <v>4</v>
      </c>
      <c r="P39" s="15">
        <f t="shared" si="3"/>
        <v>0.38613765807510381</v>
      </c>
      <c r="Q39" s="72">
        <v>0</v>
      </c>
      <c r="R39" s="15">
        <f t="shared" si="4"/>
        <v>0</v>
      </c>
      <c r="S39" s="76">
        <v>9</v>
      </c>
      <c r="T39" s="15">
        <f t="shared" si="5"/>
        <v>0.86880973066898348</v>
      </c>
      <c r="U39" s="74">
        <v>2</v>
      </c>
      <c r="V39" s="15">
        <f t="shared" si="6"/>
        <v>0.1930688290375519</v>
      </c>
      <c r="W39" s="76">
        <v>0</v>
      </c>
      <c r="X39" s="15">
        <f t="shared" si="7"/>
        <v>0</v>
      </c>
      <c r="Y39" s="25">
        <v>13</v>
      </c>
      <c r="Z39" s="17">
        <v>4</v>
      </c>
      <c r="AA39" s="25">
        <v>4</v>
      </c>
      <c r="AB39" s="17">
        <v>2</v>
      </c>
      <c r="AC39" s="25">
        <v>0</v>
      </c>
      <c r="AD39" s="17">
        <v>339</v>
      </c>
      <c r="AE39" s="26">
        <v>129</v>
      </c>
      <c r="AF39" s="17">
        <v>141</v>
      </c>
      <c r="AG39" s="26">
        <v>90</v>
      </c>
      <c r="AH39" s="17">
        <v>0</v>
      </c>
      <c r="AI39" s="27">
        <v>699</v>
      </c>
      <c r="AJ39" s="15">
        <v>6.7477555748624383</v>
      </c>
      <c r="AK39" s="28">
        <v>1.2549473887440872</v>
      </c>
      <c r="AL39" s="22">
        <v>0.38613765807510381</v>
      </c>
      <c r="AM39" s="28">
        <v>0.38613765807510381</v>
      </c>
      <c r="AN39" s="22">
        <v>0.1930688290375519</v>
      </c>
      <c r="AO39" s="28">
        <v>0</v>
      </c>
      <c r="AP39" s="51">
        <v>523</v>
      </c>
      <c r="AQ39" s="55">
        <v>0</v>
      </c>
      <c r="AR39" s="51">
        <v>0</v>
      </c>
      <c r="AS39" s="55">
        <v>0</v>
      </c>
      <c r="AT39" s="51">
        <v>0</v>
      </c>
      <c r="AU39" s="55">
        <v>523</v>
      </c>
      <c r="AV39" s="15">
        <f t="shared" si="8"/>
        <v>5.0487498793319823</v>
      </c>
    </row>
    <row r="40" spans="1:48" ht="13.5" customHeight="1" x14ac:dyDescent="0.45">
      <c r="A40" s="7" t="s">
        <v>81</v>
      </c>
      <c r="B40" s="7" t="s">
        <v>193</v>
      </c>
      <c r="C40" s="8" t="s">
        <v>356</v>
      </c>
      <c r="D40" s="7" t="s">
        <v>308</v>
      </c>
      <c r="E40" s="58">
        <v>11954</v>
      </c>
      <c r="F40" s="50">
        <v>4544</v>
      </c>
      <c r="G40" s="37" t="s">
        <v>593</v>
      </c>
      <c r="H40" s="64">
        <v>2375</v>
      </c>
      <c r="I40" s="64">
        <v>2169</v>
      </c>
      <c r="J40" s="19">
        <f t="shared" si="0"/>
        <v>38.012380793039988</v>
      </c>
      <c r="K40" s="12">
        <v>2</v>
      </c>
      <c r="L40" s="21">
        <f t="shared" si="1"/>
        <v>0.16730801405387319</v>
      </c>
      <c r="M40" s="67">
        <v>0</v>
      </c>
      <c r="N40" s="15">
        <f t="shared" si="2"/>
        <v>0</v>
      </c>
      <c r="O40" s="66">
        <v>0</v>
      </c>
      <c r="P40" s="15">
        <f t="shared" si="3"/>
        <v>0</v>
      </c>
      <c r="Q40" s="72">
        <v>0</v>
      </c>
      <c r="R40" s="15">
        <f t="shared" si="4"/>
        <v>0</v>
      </c>
      <c r="S40" s="76">
        <v>2</v>
      </c>
      <c r="T40" s="15">
        <f t="shared" si="5"/>
        <v>0.16730801405387319</v>
      </c>
      <c r="U40" s="74">
        <v>0</v>
      </c>
      <c r="V40" s="15">
        <f t="shared" si="6"/>
        <v>0</v>
      </c>
      <c r="W40" s="76">
        <v>0</v>
      </c>
      <c r="X40" s="15">
        <f t="shared" si="7"/>
        <v>0</v>
      </c>
      <c r="Y40" s="25">
        <v>1</v>
      </c>
      <c r="Z40" s="17">
        <v>1</v>
      </c>
      <c r="AA40" s="25">
        <v>0</v>
      </c>
      <c r="AB40" s="17">
        <v>0</v>
      </c>
      <c r="AC40" s="25">
        <v>0</v>
      </c>
      <c r="AD40" s="17">
        <v>25</v>
      </c>
      <c r="AE40" s="26">
        <v>44</v>
      </c>
      <c r="AF40" s="17">
        <v>0</v>
      </c>
      <c r="AG40" s="26">
        <v>0</v>
      </c>
      <c r="AH40" s="17">
        <v>0</v>
      </c>
      <c r="AI40" s="27">
        <v>69</v>
      </c>
      <c r="AJ40" s="15">
        <v>0.5772126484858624</v>
      </c>
      <c r="AK40" s="28">
        <v>8.3654007026936594E-2</v>
      </c>
      <c r="AL40" s="22">
        <v>8.3654007026936594E-2</v>
      </c>
      <c r="AM40" s="28">
        <v>0</v>
      </c>
      <c r="AN40" s="22">
        <v>0</v>
      </c>
      <c r="AO40" s="28">
        <v>0</v>
      </c>
      <c r="AP40" s="51">
        <v>46</v>
      </c>
      <c r="AQ40" s="55">
        <v>0</v>
      </c>
      <c r="AR40" s="51">
        <v>0</v>
      </c>
      <c r="AS40" s="55">
        <v>0</v>
      </c>
      <c r="AT40" s="51">
        <v>0</v>
      </c>
      <c r="AU40" s="55">
        <v>46</v>
      </c>
      <c r="AV40" s="15">
        <f t="shared" si="8"/>
        <v>0.38480843232390827</v>
      </c>
    </row>
    <row r="41" spans="1:48" ht="13.5" customHeight="1" x14ac:dyDescent="0.45">
      <c r="A41" s="7" t="s">
        <v>82</v>
      </c>
      <c r="B41" s="7" t="s">
        <v>194</v>
      </c>
      <c r="C41" s="8" t="s">
        <v>357</v>
      </c>
      <c r="D41" s="7" t="s">
        <v>308</v>
      </c>
      <c r="E41" s="58">
        <v>8507</v>
      </c>
      <c r="F41" s="50">
        <v>4548</v>
      </c>
      <c r="G41" s="37" t="s">
        <v>594</v>
      </c>
      <c r="H41" s="64">
        <v>1562</v>
      </c>
      <c r="I41" s="64">
        <v>2986</v>
      </c>
      <c r="J41" s="19">
        <f t="shared" si="0"/>
        <v>53.461854942988133</v>
      </c>
      <c r="K41" s="12">
        <v>72</v>
      </c>
      <c r="L41" s="21">
        <f t="shared" si="1"/>
        <v>8.4636181967791231</v>
      </c>
      <c r="M41" s="67">
        <v>2</v>
      </c>
      <c r="N41" s="15">
        <f t="shared" si="2"/>
        <v>0.23510050546608677</v>
      </c>
      <c r="O41" s="66">
        <v>1</v>
      </c>
      <c r="P41" s="15">
        <f t="shared" si="3"/>
        <v>0.11755025273304338</v>
      </c>
      <c r="Q41" s="72">
        <v>0</v>
      </c>
      <c r="R41" s="15">
        <f t="shared" si="4"/>
        <v>0</v>
      </c>
      <c r="S41" s="76">
        <v>70</v>
      </c>
      <c r="T41" s="15">
        <f t="shared" si="5"/>
        <v>8.2285176913130353</v>
      </c>
      <c r="U41" s="74">
        <v>13</v>
      </c>
      <c r="V41" s="15">
        <f t="shared" si="6"/>
        <v>1.5281532855295639</v>
      </c>
      <c r="W41" s="76">
        <v>3</v>
      </c>
      <c r="X41" s="15">
        <f t="shared" si="7"/>
        <v>0.35265075819913017</v>
      </c>
      <c r="Y41" s="25">
        <v>43</v>
      </c>
      <c r="Z41" s="17">
        <v>15</v>
      </c>
      <c r="AA41" s="25">
        <v>9</v>
      </c>
      <c r="AB41" s="17">
        <v>2</v>
      </c>
      <c r="AC41" s="25">
        <v>3</v>
      </c>
      <c r="AD41" s="17">
        <v>1182</v>
      </c>
      <c r="AE41" s="26">
        <v>492</v>
      </c>
      <c r="AF41" s="17">
        <v>393</v>
      </c>
      <c r="AG41" s="26">
        <v>96</v>
      </c>
      <c r="AH41" s="17">
        <v>157</v>
      </c>
      <c r="AI41" s="27">
        <v>2320</v>
      </c>
      <c r="AJ41" s="15">
        <v>27.271658634066064</v>
      </c>
      <c r="AK41" s="28">
        <v>5.0546608675208651</v>
      </c>
      <c r="AL41" s="22">
        <v>1.7632537909956507</v>
      </c>
      <c r="AM41" s="28">
        <v>1.0579522745973904</v>
      </c>
      <c r="AN41" s="22">
        <v>0.23510050546608677</v>
      </c>
      <c r="AO41" s="28">
        <v>0.35265075819913017</v>
      </c>
      <c r="AP41" s="51">
        <v>1667</v>
      </c>
      <c r="AQ41" s="55">
        <v>88</v>
      </c>
      <c r="AR41" s="51">
        <v>0</v>
      </c>
      <c r="AS41" s="55">
        <v>0</v>
      </c>
      <c r="AT41" s="51">
        <v>0</v>
      </c>
      <c r="AU41" s="55">
        <v>1698</v>
      </c>
      <c r="AV41" s="15">
        <f t="shared" si="8"/>
        <v>19.960032914070766</v>
      </c>
    </row>
    <row r="42" spans="1:48" ht="13.5" customHeight="1" x14ac:dyDescent="0.45">
      <c r="A42" s="7" t="s">
        <v>83</v>
      </c>
      <c r="B42" s="7" t="s">
        <v>195</v>
      </c>
      <c r="C42" s="8" t="s">
        <v>358</v>
      </c>
      <c r="D42" s="7" t="s">
        <v>308</v>
      </c>
      <c r="E42" s="58">
        <v>8960</v>
      </c>
      <c r="F42" s="50">
        <v>4846</v>
      </c>
      <c r="G42" s="37" t="s">
        <v>595</v>
      </c>
      <c r="H42" s="64">
        <v>1640</v>
      </c>
      <c r="I42" s="64">
        <v>3206</v>
      </c>
      <c r="J42" s="19">
        <f t="shared" si="0"/>
        <v>54.084821428571431</v>
      </c>
      <c r="K42" s="12">
        <v>86</v>
      </c>
      <c r="L42" s="21">
        <f t="shared" si="1"/>
        <v>9.5982142857142865</v>
      </c>
      <c r="M42" s="67">
        <v>2</v>
      </c>
      <c r="N42" s="15">
        <f t="shared" si="2"/>
        <v>0.2232142857142857</v>
      </c>
      <c r="O42" s="66">
        <v>0</v>
      </c>
      <c r="P42" s="15">
        <f t="shared" si="3"/>
        <v>0</v>
      </c>
      <c r="Q42" s="72">
        <v>0</v>
      </c>
      <c r="R42" s="15">
        <f t="shared" si="4"/>
        <v>0</v>
      </c>
      <c r="S42" s="76">
        <v>84</v>
      </c>
      <c r="T42" s="15">
        <f t="shared" si="5"/>
        <v>9.375</v>
      </c>
      <c r="U42" s="74">
        <v>19</v>
      </c>
      <c r="V42" s="15">
        <f t="shared" si="6"/>
        <v>2.120535714285714</v>
      </c>
      <c r="W42" s="76">
        <v>8</v>
      </c>
      <c r="X42" s="15">
        <f t="shared" si="7"/>
        <v>0.89285714285714279</v>
      </c>
      <c r="Y42" s="25">
        <v>40</v>
      </c>
      <c r="Z42" s="17">
        <v>27</v>
      </c>
      <c r="AA42" s="25">
        <v>8</v>
      </c>
      <c r="AB42" s="17">
        <v>3</v>
      </c>
      <c r="AC42" s="25">
        <v>8</v>
      </c>
      <c r="AD42" s="17">
        <v>1068</v>
      </c>
      <c r="AE42" s="26">
        <v>978</v>
      </c>
      <c r="AF42" s="17">
        <v>294</v>
      </c>
      <c r="AG42" s="26">
        <v>133</v>
      </c>
      <c r="AH42" s="17">
        <v>459</v>
      </c>
      <c r="AI42" s="27">
        <v>2932</v>
      </c>
      <c r="AJ42" s="15">
        <v>32.723214285714285</v>
      </c>
      <c r="AK42" s="28">
        <v>4.4642857142857144</v>
      </c>
      <c r="AL42" s="22">
        <v>3.0133928571428572</v>
      </c>
      <c r="AM42" s="28">
        <v>0.89285714285714279</v>
      </c>
      <c r="AN42" s="22">
        <v>0.33482142857142855</v>
      </c>
      <c r="AO42" s="28">
        <v>0.89285714285714279</v>
      </c>
      <c r="AP42" s="51">
        <v>2214</v>
      </c>
      <c r="AQ42" s="55">
        <v>147</v>
      </c>
      <c r="AR42" s="51">
        <v>0</v>
      </c>
      <c r="AS42" s="55">
        <v>0</v>
      </c>
      <c r="AT42" s="51">
        <v>0</v>
      </c>
      <c r="AU42" s="55">
        <v>2324</v>
      </c>
      <c r="AV42" s="15">
        <f t="shared" si="8"/>
        <v>25.937500000000004</v>
      </c>
    </row>
    <row r="43" spans="1:48" ht="13.5" customHeight="1" x14ac:dyDescent="0.45">
      <c r="A43" s="7" t="s">
        <v>84</v>
      </c>
      <c r="B43" s="7" t="s">
        <v>196</v>
      </c>
      <c r="C43" s="8" t="s">
        <v>359</v>
      </c>
      <c r="D43" s="7" t="s">
        <v>308</v>
      </c>
      <c r="E43" s="58">
        <v>8952</v>
      </c>
      <c r="F43" s="50">
        <v>4818</v>
      </c>
      <c r="G43" s="37" t="s">
        <v>609</v>
      </c>
      <c r="H43" s="64">
        <v>1629</v>
      </c>
      <c r="I43" s="64">
        <v>3189</v>
      </c>
      <c r="J43" s="19">
        <f t="shared" si="0"/>
        <v>53.820375335120637</v>
      </c>
      <c r="K43" s="12">
        <v>83</v>
      </c>
      <c r="L43" s="21">
        <f t="shared" si="1"/>
        <v>9.2716711349419114</v>
      </c>
      <c r="M43" s="67">
        <v>2</v>
      </c>
      <c r="N43" s="15">
        <f t="shared" si="2"/>
        <v>0.22341376228775692</v>
      </c>
      <c r="O43" s="66">
        <v>0</v>
      </c>
      <c r="P43" s="15">
        <f t="shared" si="3"/>
        <v>0</v>
      </c>
      <c r="Q43" s="72">
        <v>0</v>
      </c>
      <c r="R43" s="15">
        <f t="shared" si="4"/>
        <v>0</v>
      </c>
      <c r="S43" s="76">
        <v>81</v>
      </c>
      <c r="T43" s="15">
        <f t="shared" si="5"/>
        <v>9.048257372654156</v>
      </c>
      <c r="U43" s="74">
        <v>25</v>
      </c>
      <c r="V43" s="15">
        <f t="shared" si="6"/>
        <v>2.7926720285969617</v>
      </c>
      <c r="W43" s="76">
        <v>5</v>
      </c>
      <c r="X43" s="15">
        <f t="shared" si="7"/>
        <v>0.55853440571939228</v>
      </c>
      <c r="Y43" s="25">
        <v>44</v>
      </c>
      <c r="Z43" s="17">
        <v>14</v>
      </c>
      <c r="AA43" s="25">
        <v>11</v>
      </c>
      <c r="AB43" s="17">
        <v>9</v>
      </c>
      <c r="AC43" s="25">
        <v>5</v>
      </c>
      <c r="AD43" s="17">
        <v>1163</v>
      </c>
      <c r="AE43" s="26">
        <v>504</v>
      </c>
      <c r="AF43" s="17">
        <v>453</v>
      </c>
      <c r="AG43" s="26">
        <v>399</v>
      </c>
      <c r="AH43" s="17">
        <v>287</v>
      </c>
      <c r="AI43" s="27">
        <v>2806</v>
      </c>
      <c r="AJ43" s="15">
        <v>31.344950848972296</v>
      </c>
      <c r="AK43" s="28">
        <v>4.9151027703306527</v>
      </c>
      <c r="AL43" s="22">
        <v>1.5638963360142986</v>
      </c>
      <c r="AM43" s="28">
        <v>1.2287756925826632</v>
      </c>
      <c r="AN43" s="22">
        <v>1.0053619302949062</v>
      </c>
      <c r="AO43" s="28">
        <v>0.55853440571939228</v>
      </c>
      <c r="AP43" s="51">
        <v>2096</v>
      </c>
      <c r="AQ43" s="55">
        <v>137</v>
      </c>
      <c r="AR43" s="51">
        <v>0</v>
      </c>
      <c r="AS43" s="55">
        <v>0</v>
      </c>
      <c r="AT43" s="51">
        <v>0</v>
      </c>
      <c r="AU43" s="55">
        <v>2233</v>
      </c>
      <c r="AV43" s="15">
        <f t="shared" si="8"/>
        <v>24.944146559428059</v>
      </c>
    </row>
    <row r="44" spans="1:48" ht="13.5" customHeight="1" x14ac:dyDescent="0.45">
      <c r="A44" s="7" t="s">
        <v>85</v>
      </c>
      <c r="B44" s="7" t="s">
        <v>197</v>
      </c>
      <c r="C44" s="8" t="s">
        <v>360</v>
      </c>
      <c r="D44" s="7" t="s">
        <v>308</v>
      </c>
      <c r="E44" s="58">
        <v>8917</v>
      </c>
      <c r="F44" s="50">
        <v>4711</v>
      </c>
      <c r="G44" s="37" t="s">
        <v>611</v>
      </c>
      <c r="H44" s="64">
        <v>1739</v>
      </c>
      <c r="I44" s="64">
        <v>2972</v>
      </c>
      <c r="J44" s="19">
        <f t="shared" si="0"/>
        <v>52.831669844117982</v>
      </c>
      <c r="K44" s="12">
        <v>68</v>
      </c>
      <c r="L44" s="21">
        <f t="shared" si="1"/>
        <v>7.6258831445553437</v>
      </c>
      <c r="M44" s="67">
        <v>1</v>
      </c>
      <c r="N44" s="15">
        <f t="shared" si="2"/>
        <v>0.112145340361108</v>
      </c>
      <c r="O44" s="66">
        <v>0</v>
      </c>
      <c r="P44" s="15">
        <f t="shared" si="3"/>
        <v>0</v>
      </c>
      <c r="Q44" s="72">
        <v>0</v>
      </c>
      <c r="R44" s="15">
        <f t="shared" si="4"/>
        <v>0</v>
      </c>
      <c r="S44" s="76">
        <v>67</v>
      </c>
      <c r="T44" s="15">
        <f t="shared" si="5"/>
        <v>7.5137378041942355</v>
      </c>
      <c r="U44" s="74">
        <v>13</v>
      </c>
      <c r="V44" s="15">
        <f t="shared" si="6"/>
        <v>1.4578894246944039</v>
      </c>
      <c r="W44" s="76">
        <v>4</v>
      </c>
      <c r="X44" s="15">
        <f t="shared" si="7"/>
        <v>0.448581361444432</v>
      </c>
      <c r="Y44" s="25">
        <v>44</v>
      </c>
      <c r="Z44" s="17">
        <v>11</v>
      </c>
      <c r="AA44" s="25">
        <v>6</v>
      </c>
      <c r="AB44" s="17">
        <v>3</v>
      </c>
      <c r="AC44" s="25">
        <v>4</v>
      </c>
      <c r="AD44" s="17">
        <v>1207</v>
      </c>
      <c r="AE44" s="26">
        <v>376</v>
      </c>
      <c r="AF44" s="17">
        <v>232</v>
      </c>
      <c r="AG44" s="26">
        <v>139</v>
      </c>
      <c r="AH44" s="17">
        <v>193</v>
      </c>
      <c r="AI44" s="27">
        <v>2147</v>
      </c>
      <c r="AJ44" s="15">
        <v>24.077604575529886</v>
      </c>
      <c r="AK44" s="28">
        <v>4.9343949758887513</v>
      </c>
      <c r="AL44" s="22">
        <v>1.2335987439721878</v>
      </c>
      <c r="AM44" s="28">
        <v>0.67287204216664798</v>
      </c>
      <c r="AN44" s="22">
        <v>0.33643602108332399</v>
      </c>
      <c r="AO44" s="28">
        <v>0.448581361444432</v>
      </c>
      <c r="AP44" s="51">
        <v>1572</v>
      </c>
      <c r="AQ44" s="55">
        <v>124</v>
      </c>
      <c r="AR44" s="51">
        <v>0</v>
      </c>
      <c r="AS44" s="55">
        <v>0</v>
      </c>
      <c r="AT44" s="51">
        <v>0</v>
      </c>
      <c r="AU44" s="55">
        <v>1596</v>
      </c>
      <c r="AV44" s="15">
        <f t="shared" si="8"/>
        <v>17.898396321632838</v>
      </c>
    </row>
    <row r="45" spans="1:48" ht="13.5" customHeight="1" x14ac:dyDescent="0.45">
      <c r="A45" s="7" t="s">
        <v>86</v>
      </c>
      <c r="B45" s="7" t="s">
        <v>198</v>
      </c>
      <c r="C45" s="8" t="s">
        <v>361</v>
      </c>
      <c r="D45" s="7" t="s">
        <v>308</v>
      </c>
      <c r="E45" s="58">
        <v>8791</v>
      </c>
      <c r="F45" s="50">
        <v>4947</v>
      </c>
      <c r="G45" s="37" t="s">
        <v>612</v>
      </c>
      <c r="H45" s="64">
        <v>1751</v>
      </c>
      <c r="I45" s="64">
        <v>3196</v>
      </c>
      <c r="J45" s="19">
        <f t="shared" si="0"/>
        <v>56.273461494710496</v>
      </c>
      <c r="K45" s="12">
        <v>88</v>
      </c>
      <c r="L45" s="21">
        <f t="shared" si="1"/>
        <v>10.0102377431464</v>
      </c>
      <c r="M45" s="67">
        <v>4</v>
      </c>
      <c r="N45" s="15">
        <f t="shared" si="2"/>
        <v>0.45501080650665454</v>
      </c>
      <c r="O45" s="66">
        <v>0</v>
      </c>
      <c r="P45" s="15">
        <f t="shared" si="3"/>
        <v>0</v>
      </c>
      <c r="Q45" s="72">
        <v>0</v>
      </c>
      <c r="R45" s="15">
        <f t="shared" si="4"/>
        <v>0</v>
      </c>
      <c r="S45" s="76">
        <v>84</v>
      </c>
      <c r="T45" s="15">
        <f t="shared" si="5"/>
        <v>9.5552269366397447</v>
      </c>
      <c r="U45" s="74">
        <v>22</v>
      </c>
      <c r="V45" s="15">
        <f t="shared" si="6"/>
        <v>2.5025594357865999</v>
      </c>
      <c r="W45" s="76">
        <v>4</v>
      </c>
      <c r="X45" s="15">
        <f t="shared" si="7"/>
        <v>0.45501080650665454</v>
      </c>
      <c r="Y45" s="25">
        <v>43</v>
      </c>
      <c r="Z45" s="17">
        <v>23</v>
      </c>
      <c r="AA45" s="25">
        <v>12</v>
      </c>
      <c r="AB45" s="17">
        <v>6</v>
      </c>
      <c r="AC45" s="25">
        <v>4</v>
      </c>
      <c r="AD45" s="17">
        <v>1154</v>
      </c>
      <c r="AE45" s="26">
        <v>772</v>
      </c>
      <c r="AF45" s="17">
        <v>484</v>
      </c>
      <c r="AG45" s="26">
        <v>282</v>
      </c>
      <c r="AH45" s="17">
        <v>212</v>
      </c>
      <c r="AI45" s="27">
        <v>2904</v>
      </c>
      <c r="AJ45" s="15">
        <v>33.033784552383118</v>
      </c>
      <c r="AK45" s="28">
        <v>4.8913661699465365</v>
      </c>
      <c r="AL45" s="22">
        <v>2.6163121374132636</v>
      </c>
      <c r="AM45" s="28">
        <v>1.3650324195199637</v>
      </c>
      <c r="AN45" s="22">
        <v>0.68251620975998184</v>
      </c>
      <c r="AO45" s="28">
        <v>0.45501080650665454</v>
      </c>
      <c r="AP45" s="51">
        <v>2347</v>
      </c>
      <c r="AQ45" s="55">
        <v>27</v>
      </c>
      <c r="AR45" s="51">
        <v>0</v>
      </c>
      <c r="AS45" s="55">
        <v>0</v>
      </c>
      <c r="AT45" s="51">
        <v>0</v>
      </c>
      <c r="AU45" s="55">
        <v>2347</v>
      </c>
      <c r="AV45" s="15">
        <f t="shared" si="8"/>
        <v>26.697759071777956</v>
      </c>
    </row>
    <row r="46" spans="1:48" ht="13.5" customHeight="1" x14ac:dyDescent="0.45">
      <c r="A46" s="7" t="s">
        <v>362</v>
      </c>
      <c r="B46" s="7" t="s">
        <v>363</v>
      </c>
      <c r="C46" s="8" t="s">
        <v>364</v>
      </c>
      <c r="D46" s="7" t="s">
        <v>277</v>
      </c>
      <c r="E46" s="58">
        <v>9904</v>
      </c>
      <c r="F46" s="50">
        <v>4253</v>
      </c>
      <c r="G46" s="37" t="s">
        <v>574</v>
      </c>
      <c r="H46" s="64">
        <v>2447</v>
      </c>
      <c r="I46" s="64">
        <v>1806</v>
      </c>
      <c r="J46" s="19">
        <f t="shared" si="0"/>
        <v>42.942245557350567</v>
      </c>
      <c r="K46" s="12">
        <v>15</v>
      </c>
      <c r="L46" s="21">
        <f t="shared" si="1"/>
        <v>1.5145395799676897</v>
      </c>
      <c r="M46" s="67">
        <v>12</v>
      </c>
      <c r="N46" s="15">
        <f t="shared" si="2"/>
        <v>1.2116316639741518</v>
      </c>
      <c r="O46" s="66">
        <v>2</v>
      </c>
      <c r="P46" s="15">
        <f t="shared" si="3"/>
        <v>0.20193861066235866</v>
      </c>
      <c r="Q46" s="72">
        <v>1</v>
      </c>
      <c r="R46" s="15">
        <f t="shared" si="4"/>
        <v>0.10096930533117933</v>
      </c>
      <c r="S46" s="76">
        <v>3</v>
      </c>
      <c r="T46" s="15">
        <f t="shared" si="5"/>
        <v>0.30290791599353795</v>
      </c>
      <c r="U46" s="74">
        <v>0</v>
      </c>
      <c r="V46" s="15">
        <f t="shared" si="6"/>
        <v>0</v>
      </c>
      <c r="W46" s="76">
        <v>0</v>
      </c>
      <c r="X46" s="15">
        <f t="shared" si="7"/>
        <v>0</v>
      </c>
      <c r="Y46" s="25">
        <v>8</v>
      </c>
      <c r="Z46" s="17">
        <v>5</v>
      </c>
      <c r="AA46" s="25">
        <v>0</v>
      </c>
      <c r="AB46" s="17">
        <v>1</v>
      </c>
      <c r="AC46" s="25">
        <v>1</v>
      </c>
      <c r="AD46" s="17">
        <v>217</v>
      </c>
      <c r="AE46" s="26">
        <v>180</v>
      </c>
      <c r="AF46" s="17">
        <v>0</v>
      </c>
      <c r="AG46" s="26">
        <v>37</v>
      </c>
      <c r="AH46" s="17">
        <v>51</v>
      </c>
      <c r="AI46" s="27">
        <v>485</v>
      </c>
      <c r="AJ46" s="15">
        <v>4.8970113085621971</v>
      </c>
      <c r="AK46" s="28">
        <v>0.80775444264943463</v>
      </c>
      <c r="AL46" s="22">
        <v>0.50484652665589658</v>
      </c>
      <c r="AM46" s="28">
        <v>0</v>
      </c>
      <c r="AN46" s="22">
        <v>0.10096930533117933</v>
      </c>
      <c r="AO46" s="28">
        <v>0.10096930533117933</v>
      </c>
      <c r="AP46" s="51">
        <v>440</v>
      </c>
      <c r="AQ46" s="55">
        <v>0</v>
      </c>
      <c r="AR46" s="51">
        <v>0</v>
      </c>
      <c r="AS46" s="55">
        <v>0</v>
      </c>
      <c r="AT46" s="51">
        <v>0</v>
      </c>
      <c r="AU46" s="55">
        <v>440</v>
      </c>
      <c r="AV46" s="15">
        <f t="shared" si="8"/>
        <v>4.4426494345718899</v>
      </c>
    </row>
    <row r="47" spans="1:48" ht="13.5" customHeight="1" x14ac:dyDescent="0.45">
      <c r="A47" s="7" t="s">
        <v>87</v>
      </c>
      <c r="B47" s="7" t="s">
        <v>199</v>
      </c>
      <c r="C47" s="8" t="s">
        <v>365</v>
      </c>
      <c r="D47" s="7" t="s">
        <v>298</v>
      </c>
      <c r="E47" s="58">
        <v>7462</v>
      </c>
      <c r="F47" s="50">
        <v>3109</v>
      </c>
      <c r="G47" s="37" t="s">
        <v>584</v>
      </c>
      <c r="H47" s="64">
        <v>1486</v>
      </c>
      <c r="I47" s="64">
        <v>1623</v>
      </c>
      <c r="J47" s="19">
        <f t="shared" si="0"/>
        <v>41.664433127847758</v>
      </c>
      <c r="K47" s="12">
        <v>7</v>
      </c>
      <c r="L47" s="21">
        <f t="shared" si="1"/>
        <v>0.93808630393996251</v>
      </c>
      <c r="M47" s="67">
        <v>3</v>
      </c>
      <c r="N47" s="15">
        <f t="shared" si="2"/>
        <v>0.40203698740284105</v>
      </c>
      <c r="O47" s="66">
        <v>0</v>
      </c>
      <c r="P47" s="15">
        <f t="shared" si="3"/>
        <v>0</v>
      </c>
      <c r="Q47" s="72">
        <v>0</v>
      </c>
      <c r="R47" s="15">
        <f t="shared" si="4"/>
        <v>0</v>
      </c>
      <c r="S47" s="76">
        <v>4</v>
      </c>
      <c r="T47" s="15">
        <f t="shared" si="5"/>
        <v>0.5360493165371214</v>
      </c>
      <c r="U47" s="74">
        <v>0</v>
      </c>
      <c r="V47" s="15">
        <f t="shared" si="6"/>
        <v>0</v>
      </c>
      <c r="W47" s="76">
        <v>0</v>
      </c>
      <c r="X47" s="15">
        <f t="shared" si="7"/>
        <v>0</v>
      </c>
      <c r="Y47" s="25">
        <v>4</v>
      </c>
      <c r="Z47" s="17">
        <v>3</v>
      </c>
      <c r="AA47" s="25">
        <v>0</v>
      </c>
      <c r="AB47" s="17">
        <v>0</v>
      </c>
      <c r="AC47" s="25">
        <v>0</v>
      </c>
      <c r="AD47" s="17">
        <v>107</v>
      </c>
      <c r="AE47" s="26">
        <v>91</v>
      </c>
      <c r="AF47" s="17">
        <v>0</v>
      </c>
      <c r="AG47" s="26">
        <v>0</v>
      </c>
      <c r="AH47" s="17">
        <v>0</v>
      </c>
      <c r="AI47" s="27">
        <v>198</v>
      </c>
      <c r="AJ47" s="15">
        <v>2.653444116858751</v>
      </c>
      <c r="AK47" s="28">
        <v>0.5360493165371214</v>
      </c>
      <c r="AL47" s="22">
        <v>0.40203698740284105</v>
      </c>
      <c r="AM47" s="28">
        <v>0</v>
      </c>
      <c r="AN47" s="22">
        <v>0</v>
      </c>
      <c r="AO47" s="28">
        <v>0</v>
      </c>
      <c r="AP47" s="51">
        <v>171</v>
      </c>
      <c r="AQ47" s="55">
        <v>0</v>
      </c>
      <c r="AR47" s="51">
        <v>0</v>
      </c>
      <c r="AS47" s="55">
        <v>0</v>
      </c>
      <c r="AT47" s="51">
        <v>0</v>
      </c>
      <c r="AU47" s="55">
        <v>171</v>
      </c>
      <c r="AV47" s="15">
        <f t="shared" si="8"/>
        <v>2.2916108281961942</v>
      </c>
    </row>
    <row r="48" spans="1:48" ht="13.5" customHeight="1" x14ac:dyDescent="0.45">
      <c r="A48" s="7" t="s">
        <v>88</v>
      </c>
      <c r="B48" s="7" t="s">
        <v>200</v>
      </c>
      <c r="C48" s="8" t="s">
        <v>366</v>
      </c>
      <c r="D48" s="7" t="s">
        <v>277</v>
      </c>
      <c r="E48" s="58">
        <v>12957</v>
      </c>
      <c r="F48" s="50">
        <v>5067</v>
      </c>
      <c r="G48" s="37" t="s">
        <v>585</v>
      </c>
      <c r="H48" s="64">
        <v>2603</v>
      </c>
      <c r="I48" s="64">
        <v>2464</v>
      </c>
      <c r="J48" s="19">
        <f t="shared" si="0"/>
        <v>39.106274600601992</v>
      </c>
      <c r="K48" s="12">
        <v>4</v>
      </c>
      <c r="L48" s="21">
        <f t="shared" si="1"/>
        <v>0.30871343675233465</v>
      </c>
      <c r="M48" s="67">
        <v>2</v>
      </c>
      <c r="N48" s="15">
        <f t="shared" si="2"/>
        <v>0.15435671837616732</v>
      </c>
      <c r="O48" s="66">
        <v>0</v>
      </c>
      <c r="P48" s="15">
        <f t="shared" si="3"/>
        <v>0</v>
      </c>
      <c r="Q48" s="72">
        <v>0</v>
      </c>
      <c r="R48" s="15">
        <f t="shared" si="4"/>
        <v>0</v>
      </c>
      <c r="S48" s="76">
        <v>2</v>
      </c>
      <c r="T48" s="15">
        <f t="shared" si="5"/>
        <v>0.15435671837616732</v>
      </c>
      <c r="U48" s="74">
        <v>0</v>
      </c>
      <c r="V48" s="15">
        <f t="shared" si="6"/>
        <v>0</v>
      </c>
      <c r="W48" s="76">
        <v>0</v>
      </c>
      <c r="X48" s="15">
        <f t="shared" si="7"/>
        <v>0</v>
      </c>
      <c r="Y48" s="25">
        <v>2</v>
      </c>
      <c r="Z48" s="17">
        <v>2</v>
      </c>
      <c r="AA48" s="25">
        <v>0</v>
      </c>
      <c r="AB48" s="17">
        <v>0</v>
      </c>
      <c r="AC48" s="25">
        <v>0</v>
      </c>
      <c r="AD48" s="17">
        <v>53</v>
      </c>
      <c r="AE48" s="26">
        <v>72</v>
      </c>
      <c r="AF48" s="17">
        <v>0</v>
      </c>
      <c r="AG48" s="26">
        <v>0</v>
      </c>
      <c r="AH48" s="17">
        <v>0</v>
      </c>
      <c r="AI48" s="27">
        <v>125</v>
      </c>
      <c r="AJ48" s="15">
        <v>0.96472948985104579</v>
      </c>
      <c r="AK48" s="28">
        <v>0.15435671837616732</v>
      </c>
      <c r="AL48" s="22">
        <v>0.15435671837616732</v>
      </c>
      <c r="AM48" s="28">
        <v>0</v>
      </c>
      <c r="AN48" s="22">
        <v>0</v>
      </c>
      <c r="AO48" s="28">
        <v>0</v>
      </c>
      <c r="AP48" s="51">
        <v>79</v>
      </c>
      <c r="AQ48" s="55">
        <v>0</v>
      </c>
      <c r="AR48" s="51">
        <v>0</v>
      </c>
      <c r="AS48" s="55">
        <v>0</v>
      </c>
      <c r="AT48" s="51">
        <v>0</v>
      </c>
      <c r="AU48" s="55">
        <v>79</v>
      </c>
      <c r="AV48" s="15">
        <f t="shared" si="8"/>
        <v>0.60970903758586092</v>
      </c>
    </row>
    <row r="49" spans="1:48" ht="13.5" customHeight="1" x14ac:dyDescent="0.45">
      <c r="A49" s="7" t="s">
        <v>367</v>
      </c>
      <c r="B49" s="7" t="s">
        <v>201</v>
      </c>
      <c r="C49" s="8" t="s">
        <v>368</v>
      </c>
      <c r="D49" s="7" t="s">
        <v>298</v>
      </c>
      <c r="E49" s="58">
        <v>7732</v>
      </c>
      <c r="F49" s="50">
        <v>3589</v>
      </c>
      <c r="G49" s="37" t="s">
        <v>586</v>
      </c>
      <c r="H49" s="64">
        <v>2037</v>
      </c>
      <c r="I49" s="64">
        <v>1552</v>
      </c>
      <c r="J49" s="19">
        <f t="shared" si="0"/>
        <v>46.417485773409204</v>
      </c>
      <c r="K49" s="12">
        <v>18</v>
      </c>
      <c r="L49" s="21">
        <f t="shared" si="1"/>
        <v>2.3279875840662183</v>
      </c>
      <c r="M49" s="67">
        <v>15</v>
      </c>
      <c r="N49" s="15">
        <f t="shared" si="2"/>
        <v>1.9399896533885153</v>
      </c>
      <c r="O49" s="66">
        <v>4</v>
      </c>
      <c r="P49" s="15">
        <f t="shared" si="3"/>
        <v>0.5173305742369374</v>
      </c>
      <c r="Q49" s="72">
        <v>1</v>
      </c>
      <c r="R49" s="15">
        <f t="shared" si="4"/>
        <v>0.12933264355923435</v>
      </c>
      <c r="S49" s="76">
        <v>3</v>
      </c>
      <c r="T49" s="15">
        <f t="shared" si="5"/>
        <v>0.38799793067770305</v>
      </c>
      <c r="U49" s="74">
        <v>1</v>
      </c>
      <c r="V49" s="15">
        <f t="shared" si="6"/>
        <v>0.12933264355923435</v>
      </c>
      <c r="W49" s="76">
        <v>0</v>
      </c>
      <c r="X49" s="15">
        <f t="shared" si="7"/>
        <v>0</v>
      </c>
      <c r="Y49" s="25">
        <v>8</v>
      </c>
      <c r="Z49" s="17">
        <v>5</v>
      </c>
      <c r="AA49" s="25">
        <v>3</v>
      </c>
      <c r="AB49" s="17">
        <v>1</v>
      </c>
      <c r="AC49" s="25">
        <v>1</v>
      </c>
      <c r="AD49" s="17">
        <v>223</v>
      </c>
      <c r="AE49" s="26">
        <v>160</v>
      </c>
      <c r="AF49" s="17">
        <v>110</v>
      </c>
      <c r="AG49" s="26">
        <v>47</v>
      </c>
      <c r="AH49" s="17">
        <v>64</v>
      </c>
      <c r="AI49" s="27">
        <v>604</v>
      </c>
      <c r="AJ49" s="15">
        <v>7.8116916709777549</v>
      </c>
      <c r="AK49" s="28">
        <v>1.0346611484738748</v>
      </c>
      <c r="AL49" s="22">
        <v>0.64666321779617175</v>
      </c>
      <c r="AM49" s="28">
        <v>0.38799793067770305</v>
      </c>
      <c r="AN49" s="22">
        <v>0.12933264355923435</v>
      </c>
      <c r="AO49" s="28">
        <v>0.12933264355923435</v>
      </c>
      <c r="AP49" s="51">
        <v>516</v>
      </c>
      <c r="AQ49" s="55">
        <v>0</v>
      </c>
      <c r="AR49" s="51">
        <v>0</v>
      </c>
      <c r="AS49" s="55">
        <v>0</v>
      </c>
      <c r="AT49" s="51">
        <v>0</v>
      </c>
      <c r="AU49" s="55">
        <v>516</v>
      </c>
      <c r="AV49" s="15">
        <f t="shared" si="8"/>
        <v>6.6735644076564933</v>
      </c>
    </row>
    <row r="50" spans="1:48" ht="13.5" customHeight="1" x14ac:dyDescent="0.45">
      <c r="A50" s="7" t="s">
        <v>89</v>
      </c>
      <c r="B50" s="7" t="s">
        <v>202</v>
      </c>
      <c r="C50" s="8" t="s">
        <v>369</v>
      </c>
      <c r="D50" s="7" t="s">
        <v>298</v>
      </c>
      <c r="E50" s="58">
        <v>8431</v>
      </c>
      <c r="F50" s="50">
        <v>4521</v>
      </c>
      <c r="G50" s="37" t="s">
        <v>587</v>
      </c>
      <c r="H50" s="64">
        <v>2169</v>
      </c>
      <c r="I50" s="64">
        <v>2352</v>
      </c>
      <c r="J50" s="19">
        <f t="shared" si="0"/>
        <v>53.6235322025857</v>
      </c>
      <c r="K50" s="12">
        <v>41</v>
      </c>
      <c r="L50" s="21">
        <f t="shared" si="1"/>
        <v>4.8630055746649266</v>
      </c>
      <c r="M50" s="67">
        <v>14</v>
      </c>
      <c r="N50" s="15">
        <f t="shared" si="2"/>
        <v>1.660538488909975</v>
      </c>
      <c r="O50" s="66">
        <v>2</v>
      </c>
      <c r="P50" s="15">
        <f t="shared" si="3"/>
        <v>0.23721978412999645</v>
      </c>
      <c r="Q50" s="72">
        <v>0</v>
      </c>
      <c r="R50" s="15">
        <f t="shared" si="4"/>
        <v>0</v>
      </c>
      <c r="S50" s="76">
        <v>27</v>
      </c>
      <c r="T50" s="15">
        <f t="shared" si="5"/>
        <v>3.202467085754952</v>
      </c>
      <c r="U50" s="74">
        <v>6</v>
      </c>
      <c r="V50" s="15">
        <f t="shared" si="6"/>
        <v>0.71165935238998934</v>
      </c>
      <c r="W50" s="76">
        <v>3</v>
      </c>
      <c r="X50" s="15">
        <f t="shared" si="7"/>
        <v>0.35582967619499467</v>
      </c>
      <c r="Y50" s="25">
        <v>28</v>
      </c>
      <c r="Z50" s="17">
        <v>5</v>
      </c>
      <c r="AA50" s="25">
        <v>5</v>
      </c>
      <c r="AB50" s="17">
        <v>0</v>
      </c>
      <c r="AC50" s="25">
        <v>3</v>
      </c>
      <c r="AD50" s="17">
        <v>786</v>
      </c>
      <c r="AE50" s="26">
        <v>174</v>
      </c>
      <c r="AF50" s="17">
        <v>196</v>
      </c>
      <c r="AG50" s="26">
        <v>0</v>
      </c>
      <c r="AH50" s="17">
        <v>169</v>
      </c>
      <c r="AI50" s="27">
        <v>1325</v>
      </c>
      <c r="AJ50" s="15">
        <v>15.715810698612264</v>
      </c>
      <c r="AK50" s="28">
        <v>3.32107697781995</v>
      </c>
      <c r="AL50" s="22">
        <v>0.59304946032499117</v>
      </c>
      <c r="AM50" s="28">
        <v>0.59304946032499117</v>
      </c>
      <c r="AN50" s="22">
        <v>0</v>
      </c>
      <c r="AO50" s="28">
        <v>0.35582967619499467</v>
      </c>
      <c r="AP50" s="51">
        <v>1035</v>
      </c>
      <c r="AQ50" s="55">
        <v>0</v>
      </c>
      <c r="AR50" s="51">
        <v>0</v>
      </c>
      <c r="AS50" s="55">
        <v>0</v>
      </c>
      <c r="AT50" s="51">
        <v>0</v>
      </c>
      <c r="AU50" s="55">
        <v>1035</v>
      </c>
      <c r="AV50" s="15">
        <f t="shared" si="8"/>
        <v>12.276123828727316</v>
      </c>
    </row>
    <row r="51" spans="1:48" ht="13.5" customHeight="1" x14ac:dyDescent="0.45">
      <c r="A51" s="7" t="s">
        <v>91</v>
      </c>
      <c r="B51" s="7" t="s">
        <v>204</v>
      </c>
      <c r="C51" s="8" t="s">
        <v>371</v>
      </c>
      <c r="D51" s="7" t="s">
        <v>277</v>
      </c>
      <c r="E51" s="58">
        <v>12972</v>
      </c>
      <c r="F51" s="50">
        <v>5081</v>
      </c>
      <c r="G51" s="37" t="s">
        <v>589</v>
      </c>
      <c r="H51" s="64">
        <v>2601</v>
      </c>
      <c r="I51" s="64">
        <v>2480</v>
      </c>
      <c r="J51" s="19">
        <f t="shared" ref="J51:J109" si="9">(F51/E51)*100</f>
        <v>39.168979340117176</v>
      </c>
      <c r="K51" s="12">
        <v>3</v>
      </c>
      <c r="L51" s="21">
        <f t="shared" ref="L51:L109" si="10">(K51/E51)*1000</f>
        <v>0.23126734505087881</v>
      </c>
      <c r="M51" s="67">
        <v>1</v>
      </c>
      <c r="N51" s="15">
        <f t="shared" ref="N51:N109" si="11">(M51/E51)*1000</f>
        <v>7.70891150169596E-2</v>
      </c>
      <c r="O51" s="66">
        <v>0</v>
      </c>
      <c r="P51" s="15">
        <f t="shared" ref="P51:P109" si="12">(O51/E51)*1000</f>
        <v>0</v>
      </c>
      <c r="Q51" s="72">
        <v>0</v>
      </c>
      <c r="R51" s="15">
        <f t="shared" ref="R51:R109" si="13">(Q51/E51)*1000</f>
        <v>0</v>
      </c>
      <c r="S51" s="76">
        <v>2</v>
      </c>
      <c r="T51" s="15">
        <f t="shared" ref="T51:T109" si="14">(S51/E51)*1000</f>
        <v>0.1541782300339192</v>
      </c>
      <c r="U51" s="74">
        <v>0</v>
      </c>
      <c r="V51" s="15">
        <f t="shared" ref="V51:V109" si="15">(U51/E51)*1000</f>
        <v>0</v>
      </c>
      <c r="W51" s="76">
        <v>0</v>
      </c>
      <c r="X51" s="15">
        <f t="shared" ref="X51:X109" si="16">(W51/E51)*1000</f>
        <v>0</v>
      </c>
      <c r="Y51" s="25">
        <v>2</v>
      </c>
      <c r="Z51" s="17">
        <v>1</v>
      </c>
      <c r="AA51" s="25">
        <v>0</v>
      </c>
      <c r="AB51" s="17">
        <v>0</v>
      </c>
      <c r="AC51" s="25">
        <v>0</v>
      </c>
      <c r="AD51" s="17">
        <v>52</v>
      </c>
      <c r="AE51" s="26">
        <v>46</v>
      </c>
      <c r="AF51" s="17">
        <v>0</v>
      </c>
      <c r="AG51" s="26">
        <v>0</v>
      </c>
      <c r="AH51" s="17">
        <v>0</v>
      </c>
      <c r="AI51" s="27">
        <v>98</v>
      </c>
      <c r="AJ51" s="15">
        <v>0.75547332716620408</v>
      </c>
      <c r="AK51" s="28">
        <v>0.1541782300339192</v>
      </c>
      <c r="AL51" s="22">
        <v>7.70891150169596E-2</v>
      </c>
      <c r="AM51" s="28">
        <v>0</v>
      </c>
      <c r="AN51" s="22">
        <v>0</v>
      </c>
      <c r="AO51" s="28">
        <v>0</v>
      </c>
      <c r="AP51" s="51">
        <v>98</v>
      </c>
      <c r="AQ51" s="55">
        <v>0</v>
      </c>
      <c r="AR51" s="51">
        <v>0</v>
      </c>
      <c r="AS51" s="55">
        <v>0</v>
      </c>
      <c r="AT51" s="51">
        <v>0</v>
      </c>
      <c r="AU51" s="55">
        <v>98</v>
      </c>
      <c r="AV51" s="15">
        <f t="shared" ref="AV51:AV109" si="17">(AU51/E51)*100</f>
        <v>0.75547332716620408</v>
      </c>
    </row>
    <row r="52" spans="1:48" ht="13.5" customHeight="1" x14ac:dyDescent="0.45">
      <c r="A52" s="7" t="s">
        <v>92</v>
      </c>
      <c r="B52" s="7" t="s">
        <v>205</v>
      </c>
      <c r="C52" s="8" t="s">
        <v>372</v>
      </c>
      <c r="D52" s="7" t="s">
        <v>277</v>
      </c>
      <c r="E52" s="58">
        <v>8557</v>
      </c>
      <c r="F52" s="50">
        <v>3679</v>
      </c>
      <c r="G52" s="37" t="s">
        <v>590</v>
      </c>
      <c r="H52" s="64">
        <v>1620</v>
      </c>
      <c r="I52" s="64">
        <v>2059</v>
      </c>
      <c r="J52" s="19">
        <f t="shared" si="9"/>
        <v>42.994039967278255</v>
      </c>
      <c r="K52" s="12">
        <v>20</v>
      </c>
      <c r="L52" s="21">
        <f t="shared" si="10"/>
        <v>2.3372677340189321</v>
      </c>
      <c r="M52" s="67">
        <v>2</v>
      </c>
      <c r="N52" s="15">
        <f t="shared" si="11"/>
        <v>0.23372677340189318</v>
      </c>
      <c r="O52" s="66">
        <v>0</v>
      </c>
      <c r="P52" s="15">
        <f t="shared" si="12"/>
        <v>0</v>
      </c>
      <c r="Q52" s="72">
        <v>0</v>
      </c>
      <c r="R52" s="15">
        <f t="shared" si="13"/>
        <v>0</v>
      </c>
      <c r="S52" s="76">
        <v>18</v>
      </c>
      <c r="T52" s="15">
        <f t="shared" si="14"/>
        <v>2.1035409606170385</v>
      </c>
      <c r="U52" s="74">
        <v>1</v>
      </c>
      <c r="V52" s="15">
        <f t="shared" si="15"/>
        <v>0.11686338670094659</v>
      </c>
      <c r="W52" s="76">
        <v>0</v>
      </c>
      <c r="X52" s="15">
        <f t="shared" si="16"/>
        <v>0</v>
      </c>
      <c r="Y52" s="25">
        <v>9</v>
      </c>
      <c r="Z52" s="17">
        <v>10</v>
      </c>
      <c r="AA52" s="25">
        <v>1</v>
      </c>
      <c r="AB52" s="17">
        <v>0</v>
      </c>
      <c r="AC52" s="25">
        <v>0</v>
      </c>
      <c r="AD52" s="17">
        <v>242</v>
      </c>
      <c r="AE52" s="26">
        <v>310</v>
      </c>
      <c r="AF52" s="17">
        <v>40</v>
      </c>
      <c r="AG52" s="26">
        <v>0</v>
      </c>
      <c r="AH52" s="17">
        <v>0</v>
      </c>
      <c r="AI52" s="27">
        <v>592</v>
      </c>
      <c r="AJ52" s="15">
        <v>6.918312492696038</v>
      </c>
      <c r="AK52" s="28">
        <v>1.0517704803085193</v>
      </c>
      <c r="AL52" s="22">
        <v>1.168633867009466</v>
      </c>
      <c r="AM52" s="28">
        <v>0.11686338670094659</v>
      </c>
      <c r="AN52" s="22">
        <v>0</v>
      </c>
      <c r="AO52" s="28">
        <v>0</v>
      </c>
      <c r="AP52" s="51">
        <v>462</v>
      </c>
      <c r="AQ52" s="55">
        <v>0</v>
      </c>
      <c r="AR52" s="51">
        <v>0</v>
      </c>
      <c r="AS52" s="55">
        <v>0</v>
      </c>
      <c r="AT52" s="51">
        <v>0</v>
      </c>
      <c r="AU52" s="55">
        <v>462</v>
      </c>
      <c r="AV52" s="15">
        <f t="shared" si="17"/>
        <v>5.3990884655837323</v>
      </c>
    </row>
    <row r="53" spans="1:48" ht="13.5" customHeight="1" x14ac:dyDescent="0.45">
      <c r="A53" s="7" t="s">
        <v>373</v>
      </c>
      <c r="B53" s="7" t="s">
        <v>374</v>
      </c>
      <c r="C53" s="8" t="s">
        <v>375</v>
      </c>
      <c r="D53" s="7" t="s">
        <v>298</v>
      </c>
      <c r="E53" s="58">
        <v>5488</v>
      </c>
      <c r="F53" s="50">
        <v>2959</v>
      </c>
      <c r="G53" s="37" t="s">
        <v>591</v>
      </c>
      <c r="H53" s="64">
        <v>1422</v>
      </c>
      <c r="I53" s="64">
        <v>1537</v>
      </c>
      <c r="J53" s="19">
        <f t="shared" si="9"/>
        <v>53.917638483965014</v>
      </c>
      <c r="K53" s="12">
        <v>28</v>
      </c>
      <c r="L53" s="21">
        <f t="shared" si="10"/>
        <v>5.1020408163265305</v>
      </c>
      <c r="M53" s="67">
        <v>4</v>
      </c>
      <c r="N53" s="15">
        <f t="shared" si="11"/>
        <v>0.7288629737609329</v>
      </c>
      <c r="O53" s="66">
        <v>0</v>
      </c>
      <c r="P53" s="15">
        <f t="shared" si="12"/>
        <v>0</v>
      </c>
      <c r="Q53" s="72">
        <v>0</v>
      </c>
      <c r="R53" s="15">
        <f t="shared" si="13"/>
        <v>0</v>
      </c>
      <c r="S53" s="76">
        <v>24</v>
      </c>
      <c r="T53" s="15">
        <f t="shared" si="14"/>
        <v>4.3731778425655978</v>
      </c>
      <c r="U53" s="74">
        <v>3</v>
      </c>
      <c r="V53" s="15">
        <f t="shared" si="15"/>
        <v>0.54664723032069973</v>
      </c>
      <c r="W53" s="76">
        <v>2</v>
      </c>
      <c r="X53" s="15">
        <f t="shared" si="16"/>
        <v>0.36443148688046645</v>
      </c>
      <c r="Y53" s="25">
        <v>18</v>
      </c>
      <c r="Z53" s="17">
        <v>7</v>
      </c>
      <c r="AA53" s="25">
        <v>1</v>
      </c>
      <c r="AB53" s="17">
        <v>0</v>
      </c>
      <c r="AC53" s="25">
        <v>2</v>
      </c>
      <c r="AD53" s="17">
        <v>488</v>
      </c>
      <c r="AE53" s="26">
        <v>208</v>
      </c>
      <c r="AF53" s="17">
        <v>33</v>
      </c>
      <c r="AG53" s="26">
        <v>0</v>
      </c>
      <c r="AH53" s="17">
        <v>88</v>
      </c>
      <c r="AI53" s="27">
        <v>817</v>
      </c>
      <c r="AJ53" s="15">
        <v>14.887026239067055</v>
      </c>
      <c r="AK53" s="28">
        <v>3.2798833819241984</v>
      </c>
      <c r="AL53" s="22">
        <v>1.2755102040816326</v>
      </c>
      <c r="AM53" s="28">
        <v>0.18221574344023322</v>
      </c>
      <c r="AN53" s="22">
        <v>0</v>
      </c>
      <c r="AO53" s="28">
        <v>0.36443148688046645</v>
      </c>
      <c r="AP53" s="51">
        <v>642</v>
      </c>
      <c r="AQ53" s="55">
        <v>0</v>
      </c>
      <c r="AR53" s="51">
        <v>0</v>
      </c>
      <c r="AS53" s="55">
        <v>0</v>
      </c>
      <c r="AT53" s="51">
        <v>0</v>
      </c>
      <c r="AU53" s="55">
        <v>642</v>
      </c>
      <c r="AV53" s="15">
        <f t="shared" si="17"/>
        <v>11.698250728862973</v>
      </c>
    </row>
    <row r="54" spans="1:48" ht="13.5" customHeight="1" x14ac:dyDescent="0.45">
      <c r="A54" s="7" t="s">
        <v>93</v>
      </c>
      <c r="B54" s="7" t="s">
        <v>206</v>
      </c>
      <c r="C54" s="8" t="s">
        <v>376</v>
      </c>
      <c r="D54" s="7" t="s">
        <v>275</v>
      </c>
      <c r="E54" s="58">
        <v>8332</v>
      </c>
      <c r="F54" s="50">
        <v>4420</v>
      </c>
      <c r="G54" s="37" t="s">
        <v>628</v>
      </c>
      <c r="H54" s="64">
        <v>2025</v>
      </c>
      <c r="I54" s="64">
        <v>2395</v>
      </c>
      <c r="J54" s="19">
        <f t="shared" si="9"/>
        <v>53.048487758041283</v>
      </c>
      <c r="K54" s="12">
        <v>39</v>
      </c>
      <c r="L54" s="21">
        <f t="shared" si="10"/>
        <v>4.6807489198271721</v>
      </c>
      <c r="M54" s="67">
        <v>7</v>
      </c>
      <c r="N54" s="15">
        <f t="shared" si="11"/>
        <v>0.84013442150744122</v>
      </c>
      <c r="O54" s="66">
        <v>0</v>
      </c>
      <c r="P54" s="15">
        <f t="shared" si="12"/>
        <v>0</v>
      </c>
      <c r="Q54" s="72">
        <v>0</v>
      </c>
      <c r="R54" s="15">
        <f t="shared" si="13"/>
        <v>0</v>
      </c>
      <c r="S54" s="76">
        <v>32</v>
      </c>
      <c r="T54" s="15">
        <f t="shared" si="14"/>
        <v>3.8406144983197308</v>
      </c>
      <c r="U54" s="74">
        <v>8</v>
      </c>
      <c r="V54" s="15">
        <f t="shared" si="15"/>
        <v>0.9601536245799327</v>
      </c>
      <c r="W54" s="76">
        <v>0</v>
      </c>
      <c r="X54" s="15">
        <f t="shared" si="16"/>
        <v>0</v>
      </c>
      <c r="Y54" s="25">
        <v>20</v>
      </c>
      <c r="Z54" s="17">
        <v>11</v>
      </c>
      <c r="AA54" s="25">
        <v>5</v>
      </c>
      <c r="AB54" s="17">
        <v>3</v>
      </c>
      <c r="AC54" s="25">
        <v>0</v>
      </c>
      <c r="AD54" s="17">
        <v>541</v>
      </c>
      <c r="AE54" s="26">
        <v>340</v>
      </c>
      <c r="AF54" s="17">
        <v>197</v>
      </c>
      <c r="AG54" s="26">
        <v>124</v>
      </c>
      <c r="AH54" s="17">
        <v>0</v>
      </c>
      <c r="AI54" s="27">
        <v>1202</v>
      </c>
      <c r="AJ54" s="15">
        <v>14.42630820931349</v>
      </c>
      <c r="AK54" s="28">
        <v>2.4003840614498322</v>
      </c>
      <c r="AL54" s="22">
        <v>1.3202112337974077</v>
      </c>
      <c r="AM54" s="28">
        <v>0.60009601536245805</v>
      </c>
      <c r="AN54" s="22">
        <v>0.36005760921747482</v>
      </c>
      <c r="AO54" s="28">
        <v>0</v>
      </c>
      <c r="AP54" s="51">
        <v>919</v>
      </c>
      <c r="AQ54" s="55">
        <v>94</v>
      </c>
      <c r="AR54" s="51">
        <v>0</v>
      </c>
      <c r="AS54" s="55">
        <v>0</v>
      </c>
      <c r="AT54" s="51">
        <v>0</v>
      </c>
      <c r="AU54" s="55">
        <v>963</v>
      </c>
      <c r="AV54" s="15">
        <f t="shared" si="17"/>
        <v>11.55784925588094</v>
      </c>
    </row>
    <row r="55" spans="1:48" ht="13.5" customHeight="1" x14ac:dyDescent="0.45">
      <c r="A55" s="7" t="s">
        <v>94</v>
      </c>
      <c r="B55" s="7" t="s">
        <v>207</v>
      </c>
      <c r="C55" s="8" t="s">
        <v>377</v>
      </c>
      <c r="D55" s="7" t="s">
        <v>275</v>
      </c>
      <c r="E55" s="58">
        <v>5833</v>
      </c>
      <c r="F55" s="50">
        <v>3157</v>
      </c>
      <c r="G55" s="37" t="s">
        <v>629</v>
      </c>
      <c r="H55" s="64">
        <v>1484</v>
      </c>
      <c r="I55" s="64">
        <v>1673</v>
      </c>
      <c r="J55" s="19">
        <f t="shared" si="9"/>
        <v>54.123092748157042</v>
      </c>
      <c r="K55" s="12">
        <v>26</v>
      </c>
      <c r="L55" s="21">
        <f t="shared" si="10"/>
        <v>4.4573975655751754</v>
      </c>
      <c r="M55" s="67">
        <v>3</v>
      </c>
      <c r="N55" s="15">
        <f t="shared" si="11"/>
        <v>0.5143151037202125</v>
      </c>
      <c r="O55" s="66">
        <v>0</v>
      </c>
      <c r="P55" s="15">
        <f t="shared" si="12"/>
        <v>0</v>
      </c>
      <c r="Q55" s="72">
        <v>0</v>
      </c>
      <c r="R55" s="15">
        <f t="shared" si="13"/>
        <v>0</v>
      </c>
      <c r="S55" s="76">
        <v>23</v>
      </c>
      <c r="T55" s="15">
        <f t="shared" si="14"/>
        <v>3.9430824618549627</v>
      </c>
      <c r="U55" s="74">
        <v>3</v>
      </c>
      <c r="V55" s="15">
        <f t="shared" si="15"/>
        <v>0.5143151037202125</v>
      </c>
      <c r="W55" s="76">
        <v>0</v>
      </c>
      <c r="X55" s="15">
        <f t="shared" si="16"/>
        <v>0</v>
      </c>
      <c r="Y55" s="25">
        <v>19</v>
      </c>
      <c r="Z55" s="17">
        <v>4</v>
      </c>
      <c r="AA55" s="25">
        <v>1</v>
      </c>
      <c r="AB55" s="17">
        <v>2</v>
      </c>
      <c r="AC55" s="25">
        <v>0</v>
      </c>
      <c r="AD55" s="17">
        <v>505</v>
      </c>
      <c r="AE55" s="26">
        <v>124</v>
      </c>
      <c r="AF55" s="17">
        <v>35</v>
      </c>
      <c r="AG55" s="26">
        <v>73</v>
      </c>
      <c r="AH55" s="17">
        <v>0</v>
      </c>
      <c r="AI55" s="27">
        <v>737</v>
      </c>
      <c r="AJ55" s="15">
        <v>12.635007714726557</v>
      </c>
      <c r="AK55" s="28">
        <v>3.2573289902280131</v>
      </c>
      <c r="AL55" s="22">
        <v>0.68575347162695011</v>
      </c>
      <c r="AM55" s="28">
        <v>0.17143836790673753</v>
      </c>
      <c r="AN55" s="22">
        <v>0.34287673581347505</v>
      </c>
      <c r="AO55" s="28">
        <v>0</v>
      </c>
      <c r="AP55" s="51">
        <v>517</v>
      </c>
      <c r="AQ55" s="55">
        <v>29</v>
      </c>
      <c r="AR55" s="51">
        <v>0</v>
      </c>
      <c r="AS55" s="55">
        <v>0</v>
      </c>
      <c r="AT55" s="51">
        <v>0</v>
      </c>
      <c r="AU55" s="55">
        <v>517</v>
      </c>
      <c r="AV55" s="15">
        <f t="shared" si="17"/>
        <v>8.8633636207783297</v>
      </c>
    </row>
    <row r="56" spans="1:48" ht="13.5" customHeight="1" x14ac:dyDescent="0.45">
      <c r="A56" s="7" t="s">
        <v>95</v>
      </c>
      <c r="B56" s="7" t="s">
        <v>208</v>
      </c>
      <c r="C56" s="8" t="s">
        <v>378</v>
      </c>
      <c r="D56" s="7" t="s">
        <v>275</v>
      </c>
      <c r="E56" s="58">
        <v>8805</v>
      </c>
      <c r="F56" s="50">
        <v>3844</v>
      </c>
      <c r="G56" s="37" t="s">
        <v>630</v>
      </c>
      <c r="H56" s="64">
        <v>1969</v>
      </c>
      <c r="I56" s="64">
        <v>1875</v>
      </c>
      <c r="J56" s="19">
        <f t="shared" si="9"/>
        <v>43.657013060760931</v>
      </c>
      <c r="K56" s="12">
        <v>17</v>
      </c>
      <c r="L56" s="21">
        <f t="shared" si="10"/>
        <v>1.9307211811470755</v>
      </c>
      <c r="M56" s="67">
        <v>9</v>
      </c>
      <c r="N56" s="15">
        <f t="shared" si="11"/>
        <v>1.0221465076660989</v>
      </c>
      <c r="O56" s="66">
        <v>1</v>
      </c>
      <c r="P56" s="15">
        <f t="shared" si="12"/>
        <v>0.11357183418512209</v>
      </c>
      <c r="Q56" s="72">
        <v>0</v>
      </c>
      <c r="R56" s="15">
        <f t="shared" si="13"/>
        <v>0</v>
      </c>
      <c r="S56" s="76">
        <v>8</v>
      </c>
      <c r="T56" s="15">
        <f t="shared" si="14"/>
        <v>0.90857467348097676</v>
      </c>
      <c r="U56" s="74">
        <v>2</v>
      </c>
      <c r="V56" s="15">
        <f t="shared" si="15"/>
        <v>0.22714366837024419</v>
      </c>
      <c r="W56" s="76">
        <v>0</v>
      </c>
      <c r="X56" s="15">
        <f t="shared" si="16"/>
        <v>0</v>
      </c>
      <c r="Y56" s="25">
        <v>11</v>
      </c>
      <c r="Z56" s="17">
        <v>3</v>
      </c>
      <c r="AA56" s="25">
        <v>3</v>
      </c>
      <c r="AB56" s="17">
        <v>0</v>
      </c>
      <c r="AC56" s="25">
        <v>0</v>
      </c>
      <c r="AD56" s="17">
        <v>290</v>
      </c>
      <c r="AE56" s="26">
        <v>105</v>
      </c>
      <c r="AF56" s="17">
        <v>98</v>
      </c>
      <c r="AG56" s="26">
        <v>0</v>
      </c>
      <c r="AH56" s="17">
        <v>0</v>
      </c>
      <c r="AI56" s="27">
        <v>493</v>
      </c>
      <c r="AJ56" s="15">
        <v>5.5990914253265185</v>
      </c>
      <c r="AK56" s="28">
        <v>1.2492901760363431</v>
      </c>
      <c r="AL56" s="22">
        <v>0.34071550255536626</v>
      </c>
      <c r="AM56" s="28">
        <v>0.34071550255536626</v>
      </c>
      <c r="AN56" s="22">
        <v>0</v>
      </c>
      <c r="AO56" s="28">
        <v>0</v>
      </c>
      <c r="AP56" s="51">
        <v>423</v>
      </c>
      <c r="AQ56" s="55">
        <v>0</v>
      </c>
      <c r="AR56" s="51">
        <v>0</v>
      </c>
      <c r="AS56" s="55">
        <v>0</v>
      </c>
      <c r="AT56" s="51">
        <v>0</v>
      </c>
      <c r="AU56" s="55">
        <v>423</v>
      </c>
      <c r="AV56" s="15">
        <f t="shared" si="17"/>
        <v>4.8040885860306641</v>
      </c>
    </row>
    <row r="57" spans="1:48" ht="13.5" customHeight="1" x14ac:dyDescent="0.45">
      <c r="A57" s="7" t="s">
        <v>97</v>
      </c>
      <c r="B57" s="7" t="s">
        <v>210</v>
      </c>
      <c r="C57" s="8" t="s">
        <v>379</v>
      </c>
      <c r="D57" s="7" t="s">
        <v>275</v>
      </c>
      <c r="E57" s="58">
        <v>8260</v>
      </c>
      <c r="F57" s="50">
        <v>4425</v>
      </c>
      <c r="G57" s="37" t="s">
        <v>631</v>
      </c>
      <c r="H57" s="64">
        <v>2050</v>
      </c>
      <c r="I57" s="64">
        <v>2375</v>
      </c>
      <c r="J57" s="19">
        <f t="shared" si="9"/>
        <v>53.571428571428569</v>
      </c>
      <c r="K57" s="12">
        <v>44</v>
      </c>
      <c r="L57" s="21">
        <f t="shared" si="10"/>
        <v>5.3268765133171909</v>
      </c>
      <c r="M57" s="67">
        <v>9</v>
      </c>
      <c r="N57" s="15">
        <f t="shared" si="11"/>
        <v>1.0895883777239708</v>
      </c>
      <c r="O57" s="66">
        <v>1</v>
      </c>
      <c r="P57" s="15">
        <f t="shared" si="12"/>
        <v>0.12106537530266344</v>
      </c>
      <c r="Q57" s="72">
        <v>0</v>
      </c>
      <c r="R57" s="15">
        <f t="shared" si="13"/>
        <v>0</v>
      </c>
      <c r="S57" s="76">
        <v>35</v>
      </c>
      <c r="T57" s="15">
        <f t="shared" si="14"/>
        <v>4.2372881355932206</v>
      </c>
      <c r="U57" s="74">
        <v>7</v>
      </c>
      <c r="V57" s="15">
        <f t="shared" si="15"/>
        <v>0.84745762711864403</v>
      </c>
      <c r="W57" s="76">
        <v>1</v>
      </c>
      <c r="X57" s="15">
        <f t="shared" si="16"/>
        <v>0.12106537530266344</v>
      </c>
      <c r="Y57" s="25">
        <v>25</v>
      </c>
      <c r="Z57" s="17">
        <v>11</v>
      </c>
      <c r="AA57" s="25">
        <v>6</v>
      </c>
      <c r="AB57" s="17">
        <v>1</v>
      </c>
      <c r="AC57" s="25">
        <v>1</v>
      </c>
      <c r="AD57" s="17">
        <v>663</v>
      </c>
      <c r="AE57" s="26">
        <v>352</v>
      </c>
      <c r="AF57" s="17">
        <v>222</v>
      </c>
      <c r="AG57" s="26">
        <v>39</v>
      </c>
      <c r="AH57" s="17">
        <v>56</v>
      </c>
      <c r="AI57" s="27">
        <v>1332</v>
      </c>
      <c r="AJ57" s="15">
        <v>16.125907990314769</v>
      </c>
      <c r="AK57" s="28">
        <v>3.026634382566586</v>
      </c>
      <c r="AL57" s="22">
        <v>1.3317191283292977</v>
      </c>
      <c r="AM57" s="28">
        <v>0.72639225181598055</v>
      </c>
      <c r="AN57" s="22">
        <v>0.12106537530266344</v>
      </c>
      <c r="AO57" s="28">
        <v>0.12106537530266344</v>
      </c>
      <c r="AP57" s="51">
        <v>1027</v>
      </c>
      <c r="AQ57" s="55">
        <v>68</v>
      </c>
      <c r="AR57" s="51">
        <v>0</v>
      </c>
      <c r="AS57" s="55">
        <v>0</v>
      </c>
      <c r="AT57" s="51">
        <v>0</v>
      </c>
      <c r="AU57" s="55">
        <v>1073</v>
      </c>
      <c r="AV57" s="15">
        <f t="shared" si="17"/>
        <v>12.990314769975786</v>
      </c>
    </row>
    <row r="58" spans="1:48" ht="13.5" customHeight="1" x14ac:dyDescent="0.45">
      <c r="A58" s="7" t="s">
        <v>380</v>
      </c>
      <c r="B58" s="7" t="s">
        <v>381</v>
      </c>
      <c r="C58" s="8" t="s">
        <v>382</v>
      </c>
      <c r="D58" s="7" t="s">
        <v>275</v>
      </c>
      <c r="E58" s="58">
        <v>8203</v>
      </c>
      <c r="F58" s="50">
        <v>4394</v>
      </c>
      <c r="G58" s="37" t="s">
        <v>592</v>
      </c>
      <c r="H58" s="64">
        <v>2061</v>
      </c>
      <c r="I58" s="64">
        <v>2333</v>
      </c>
      <c r="J58" s="19">
        <f t="shared" si="9"/>
        <v>53.565768621236131</v>
      </c>
      <c r="K58" s="12">
        <v>47</v>
      </c>
      <c r="L58" s="21">
        <f t="shared" si="10"/>
        <v>5.7296111178837013</v>
      </c>
      <c r="M58" s="67">
        <v>14</v>
      </c>
      <c r="N58" s="15">
        <f t="shared" si="11"/>
        <v>1.7066926734121661</v>
      </c>
      <c r="O58" s="66">
        <v>0</v>
      </c>
      <c r="P58" s="15">
        <f t="shared" si="12"/>
        <v>0</v>
      </c>
      <c r="Q58" s="72">
        <v>0</v>
      </c>
      <c r="R58" s="15">
        <f t="shared" si="13"/>
        <v>0</v>
      </c>
      <c r="S58" s="76">
        <v>33</v>
      </c>
      <c r="T58" s="15">
        <f t="shared" si="14"/>
        <v>4.0229184444715349</v>
      </c>
      <c r="U58" s="74">
        <v>6</v>
      </c>
      <c r="V58" s="15">
        <f t="shared" si="15"/>
        <v>0.73143971717664269</v>
      </c>
      <c r="W58" s="76">
        <v>0</v>
      </c>
      <c r="X58" s="15">
        <f t="shared" si="16"/>
        <v>0</v>
      </c>
      <c r="Y58" s="25">
        <v>30</v>
      </c>
      <c r="Z58" s="17">
        <v>11</v>
      </c>
      <c r="AA58" s="25">
        <v>4</v>
      </c>
      <c r="AB58" s="17">
        <v>2</v>
      </c>
      <c r="AC58" s="25">
        <v>0</v>
      </c>
      <c r="AD58" s="17">
        <v>799</v>
      </c>
      <c r="AE58" s="26">
        <v>345</v>
      </c>
      <c r="AF58" s="17">
        <v>193</v>
      </c>
      <c r="AG58" s="26">
        <v>87</v>
      </c>
      <c r="AH58" s="17">
        <v>0</v>
      </c>
      <c r="AI58" s="27">
        <v>1424</v>
      </c>
      <c r="AJ58" s="15">
        <v>17.35950262099232</v>
      </c>
      <c r="AK58" s="28">
        <v>3.6571985858832132</v>
      </c>
      <c r="AL58" s="22">
        <v>1.3409728148238449</v>
      </c>
      <c r="AM58" s="28">
        <v>0.48762647811776183</v>
      </c>
      <c r="AN58" s="22">
        <v>0.24381323905888092</v>
      </c>
      <c r="AO58" s="28">
        <v>0</v>
      </c>
      <c r="AP58" s="51">
        <v>1065</v>
      </c>
      <c r="AQ58" s="55">
        <v>37</v>
      </c>
      <c r="AR58" s="51">
        <v>0</v>
      </c>
      <c r="AS58" s="55">
        <v>0</v>
      </c>
      <c r="AT58" s="51">
        <v>0</v>
      </c>
      <c r="AU58" s="55">
        <v>1102</v>
      </c>
      <c r="AV58" s="15">
        <f t="shared" si="17"/>
        <v>13.434109472144337</v>
      </c>
    </row>
    <row r="59" spans="1:48" ht="13.5" customHeight="1" x14ac:dyDescent="0.45">
      <c r="A59" s="7" t="s">
        <v>96</v>
      </c>
      <c r="B59" s="7" t="s">
        <v>209</v>
      </c>
      <c r="C59" s="8" t="s">
        <v>383</v>
      </c>
      <c r="D59" s="7" t="s">
        <v>308</v>
      </c>
      <c r="E59" s="58">
        <v>8189</v>
      </c>
      <c r="F59" s="50">
        <v>4408</v>
      </c>
      <c r="G59" s="37" t="s">
        <v>632</v>
      </c>
      <c r="H59" s="64">
        <v>2072</v>
      </c>
      <c r="I59" s="64">
        <v>2336</v>
      </c>
      <c r="J59" s="19">
        <f t="shared" si="9"/>
        <v>53.828306264501158</v>
      </c>
      <c r="K59" s="12">
        <v>42</v>
      </c>
      <c r="L59" s="21">
        <f t="shared" si="10"/>
        <v>5.1288313591403103</v>
      </c>
      <c r="M59" s="67">
        <v>13</v>
      </c>
      <c r="N59" s="15">
        <f t="shared" si="11"/>
        <v>1.5874954206862866</v>
      </c>
      <c r="O59" s="66">
        <v>1</v>
      </c>
      <c r="P59" s="15">
        <f t="shared" si="12"/>
        <v>0.12211503236048357</v>
      </c>
      <c r="Q59" s="72">
        <v>0</v>
      </c>
      <c r="R59" s="15">
        <f t="shared" si="13"/>
        <v>0</v>
      </c>
      <c r="S59" s="76">
        <v>29</v>
      </c>
      <c r="T59" s="15">
        <f t="shared" si="14"/>
        <v>3.5413359384540239</v>
      </c>
      <c r="U59" s="74">
        <v>4</v>
      </c>
      <c r="V59" s="15">
        <f t="shared" si="15"/>
        <v>0.48846012944193429</v>
      </c>
      <c r="W59" s="76">
        <v>0</v>
      </c>
      <c r="X59" s="15">
        <f t="shared" si="16"/>
        <v>0</v>
      </c>
      <c r="Y59" s="25">
        <v>25</v>
      </c>
      <c r="Z59" s="17">
        <v>12</v>
      </c>
      <c r="AA59" s="25">
        <v>4</v>
      </c>
      <c r="AB59" s="17">
        <v>1</v>
      </c>
      <c r="AC59" s="25">
        <v>0</v>
      </c>
      <c r="AD59" s="17">
        <v>672</v>
      </c>
      <c r="AE59" s="26">
        <v>386</v>
      </c>
      <c r="AF59" s="17">
        <v>169</v>
      </c>
      <c r="AG59" s="26">
        <v>38</v>
      </c>
      <c r="AH59" s="17">
        <v>0</v>
      </c>
      <c r="AI59" s="27">
        <v>1265</v>
      </c>
      <c r="AJ59" s="15">
        <v>15.447551593601172</v>
      </c>
      <c r="AK59" s="28">
        <v>3.0528758090120895</v>
      </c>
      <c r="AL59" s="22">
        <v>1.465380388325803</v>
      </c>
      <c r="AM59" s="28">
        <v>0.48846012944193429</v>
      </c>
      <c r="AN59" s="22">
        <v>0.12211503236048357</v>
      </c>
      <c r="AO59" s="28">
        <v>0</v>
      </c>
      <c r="AP59" s="51">
        <v>1032</v>
      </c>
      <c r="AQ59" s="55">
        <v>0</v>
      </c>
      <c r="AR59" s="51">
        <v>0</v>
      </c>
      <c r="AS59" s="55">
        <v>0</v>
      </c>
      <c r="AT59" s="51">
        <v>0</v>
      </c>
      <c r="AU59" s="55">
        <v>1032</v>
      </c>
      <c r="AV59" s="15">
        <f t="shared" si="17"/>
        <v>12.602271339601906</v>
      </c>
    </row>
    <row r="60" spans="1:48" ht="13.5" customHeight="1" x14ac:dyDescent="0.45">
      <c r="A60" s="7" t="s">
        <v>98</v>
      </c>
      <c r="B60" s="7" t="s">
        <v>211</v>
      </c>
      <c r="C60" s="8" t="s">
        <v>384</v>
      </c>
      <c r="D60" s="7" t="s">
        <v>275</v>
      </c>
      <c r="E60" s="58">
        <v>3811</v>
      </c>
      <c r="F60" s="50">
        <v>2062</v>
      </c>
      <c r="G60" s="37" t="s">
        <v>536</v>
      </c>
      <c r="H60" s="64">
        <v>968</v>
      </c>
      <c r="I60" s="64">
        <v>1094</v>
      </c>
      <c r="J60" s="19">
        <f t="shared" si="9"/>
        <v>54.106533718184203</v>
      </c>
      <c r="K60" s="12">
        <v>20</v>
      </c>
      <c r="L60" s="21">
        <f t="shared" si="10"/>
        <v>5.2479664130149573</v>
      </c>
      <c r="M60" s="67">
        <v>2</v>
      </c>
      <c r="N60" s="15">
        <f t="shared" si="11"/>
        <v>0.52479664130149561</v>
      </c>
      <c r="O60" s="66">
        <v>0</v>
      </c>
      <c r="P60" s="15">
        <f t="shared" si="12"/>
        <v>0</v>
      </c>
      <c r="Q60" s="72">
        <v>0</v>
      </c>
      <c r="R60" s="15">
        <f t="shared" si="13"/>
        <v>0</v>
      </c>
      <c r="S60" s="76">
        <v>18</v>
      </c>
      <c r="T60" s="15">
        <f t="shared" si="14"/>
        <v>4.7231697717134606</v>
      </c>
      <c r="U60" s="74">
        <v>4</v>
      </c>
      <c r="V60" s="15">
        <f t="shared" si="15"/>
        <v>1.0495932826029912</v>
      </c>
      <c r="W60" s="76">
        <v>0</v>
      </c>
      <c r="X60" s="15">
        <f t="shared" si="16"/>
        <v>0</v>
      </c>
      <c r="Y60" s="25">
        <v>13</v>
      </c>
      <c r="Z60" s="17">
        <v>3</v>
      </c>
      <c r="AA60" s="25">
        <v>3</v>
      </c>
      <c r="AB60" s="17">
        <v>1</v>
      </c>
      <c r="AC60" s="25">
        <v>0</v>
      </c>
      <c r="AD60" s="17">
        <v>339</v>
      </c>
      <c r="AE60" s="26">
        <v>90</v>
      </c>
      <c r="AF60" s="17">
        <v>135</v>
      </c>
      <c r="AG60" s="26">
        <v>49</v>
      </c>
      <c r="AH60" s="17">
        <v>0</v>
      </c>
      <c r="AI60" s="27">
        <v>613</v>
      </c>
      <c r="AJ60" s="15">
        <v>16.085017055890845</v>
      </c>
      <c r="AK60" s="28">
        <v>3.4111781684597218</v>
      </c>
      <c r="AL60" s="22">
        <v>0.78719496195224348</v>
      </c>
      <c r="AM60" s="28">
        <v>0.78719496195224348</v>
      </c>
      <c r="AN60" s="22">
        <v>0.26239832065074781</v>
      </c>
      <c r="AO60" s="28">
        <v>0</v>
      </c>
      <c r="AP60" s="51">
        <v>476</v>
      </c>
      <c r="AQ60" s="55">
        <v>0</v>
      </c>
      <c r="AR60" s="51">
        <v>0</v>
      </c>
      <c r="AS60" s="55">
        <v>0</v>
      </c>
      <c r="AT60" s="51">
        <v>0</v>
      </c>
      <c r="AU60" s="55">
        <v>476</v>
      </c>
      <c r="AV60" s="15">
        <f t="shared" si="17"/>
        <v>12.490160062975598</v>
      </c>
    </row>
    <row r="61" spans="1:48" ht="13.5" customHeight="1" x14ac:dyDescent="0.45">
      <c r="A61" s="7" t="s">
        <v>99</v>
      </c>
      <c r="B61" s="7" t="s">
        <v>212</v>
      </c>
      <c r="C61" s="8" t="s">
        <v>385</v>
      </c>
      <c r="D61" s="7" t="s">
        <v>275</v>
      </c>
      <c r="E61" s="58">
        <v>8135</v>
      </c>
      <c r="F61" s="50">
        <v>4384</v>
      </c>
      <c r="G61" s="37" t="s">
        <v>633</v>
      </c>
      <c r="H61" s="64">
        <v>2064</v>
      </c>
      <c r="I61" s="64">
        <v>2320</v>
      </c>
      <c r="J61" s="19">
        <f t="shared" si="9"/>
        <v>53.890596189305469</v>
      </c>
      <c r="K61" s="12">
        <v>43</v>
      </c>
      <c r="L61" s="21">
        <f t="shared" si="10"/>
        <v>5.2858020897357099</v>
      </c>
      <c r="M61" s="67">
        <v>14</v>
      </c>
      <c r="N61" s="15">
        <f t="shared" si="11"/>
        <v>1.7209588199139521</v>
      </c>
      <c r="O61" s="66">
        <v>3</v>
      </c>
      <c r="P61" s="15">
        <f t="shared" si="12"/>
        <v>0.36877688998156116</v>
      </c>
      <c r="Q61" s="72">
        <v>0</v>
      </c>
      <c r="R61" s="15">
        <f t="shared" si="13"/>
        <v>0</v>
      </c>
      <c r="S61" s="76">
        <v>29</v>
      </c>
      <c r="T61" s="15">
        <f t="shared" si="14"/>
        <v>3.5648432698217576</v>
      </c>
      <c r="U61" s="74">
        <v>4</v>
      </c>
      <c r="V61" s="15">
        <f t="shared" si="15"/>
        <v>0.49170251997541481</v>
      </c>
      <c r="W61" s="76">
        <v>0</v>
      </c>
      <c r="X61" s="15">
        <f t="shared" si="16"/>
        <v>0</v>
      </c>
      <c r="Y61" s="25">
        <v>25</v>
      </c>
      <c r="Z61" s="17">
        <v>11</v>
      </c>
      <c r="AA61" s="25">
        <v>6</v>
      </c>
      <c r="AB61" s="17">
        <v>1</v>
      </c>
      <c r="AC61" s="25">
        <v>0</v>
      </c>
      <c r="AD61" s="17">
        <v>667</v>
      </c>
      <c r="AE61" s="26">
        <v>357</v>
      </c>
      <c r="AF61" s="17">
        <v>234</v>
      </c>
      <c r="AG61" s="26">
        <v>38</v>
      </c>
      <c r="AH61" s="17">
        <v>0</v>
      </c>
      <c r="AI61" s="27">
        <v>1296</v>
      </c>
      <c r="AJ61" s="15">
        <v>15.931161647203442</v>
      </c>
      <c r="AK61" s="28">
        <v>3.0731407498463428</v>
      </c>
      <c r="AL61" s="22">
        <v>1.3521819299323909</v>
      </c>
      <c r="AM61" s="28">
        <v>0.73755377996312232</v>
      </c>
      <c r="AN61" s="22">
        <v>0.1229256299938537</v>
      </c>
      <c r="AO61" s="28">
        <v>0</v>
      </c>
      <c r="AP61" s="51">
        <v>1063</v>
      </c>
      <c r="AQ61" s="55">
        <v>0</v>
      </c>
      <c r="AR61" s="51">
        <v>0</v>
      </c>
      <c r="AS61" s="55">
        <v>0</v>
      </c>
      <c r="AT61" s="51">
        <v>0</v>
      </c>
      <c r="AU61" s="55">
        <v>1063</v>
      </c>
      <c r="AV61" s="15">
        <f t="shared" si="17"/>
        <v>13.066994468346651</v>
      </c>
    </row>
    <row r="62" spans="1:48" ht="13.5" customHeight="1" x14ac:dyDescent="0.45">
      <c r="A62" s="7" t="s">
        <v>100</v>
      </c>
      <c r="B62" s="7" t="s">
        <v>213</v>
      </c>
      <c r="C62" s="8" t="s">
        <v>386</v>
      </c>
      <c r="D62" s="7" t="s">
        <v>298</v>
      </c>
      <c r="E62" s="58">
        <v>8655</v>
      </c>
      <c r="F62" s="50">
        <v>4279</v>
      </c>
      <c r="G62" s="37" t="s">
        <v>634</v>
      </c>
      <c r="H62" s="64">
        <v>2051</v>
      </c>
      <c r="I62" s="64">
        <v>2228</v>
      </c>
      <c r="J62" s="19">
        <f t="shared" si="9"/>
        <v>49.439630271519356</v>
      </c>
      <c r="K62" s="12">
        <v>61</v>
      </c>
      <c r="L62" s="21">
        <f t="shared" si="10"/>
        <v>7.0479491623339108</v>
      </c>
      <c r="M62" s="67">
        <v>8</v>
      </c>
      <c r="N62" s="15">
        <f t="shared" si="11"/>
        <v>0.92432120161756215</v>
      </c>
      <c r="O62" s="66">
        <v>1</v>
      </c>
      <c r="P62" s="15">
        <f t="shared" si="12"/>
        <v>0.11554015020219527</v>
      </c>
      <c r="Q62" s="72">
        <v>0</v>
      </c>
      <c r="R62" s="15">
        <f t="shared" si="13"/>
        <v>0</v>
      </c>
      <c r="S62" s="76">
        <v>53</v>
      </c>
      <c r="T62" s="15">
        <f t="shared" si="14"/>
        <v>6.1236279607163491</v>
      </c>
      <c r="U62" s="74">
        <v>11</v>
      </c>
      <c r="V62" s="15">
        <f t="shared" si="15"/>
        <v>1.2709416522241479</v>
      </c>
      <c r="W62" s="76">
        <v>1</v>
      </c>
      <c r="X62" s="15">
        <f t="shared" si="16"/>
        <v>0.11554015020219527</v>
      </c>
      <c r="Y62" s="25">
        <v>43</v>
      </c>
      <c r="Z62" s="17">
        <v>6</v>
      </c>
      <c r="AA62" s="25">
        <v>10</v>
      </c>
      <c r="AB62" s="17">
        <v>1</v>
      </c>
      <c r="AC62" s="25">
        <v>1</v>
      </c>
      <c r="AD62" s="17">
        <v>1152</v>
      </c>
      <c r="AE62" s="26">
        <v>195</v>
      </c>
      <c r="AF62" s="17">
        <v>376</v>
      </c>
      <c r="AG62" s="26">
        <v>32</v>
      </c>
      <c r="AH62" s="17">
        <v>52</v>
      </c>
      <c r="AI62" s="27">
        <v>1807</v>
      </c>
      <c r="AJ62" s="15">
        <v>20.878105141536686</v>
      </c>
      <c r="AK62" s="28">
        <v>4.9682264586943958</v>
      </c>
      <c r="AL62" s="22">
        <v>0.69324090121317161</v>
      </c>
      <c r="AM62" s="28">
        <v>1.1554015020219526</v>
      </c>
      <c r="AN62" s="22">
        <v>0.11554015020219527</v>
      </c>
      <c r="AO62" s="28">
        <v>0.11554015020219527</v>
      </c>
      <c r="AP62" s="51">
        <v>1213</v>
      </c>
      <c r="AQ62" s="55">
        <v>53</v>
      </c>
      <c r="AR62" s="51">
        <v>0</v>
      </c>
      <c r="AS62" s="55">
        <v>0</v>
      </c>
      <c r="AT62" s="51">
        <v>0</v>
      </c>
      <c r="AU62" s="55">
        <v>1239</v>
      </c>
      <c r="AV62" s="15">
        <f t="shared" si="17"/>
        <v>14.315424610051993</v>
      </c>
    </row>
    <row r="63" spans="1:48" ht="13.5" customHeight="1" x14ac:dyDescent="0.45">
      <c r="A63" s="7" t="s">
        <v>101</v>
      </c>
      <c r="B63" s="7" t="s">
        <v>214</v>
      </c>
      <c r="C63" s="8" t="s">
        <v>387</v>
      </c>
      <c r="D63" s="7" t="s">
        <v>275</v>
      </c>
      <c r="E63" s="58">
        <v>8183</v>
      </c>
      <c r="F63" s="50">
        <v>4349</v>
      </c>
      <c r="G63" s="37" t="s">
        <v>635</v>
      </c>
      <c r="H63" s="64">
        <v>2027</v>
      </c>
      <c r="I63" s="64">
        <v>2322</v>
      </c>
      <c r="J63" s="19">
        <f t="shared" si="9"/>
        <v>53.14676768911157</v>
      </c>
      <c r="K63" s="12">
        <v>41</v>
      </c>
      <c r="L63" s="21">
        <f t="shared" si="10"/>
        <v>5.0103873884883301</v>
      </c>
      <c r="M63" s="67">
        <v>8</v>
      </c>
      <c r="N63" s="15">
        <f t="shared" si="11"/>
        <v>0.97763656360747886</v>
      </c>
      <c r="O63" s="66">
        <v>0</v>
      </c>
      <c r="P63" s="15">
        <f t="shared" si="12"/>
        <v>0</v>
      </c>
      <c r="Q63" s="72">
        <v>0</v>
      </c>
      <c r="R63" s="15">
        <f t="shared" si="13"/>
        <v>0</v>
      </c>
      <c r="S63" s="76">
        <v>33</v>
      </c>
      <c r="T63" s="15">
        <f t="shared" si="14"/>
        <v>4.0327508248808499</v>
      </c>
      <c r="U63" s="74">
        <v>6</v>
      </c>
      <c r="V63" s="15">
        <f t="shared" si="15"/>
        <v>0.73322742270560914</v>
      </c>
      <c r="W63" s="76">
        <v>0</v>
      </c>
      <c r="X63" s="15">
        <f t="shared" si="16"/>
        <v>0</v>
      </c>
      <c r="Y63" s="25">
        <v>26</v>
      </c>
      <c r="Z63" s="17">
        <v>9</v>
      </c>
      <c r="AA63" s="25">
        <v>4</v>
      </c>
      <c r="AB63" s="17">
        <v>2</v>
      </c>
      <c r="AC63" s="25">
        <v>0</v>
      </c>
      <c r="AD63" s="17">
        <v>678</v>
      </c>
      <c r="AE63" s="26">
        <v>288</v>
      </c>
      <c r="AF63" s="17">
        <v>168</v>
      </c>
      <c r="AG63" s="26">
        <v>81</v>
      </c>
      <c r="AH63" s="17">
        <v>0</v>
      </c>
      <c r="AI63" s="27">
        <v>1215</v>
      </c>
      <c r="AJ63" s="15">
        <v>14.847855309788585</v>
      </c>
      <c r="AK63" s="28">
        <v>3.1773188317243064</v>
      </c>
      <c r="AL63" s="22">
        <v>1.0998411340584138</v>
      </c>
      <c r="AM63" s="28">
        <v>0.48881828180373943</v>
      </c>
      <c r="AN63" s="22">
        <v>0.24440914090186971</v>
      </c>
      <c r="AO63" s="28">
        <v>0</v>
      </c>
      <c r="AP63" s="51">
        <v>846</v>
      </c>
      <c r="AQ63" s="55">
        <v>94</v>
      </c>
      <c r="AR63" s="51">
        <v>0</v>
      </c>
      <c r="AS63" s="55">
        <v>0</v>
      </c>
      <c r="AT63" s="51">
        <v>0</v>
      </c>
      <c r="AU63" s="55">
        <v>940</v>
      </c>
      <c r="AV63" s="15">
        <f t="shared" si="17"/>
        <v>11.487229622387877</v>
      </c>
    </row>
    <row r="64" spans="1:48" ht="13.5" customHeight="1" x14ac:dyDescent="0.45">
      <c r="A64" s="7" t="s">
        <v>102</v>
      </c>
      <c r="B64" s="7" t="s">
        <v>215</v>
      </c>
      <c r="C64" s="8" t="s">
        <v>388</v>
      </c>
      <c r="D64" s="7" t="s">
        <v>298</v>
      </c>
      <c r="E64" s="58">
        <v>7434</v>
      </c>
      <c r="F64" s="50">
        <v>3021</v>
      </c>
      <c r="G64" s="37" t="s">
        <v>636</v>
      </c>
      <c r="H64" s="64">
        <v>1426</v>
      </c>
      <c r="I64" s="64">
        <v>1595</v>
      </c>
      <c r="J64" s="19">
        <f t="shared" si="9"/>
        <v>40.637610976594033</v>
      </c>
      <c r="K64" s="12">
        <v>8</v>
      </c>
      <c r="L64" s="21">
        <f t="shared" si="10"/>
        <v>1.0761366693570082</v>
      </c>
      <c r="M64" s="67">
        <v>3</v>
      </c>
      <c r="N64" s="15">
        <f t="shared" si="11"/>
        <v>0.40355125100887812</v>
      </c>
      <c r="O64" s="66">
        <v>0</v>
      </c>
      <c r="P64" s="15">
        <f t="shared" si="12"/>
        <v>0</v>
      </c>
      <c r="Q64" s="72">
        <v>0</v>
      </c>
      <c r="R64" s="15">
        <f t="shared" si="13"/>
        <v>0</v>
      </c>
      <c r="S64" s="76">
        <v>5</v>
      </c>
      <c r="T64" s="15">
        <f t="shared" si="14"/>
        <v>0.67258541834813024</v>
      </c>
      <c r="U64" s="74">
        <v>1</v>
      </c>
      <c r="V64" s="15">
        <f t="shared" si="15"/>
        <v>0.13451708366962603</v>
      </c>
      <c r="W64" s="76">
        <v>0</v>
      </c>
      <c r="X64" s="15">
        <f t="shared" si="16"/>
        <v>0</v>
      </c>
      <c r="Y64" s="25">
        <v>5</v>
      </c>
      <c r="Z64" s="17">
        <v>2</v>
      </c>
      <c r="AA64" s="25">
        <v>1</v>
      </c>
      <c r="AB64" s="17">
        <v>0</v>
      </c>
      <c r="AC64" s="25">
        <v>0</v>
      </c>
      <c r="AD64" s="17">
        <v>134</v>
      </c>
      <c r="AE64" s="26">
        <v>67</v>
      </c>
      <c r="AF64" s="17">
        <v>39</v>
      </c>
      <c r="AG64" s="26">
        <v>0</v>
      </c>
      <c r="AH64" s="17">
        <v>0</v>
      </c>
      <c r="AI64" s="27">
        <v>240</v>
      </c>
      <c r="AJ64" s="15">
        <v>3.2284100080710245</v>
      </c>
      <c r="AK64" s="28">
        <v>0.67258541834813024</v>
      </c>
      <c r="AL64" s="22">
        <v>0.26903416733925206</v>
      </c>
      <c r="AM64" s="28">
        <v>0.13451708366962603</v>
      </c>
      <c r="AN64" s="22">
        <v>0</v>
      </c>
      <c r="AO64" s="28">
        <v>0</v>
      </c>
      <c r="AP64" s="51">
        <v>234</v>
      </c>
      <c r="AQ64" s="55">
        <v>0</v>
      </c>
      <c r="AR64" s="51">
        <v>0</v>
      </c>
      <c r="AS64" s="55">
        <v>0</v>
      </c>
      <c r="AT64" s="51">
        <v>0</v>
      </c>
      <c r="AU64" s="55">
        <v>234</v>
      </c>
      <c r="AV64" s="15">
        <f t="shared" si="17"/>
        <v>3.1476997578692498</v>
      </c>
    </row>
    <row r="65" spans="1:48" ht="13.5" customHeight="1" x14ac:dyDescent="0.45">
      <c r="A65" s="7" t="s">
        <v>103</v>
      </c>
      <c r="B65" s="7" t="s">
        <v>216</v>
      </c>
      <c r="C65" s="8" t="s">
        <v>389</v>
      </c>
      <c r="D65" s="7" t="s">
        <v>298</v>
      </c>
      <c r="E65" s="58">
        <v>9256</v>
      </c>
      <c r="F65" s="50">
        <v>3758</v>
      </c>
      <c r="G65" s="37" t="s">
        <v>637</v>
      </c>
      <c r="H65" s="64">
        <v>2343</v>
      </c>
      <c r="I65" s="64">
        <v>1415</v>
      </c>
      <c r="J65" s="19">
        <f t="shared" si="9"/>
        <v>40.600691443388072</v>
      </c>
      <c r="K65" s="12">
        <v>11</v>
      </c>
      <c r="L65" s="21">
        <f t="shared" si="10"/>
        <v>1.1884183232497838</v>
      </c>
      <c r="M65" s="67">
        <v>11</v>
      </c>
      <c r="N65" s="15">
        <f t="shared" si="11"/>
        <v>1.1884183232497838</v>
      </c>
      <c r="O65" s="66">
        <v>0</v>
      </c>
      <c r="P65" s="15">
        <f t="shared" si="12"/>
        <v>0</v>
      </c>
      <c r="Q65" s="72">
        <v>0</v>
      </c>
      <c r="R65" s="15">
        <f t="shared" si="13"/>
        <v>0</v>
      </c>
      <c r="S65" s="76">
        <v>0</v>
      </c>
      <c r="T65" s="15">
        <f t="shared" si="14"/>
        <v>0</v>
      </c>
      <c r="U65" s="74">
        <v>0</v>
      </c>
      <c r="V65" s="15">
        <f t="shared" si="15"/>
        <v>0</v>
      </c>
      <c r="W65" s="76">
        <v>0</v>
      </c>
      <c r="X65" s="15">
        <f t="shared" si="16"/>
        <v>0</v>
      </c>
      <c r="Y65" s="25">
        <v>9</v>
      </c>
      <c r="Z65" s="17">
        <v>2</v>
      </c>
      <c r="AA65" s="25">
        <v>0</v>
      </c>
      <c r="AB65" s="17">
        <v>0</v>
      </c>
      <c r="AC65" s="25">
        <v>0</v>
      </c>
      <c r="AD65" s="17">
        <v>236</v>
      </c>
      <c r="AE65" s="26">
        <v>67</v>
      </c>
      <c r="AF65" s="17">
        <v>0</v>
      </c>
      <c r="AG65" s="26">
        <v>0</v>
      </c>
      <c r="AH65" s="17">
        <v>0</v>
      </c>
      <c r="AI65" s="27">
        <v>303</v>
      </c>
      <c r="AJ65" s="15">
        <v>3.2735522904062231</v>
      </c>
      <c r="AK65" s="28">
        <v>0.97234226447709593</v>
      </c>
      <c r="AL65" s="22">
        <v>0.21607605877268798</v>
      </c>
      <c r="AM65" s="28">
        <v>0</v>
      </c>
      <c r="AN65" s="22">
        <v>0</v>
      </c>
      <c r="AO65" s="28">
        <v>0</v>
      </c>
      <c r="AP65" s="51">
        <v>280</v>
      </c>
      <c r="AQ65" s="55">
        <v>0</v>
      </c>
      <c r="AR65" s="51">
        <v>0</v>
      </c>
      <c r="AS65" s="55">
        <v>0</v>
      </c>
      <c r="AT65" s="51">
        <v>0</v>
      </c>
      <c r="AU65" s="55">
        <v>280</v>
      </c>
      <c r="AV65" s="15">
        <f t="shared" si="17"/>
        <v>3.0250648228176318</v>
      </c>
    </row>
    <row r="66" spans="1:48" ht="13.5" customHeight="1" x14ac:dyDescent="0.45">
      <c r="A66" s="7" t="s">
        <v>104</v>
      </c>
      <c r="B66" s="7" t="s">
        <v>217</v>
      </c>
      <c r="C66" s="8" t="s">
        <v>390</v>
      </c>
      <c r="D66" s="7" t="s">
        <v>275</v>
      </c>
      <c r="E66" s="58">
        <v>8203</v>
      </c>
      <c r="F66" s="50">
        <v>4402</v>
      </c>
      <c r="G66" s="37" t="s">
        <v>596</v>
      </c>
      <c r="H66" s="64">
        <v>2059</v>
      </c>
      <c r="I66" s="64">
        <v>2343</v>
      </c>
      <c r="J66" s="19">
        <f t="shared" si="9"/>
        <v>53.663293916859686</v>
      </c>
      <c r="K66" s="12">
        <v>42</v>
      </c>
      <c r="L66" s="21">
        <f t="shared" si="10"/>
        <v>5.1200780202364991</v>
      </c>
      <c r="M66" s="67">
        <v>9</v>
      </c>
      <c r="N66" s="15">
        <f t="shared" si="11"/>
        <v>1.0971595757649639</v>
      </c>
      <c r="O66" s="66">
        <v>0</v>
      </c>
      <c r="P66" s="15">
        <f t="shared" si="12"/>
        <v>0</v>
      </c>
      <c r="Q66" s="72">
        <v>0</v>
      </c>
      <c r="R66" s="15">
        <f t="shared" si="13"/>
        <v>0</v>
      </c>
      <c r="S66" s="76">
        <v>33</v>
      </c>
      <c r="T66" s="15">
        <f t="shared" si="14"/>
        <v>4.0229184444715349</v>
      </c>
      <c r="U66" s="74">
        <v>5</v>
      </c>
      <c r="V66" s="15">
        <f t="shared" si="15"/>
        <v>0.60953309764720232</v>
      </c>
      <c r="W66" s="76">
        <v>0</v>
      </c>
      <c r="X66" s="15">
        <f t="shared" si="16"/>
        <v>0</v>
      </c>
      <c r="Y66" s="25">
        <v>25</v>
      </c>
      <c r="Z66" s="17">
        <v>12</v>
      </c>
      <c r="AA66" s="25">
        <v>4</v>
      </c>
      <c r="AB66" s="17">
        <v>1</v>
      </c>
      <c r="AC66" s="25">
        <v>0</v>
      </c>
      <c r="AD66" s="17">
        <v>670</v>
      </c>
      <c r="AE66" s="26">
        <v>387</v>
      </c>
      <c r="AF66" s="17">
        <v>194</v>
      </c>
      <c r="AG66" s="26">
        <v>38</v>
      </c>
      <c r="AH66" s="17">
        <v>0</v>
      </c>
      <c r="AI66" s="27">
        <v>1289</v>
      </c>
      <c r="AJ66" s="15">
        <v>15.713763257344873</v>
      </c>
      <c r="AK66" s="28">
        <v>3.0476654882360115</v>
      </c>
      <c r="AL66" s="22">
        <v>1.4628794343532854</v>
      </c>
      <c r="AM66" s="28">
        <v>0.48762647811776183</v>
      </c>
      <c r="AN66" s="22">
        <v>0.12190661952944046</v>
      </c>
      <c r="AO66" s="28">
        <v>0</v>
      </c>
      <c r="AP66" s="51">
        <v>963</v>
      </c>
      <c r="AQ66" s="55">
        <v>66</v>
      </c>
      <c r="AR66" s="51">
        <v>0</v>
      </c>
      <c r="AS66" s="55">
        <v>0</v>
      </c>
      <c r="AT66" s="51">
        <v>0</v>
      </c>
      <c r="AU66" s="55">
        <v>1007</v>
      </c>
      <c r="AV66" s="15">
        <f t="shared" si="17"/>
        <v>12.275996586614653</v>
      </c>
    </row>
    <row r="67" spans="1:48" ht="13.5" customHeight="1" x14ac:dyDescent="0.45">
      <c r="A67" s="7" t="s">
        <v>109</v>
      </c>
      <c r="B67" s="7" t="s">
        <v>222</v>
      </c>
      <c r="C67" s="8" t="s">
        <v>391</v>
      </c>
      <c r="D67" s="7" t="s">
        <v>308</v>
      </c>
      <c r="E67" s="58">
        <v>8801</v>
      </c>
      <c r="F67" s="50">
        <v>4523</v>
      </c>
      <c r="G67" s="37" t="s">
        <v>597</v>
      </c>
      <c r="H67" s="64">
        <v>2306</v>
      </c>
      <c r="I67" s="64">
        <v>2217</v>
      </c>
      <c r="J67" s="19">
        <f t="shared" si="9"/>
        <v>51.391887285535731</v>
      </c>
      <c r="K67" s="12">
        <v>32</v>
      </c>
      <c r="L67" s="21">
        <f t="shared" si="10"/>
        <v>3.6359504601749801</v>
      </c>
      <c r="M67" s="67">
        <v>10</v>
      </c>
      <c r="N67" s="15">
        <f t="shared" si="11"/>
        <v>1.1362345188046814</v>
      </c>
      <c r="O67" s="66">
        <v>2</v>
      </c>
      <c r="P67" s="15">
        <f t="shared" si="12"/>
        <v>0.22724690376093626</v>
      </c>
      <c r="Q67" s="72">
        <v>0</v>
      </c>
      <c r="R67" s="15">
        <f t="shared" si="13"/>
        <v>0</v>
      </c>
      <c r="S67" s="76">
        <v>22</v>
      </c>
      <c r="T67" s="15">
        <f t="shared" si="14"/>
        <v>2.4997159413702992</v>
      </c>
      <c r="U67" s="74">
        <v>1</v>
      </c>
      <c r="V67" s="15">
        <f t="shared" si="15"/>
        <v>0.11362345188046813</v>
      </c>
      <c r="W67" s="76">
        <v>1</v>
      </c>
      <c r="X67" s="15">
        <f t="shared" si="16"/>
        <v>0.11362345188046813</v>
      </c>
      <c r="Y67" s="25">
        <v>23</v>
      </c>
      <c r="Z67" s="17">
        <v>6</v>
      </c>
      <c r="AA67" s="25">
        <v>2</v>
      </c>
      <c r="AB67" s="17">
        <v>0</v>
      </c>
      <c r="AC67" s="25">
        <v>1</v>
      </c>
      <c r="AD67" s="17">
        <v>617</v>
      </c>
      <c r="AE67" s="26">
        <v>203</v>
      </c>
      <c r="AF67" s="17">
        <v>80</v>
      </c>
      <c r="AG67" s="26">
        <v>0</v>
      </c>
      <c r="AH67" s="17">
        <v>47</v>
      </c>
      <c r="AI67" s="27">
        <v>947</v>
      </c>
      <c r="AJ67" s="15">
        <v>10.760140893080331</v>
      </c>
      <c r="AK67" s="28">
        <v>2.6133393932507669</v>
      </c>
      <c r="AL67" s="22">
        <v>0.68174071128280878</v>
      </c>
      <c r="AM67" s="28">
        <v>0.22724690376093626</v>
      </c>
      <c r="AN67" s="22">
        <v>0</v>
      </c>
      <c r="AO67" s="28">
        <v>0.11362345188046813</v>
      </c>
      <c r="AP67" s="51">
        <v>741</v>
      </c>
      <c r="AQ67" s="55">
        <v>0</v>
      </c>
      <c r="AR67" s="51">
        <v>0</v>
      </c>
      <c r="AS67" s="55">
        <v>0</v>
      </c>
      <c r="AT67" s="51">
        <v>0</v>
      </c>
      <c r="AU67" s="55">
        <v>741</v>
      </c>
      <c r="AV67" s="15">
        <f t="shared" si="17"/>
        <v>8.4194977843426884</v>
      </c>
    </row>
    <row r="68" spans="1:48" ht="13.5" customHeight="1" x14ac:dyDescent="0.45">
      <c r="A68" s="7" t="s">
        <v>105</v>
      </c>
      <c r="B68" s="7" t="s">
        <v>218</v>
      </c>
      <c r="C68" s="8" t="s">
        <v>392</v>
      </c>
      <c r="D68" s="7" t="s">
        <v>298</v>
      </c>
      <c r="E68" s="58">
        <v>9182</v>
      </c>
      <c r="F68" s="50">
        <v>4570</v>
      </c>
      <c r="G68" s="37" t="s">
        <v>598</v>
      </c>
      <c r="H68" s="64">
        <v>2356</v>
      </c>
      <c r="I68" s="64">
        <v>2214</v>
      </c>
      <c r="J68" s="19">
        <f t="shared" si="9"/>
        <v>49.771291657590936</v>
      </c>
      <c r="K68" s="12">
        <v>28</v>
      </c>
      <c r="L68" s="21">
        <f t="shared" si="10"/>
        <v>3.0494445654541495</v>
      </c>
      <c r="M68" s="67">
        <v>8</v>
      </c>
      <c r="N68" s="15">
        <f t="shared" si="11"/>
        <v>0.8712698758440427</v>
      </c>
      <c r="O68" s="66">
        <v>0</v>
      </c>
      <c r="P68" s="15">
        <f t="shared" si="12"/>
        <v>0</v>
      </c>
      <c r="Q68" s="72">
        <v>0</v>
      </c>
      <c r="R68" s="15">
        <f t="shared" si="13"/>
        <v>0</v>
      </c>
      <c r="S68" s="76">
        <v>20</v>
      </c>
      <c r="T68" s="15">
        <f t="shared" si="14"/>
        <v>2.1781746896101066</v>
      </c>
      <c r="U68" s="74">
        <v>1</v>
      </c>
      <c r="V68" s="15">
        <f t="shared" si="15"/>
        <v>0.10890873448050534</v>
      </c>
      <c r="W68" s="76">
        <v>1</v>
      </c>
      <c r="X68" s="15">
        <f t="shared" si="16"/>
        <v>0.10890873448050534</v>
      </c>
      <c r="Y68" s="25">
        <v>23</v>
      </c>
      <c r="Z68" s="17">
        <v>4</v>
      </c>
      <c r="AA68" s="25">
        <v>0</v>
      </c>
      <c r="AB68" s="17">
        <v>0</v>
      </c>
      <c r="AC68" s="25">
        <v>1</v>
      </c>
      <c r="AD68" s="17">
        <v>628</v>
      </c>
      <c r="AE68" s="26">
        <v>133</v>
      </c>
      <c r="AF68" s="17">
        <v>0</v>
      </c>
      <c r="AG68" s="26">
        <v>0</v>
      </c>
      <c r="AH68" s="17">
        <v>47</v>
      </c>
      <c r="AI68" s="27">
        <v>808</v>
      </c>
      <c r="AJ68" s="15">
        <v>8.7998257460248315</v>
      </c>
      <c r="AK68" s="28">
        <v>2.5049008930516226</v>
      </c>
      <c r="AL68" s="22">
        <v>0.43563493792202135</v>
      </c>
      <c r="AM68" s="28">
        <v>0</v>
      </c>
      <c r="AN68" s="22">
        <v>0</v>
      </c>
      <c r="AO68" s="28">
        <v>0.10890873448050534</v>
      </c>
      <c r="AP68" s="51">
        <v>631</v>
      </c>
      <c r="AQ68" s="55">
        <v>0</v>
      </c>
      <c r="AR68" s="51">
        <v>0</v>
      </c>
      <c r="AS68" s="55">
        <v>0</v>
      </c>
      <c r="AT68" s="51">
        <v>0</v>
      </c>
      <c r="AU68" s="55">
        <v>631</v>
      </c>
      <c r="AV68" s="15">
        <f t="shared" si="17"/>
        <v>6.8721411457198869</v>
      </c>
    </row>
    <row r="69" spans="1:48" ht="13.5" customHeight="1" x14ac:dyDescent="0.45">
      <c r="A69" s="7" t="s">
        <v>106</v>
      </c>
      <c r="B69" s="7" t="s">
        <v>219</v>
      </c>
      <c r="C69" s="8" t="s">
        <v>393</v>
      </c>
      <c r="D69" s="7" t="s">
        <v>298</v>
      </c>
      <c r="E69" s="58">
        <v>9480</v>
      </c>
      <c r="F69" s="50">
        <v>4757</v>
      </c>
      <c r="G69" s="37" t="s">
        <v>599</v>
      </c>
      <c r="H69" s="64">
        <v>2432</v>
      </c>
      <c r="I69" s="64">
        <v>2325</v>
      </c>
      <c r="J69" s="19">
        <f t="shared" si="9"/>
        <v>50.179324894514764</v>
      </c>
      <c r="K69" s="12">
        <v>36</v>
      </c>
      <c r="L69" s="21">
        <f t="shared" si="10"/>
        <v>3.7974683544303796</v>
      </c>
      <c r="M69" s="67">
        <v>10</v>
      </c>
      <c r="N69" s="15">
        <f t="shared" si="11"/>
        <v>1.0548523206751055</v>
      </c>
      <c r="O69" s="66">
        <v>3</v>
      </c>
      <c r="P69" s="15">
        <f t="shared" si="12"/>
        <v>0.31645569620253167</v>
      </c>
      <c r="Q69" s="72">
        <v>0</v>
      </c>
      <c r="R69" s="15">
        <f t="shared" si="13"/>
        <v>0</v>
      </c>
      <c r="S69" s="76">
        <v>26</v>
      </c>
      <c r="T69" s="15">
        <f t="shared" si="14"/>
        <v>2.7426160337552745</v>
      </c>
      <c r="U69" s="74">
        <v>1</v>
      </c>
      <c r="V69" s="15">
        <f t="shared" si="15"/>
        <v>0.10548523206751055</v>
      </c>
      <c r="W69" s="76">
        <v>1</v>
      </c>
      <c r="X69" s="15">
        <f t="shared" si="16"/>
        <v>0.10548523206751055</v>
      </c>
      <c r="Y69" s="25">
        <v>26</v>
      </c>
      <c r="Z69" s="17">
        <v>6</v>
      </c>
      <c r="AA69" s="25">
        <v>3</v>
      </c>
      <c r="AB69" s="17">
        <v>0</v>
      </c>
      <c r="AC69" s="25">
        <v>1</v>
      </c>
      <c r="AD69" s="17">
        <v>692</v>
      </c>
      <c r="AE69" s="26">
        <v>201</v>
      </c>
      <c r="AF69" s="17">
        <v>110</v>
      </c>
      <c r="AG69" s="26">
        <v>0</v>
      </c>
      <c r="AH69" s="17">
        <v>47</v>
      </c>
      <c r="AI69" s="27">
        <v>1050</v>
      </c>
      <c r="AJ69" s="15">
        <v>11.075949367088606</v>
      </c>
      <c r="AK69" s="28">
        <v>2.7426160337552745</v>
      </c>
      <c r="AL69" s="22">
        <v>0.63291139240506333</v>
      </c>
      <c r="AM69" s="28">
        <v>0.31645569620253167</v>
      </c>
      <c r="AN69" s="22">
        <v>0</v>
      </c>
      <c r="AO69" s="28">
        <v>0.10548523206751055</v>
      </c>
      <c r="AP69" s="51">
        <v>773</v>
      </c>
      <c r="AQ69" s="55">
        <v>0</v>
      </c>
      <c r="AR69" s="51">
        <v>0</v>
      </c>
      <c r="AS69" s="55">
        <v>0</v>
      </c>
      <c r="AT69" s="51">
        <v>0</v>
      </c>
      <c r="AU69" s="55">
        <v>773</v>
      </c>
      <c r="AV69" s="15">
        <f t="shared" si="17"/>
        <v>8.1540084388185647</v>
      </c>
    </row>
    <row r="70" spans="1:48" ht="13.5" customHeight="1" x14ac:dyDescent="0.45">
      <c r="A70" s="7" t="s">
        <v>107</v>
      </c>
      <c r="B70" s="7" t="s">
        <v>220</v>
      </c>
      <c r="C70" s="8" t="s">
        <v>394</v>
      </c>
      <c r="D70" s="7" t="s">
        <v>298</v>
      </c>
      <c r="E70" s="58">
        <v>8899</v>
      </c>
      <c r="F70" s="50">
        <v>4443</v>
      </c>
      <c r="G70" s="37" t="s">
        <v>600</v>
      </c>
      <c r="H70" s="64">
        <v>2265</v>
      </c>
      <c r="I70" s="64">
        <v>2178</v>
      </c>
      <c r="J70" s="19">
        <f t="shared" si="9"/>
        <v>49.926958085178107</v>
      </c>
      <c r="K70" s="12">
        <v>34</v>
      </c>
      <c r="L70" s="21">
        <f t="shared" si="10"/>
        <v>3.8206540060680974</v>
      </c>
      <c r="M70" s="67">
        <v>9</v>
      </c>
      <c r="N70" s="15">
        <f t="shared" si="11"/>
        <v>1.0113495898415552</v>
      </c>
      <c r="O70" s="66">
        <v>0</v>
      </c>
      <c r="P70" s="15">
        <f t="shared" si="12"/>
        <v>0</v>
      </c>
      <c r="Q70" s="72">
        <v>0</v>
      </c>
      <c r="R70" s="15">
        <f t="shared" si="13"/>
        <v>0</v>
      </c>
      <c r="S70" s="76">
        <v>25</v>
      </c>
      <c r="T70" s="15">
        <f t="shared" si="14"/>
        <v>2.8093044162265421</v>
      </c>
      <c r="U70" s="74">
        <v>1</v>
      </c>
      <c r="V70" s="15">
        <f t="shared" si="15"/>
        <v>0.1123721766490617</v>
      </c>
      <c r="W70" s="76">
        <v>1</v>
      </c>
      <c r="X70" s="15">
        <f t="shared" si="16"/>
        <v>0.1123721766490617</v>
      </c>
      <c r="Y70" s="25">
        <v>28</v>
      </c>
      <c r="Z70" s="17">
        <v>5</v>
      </c>
      <c r="AA70" s="25">
        <v>0</v>
      </c>
      <c r="AB70" s="17">
        <v>0</v>
      </c>
      <c r="AC70" s="25">
        <v>1</v>
      </c>
      <c r="AD70" s="17">
        <v>752</v>
      </c>
      <c r="AE70" s="26">
        <v>158</v>
      </c>
      <c r="AF70" s="17">
        <v>0</v>
      </c>
      <c r="AG70" s="26">
        <v>0</v>
      </c>
      <c r="AH70" s="17">
        <v>46</v>
      </c>
      <c r="AI70" s="27">
        <v>956</v>
      </c>
      <c r="AJ70" s="15">
        <v>10.742780087650297</v>
      </c>
      <c r="AK70" s="28">
        <v>3.1464209461737274</v>
      </c>
      <c r="AL70" s="22">
        <v>0.56186088324530847</v>
      </c>
      <c r="AM70" s="28">
        <v>0</v>
      </c>
      <c r="AN70" s="22">
        <v>0</v>
      </c>
      <c r="AO70" s="28">
        <v>0.1123721766490617</v>
      </c>
      <c r="AP70" s="51">
        <v>705</v>
      </c>
      <c r="AQ70" s="55">
        <v>0</v>
      </c>
      <c r="AR70" s="51">
        <v>0</v>
      </c>
      <c r="AS70" s="55">
        <v>0</v>
      </c>
      <c r="AT70" s="51">
        <v>0</v>
      </c>
      <c r="AU70" s="55">
        <v>705</v>
      </c>
      <c r="AV70" s="15">
        <f t="shared" si="17"/>
        <v>7.9222384537588493</v>
      </c>
    </row>
    <row r="71" spans="1:48" ht="13.5" customHeight="1" x14ac:dyDescent="0.45">
      <c r="A71" s="7" t="s">
        <v>108</v>
      </c>
      <c r="B71" s="7" t="s">
        <v>221</v>
      </c>
      <c r="C71" s="8" t="s">
        <v>395</v>
      </c>
      <c r="D71" s="7" t="s">
        <v>298</v>
      </c>
      <c r="E71" s="58">
        <v>8072</v>
      </c>
      <c r="F71" s="50">
        <v>3877</v>
      </c>
      <c r="G71" s="37" t="s">
        <v>601</v>
      </c>
      <c r="H71" s="64">
        <v>1901</v>
      </c>
      <c r="I71" s="64">
        <v>1976</v>
      </c>
      <c r="J71" s="19">
        <f t="shared" si="9"/>
        <v>48.030227948463825</v>
      </c>
      <c r="K71" s="12">
        <v>21</v>
      </c>
      <c r="L71" s="21">
        <f t="shared" si="10"/>
        <v>2.6015857284440038</v>
      </c>
      <c r="M71" s="67">
        <v>9</v>
      </c>
      <c r="N71" s="15">
        <f t="shared" si="11"/>
        <v>1.1149653121902874</v>
      </c>
      <c r="O71" s="66">
        <v>2</v>
      </c>
      <c r="P71" s="15">
        <f t="shared" si="12"/>
        <v>0.24777006937561941</v>
      </c>
      <c r="Q71" s="72">
        <v>0</v>
      </c>
      <c r="R71" s="15">
        <f t="shared" si="13"/>
        <v>0</v>
      </c>
      <c r="S71" s="76">
        <v>12</v>
      </c>
      <c r="T71" s="15">
        <f t="shared" si="14"/>
        <v>1.4866204162537164</v>
      </c>
      <c r="U71" s="74">
        <v>1</v>
      </c>
      <c r="V71" s="15">
        <f t="shared" si="15"/>
        <v>0.1238850346878097</v>
      </c>
      <c r="W71" s="76">
        <v>0</v>
      </c>
      <c r="X71" s="15">
        <f t="shared" si="16"/>
        <v>0</v>
      </c>
      <c r="Y71" s="25">
        <v>16</v>
      </c>
      <c r="Z71" s="17">
        <v>2</v>
      </c>
      <c r="AA71" s="25">
        <v>2</v>
      </c>
      <c r="AB71" s="17">
        <v>1</v>
      </c>
      <c r="AC71" s="25">
        <v>0</v>
      </c>
      <c r="AD71" s="17">
        <v>438</v>
      </c>
      <c r="AE71" s="26">
        <v>68</v>
      </c>
      <c r="AF71" s="17">
        <v>86</v>
      </c>
      <c r="AG71" s="26">
        <v>44</v>
      </c>
      <c r="AH71" s="17">
        <v>0</v>
      </c>
      <c r="AI71" s="27">
        <v>636</v>
      </c>
      <c r="AJ71" s="15">
        <v>7.8790882061446981</v>
      </c>
      <c r="AK71" s="28">
        <v>1.9821605550049552</v>
      </c>
      <c r="AL71" s="22">
        <v>0.24777006937561941</v>
      </c>
      <c r="AM71" s="28">
        <v>0.24777006937561941</v>
      </c>
      <c r="AN71" s="22">
        <v>0.1238850346878097</v>
      </c>
      <c r="AO71" s="28">
        <v>0</v>
      </c>
      <c r="AP71" s="51">
        <v>524</v>
      </c>
      <c r="AQ71" s="55">
        <v>0</v>
      </c>
      <c r="AR71" s="51">
        <v>0</v>
      </c>
      <c r="AS71" s="55">
        <v>0</v>
      </c>
      <c r="AT71" s="51">
        <v>0</v>
      </c>
      <c r="AU71" s="55">
        <v>524</v>
      </c>
      <c r="AV71" s="15">
        <f t="shared" si="17"/>
        <v>6.4915758176412295</v>
      </c>
    </row>
    <row r="72" spans="1:48" ht="13.5" customHeight="1" x14ac:dyDescent="0.45">
      <c r="A72" s="7" t="s">
        <v>110</v>
      </c>
      <c r="B72" s="7" t="s">
        <v>223</v>
      </c>
      <c r="C72" s="8" t="s">
        <v>396</v>
      </c>
      <c r="D72" s="7" t="s">
        <v>275</v>
      </c>
      <c r="E72" s="58">
        <v>8197</v>
      </c>
      <c r="F72" s="50">
        <v>4385</v>
      </c>
      <c r="G72" s="37" t="s">
        <v>602</v>
      </c>
      <c r="H72" s="64">
        <v>2048</v>
      </c>
      <c r="I72" s="64">
        <v>2337</v>
      </c>
      <c r="J72" s="19">
        <f t="shared" si="9"/>
        <v>53.495181163840435</v>
      </c>
      <c r="K72" s="12">
        <v>46</v>
      </c>
      <c r="L72" s="21">
        <f t="shared" si="10"/>
        <v>5.6118091984872516</v>
      </c>
      <c r="M72" s="67">
        <v>10</v>
      </c>
      <c r="N72" s="15">
        <f t="shared" si="11"/>
        <v>1.2199585214102722</v>
      </c>
      <c r="O72" s="66">
        <v>0</v>
      </c>
      <c r="P72" s="15">
        <f t="shared" si="12"/>
        <v>0</v>
      </c>
      <c r="Q72" s="72">
        <v>0</v>
      </c>
      <c r="R72" s="15">
        <f t="shared" si="13"/>
        <v>0</v>
      </c>
      <c r="S72" s="76">
        <v>36</v>
      </c>
      <c r="T72" s="15">
        <f t="shared" si="14"/>
        <v>4.3918506770769801</v>
      </c>
      <c r="U72" s="74">
        <v>6</v>
      </c>
      <c r="V72" s="15">
        <f t="shared" si="15"/>
        <v>0.73197511284616323</v>
      </c>
      <c r="W72" s="76">
        <v>0</v>
      </c>
      <c r="X72" s="15">
        <f t="shared" si="16"/>
        <v>0</v>
      </c>
      <c r="Y72" s="25">
        <v>31</v>
      </c>
      <c r="Z72" s="17">
        <v>9</v>
      </c>
      <c r="AA72" s="25">
        <v>5</v>
      </c>
      <c r="AB72" s="17">
        <v>1</v>
      </c>
      <c r="AC72" s="25">
        <v>0</v>
      </c>
      <c r="AD72" s="17">
        <v>819</v>
      </c>
      <c r="AE72" s="26">
        <v>282</v>
      </c>
      <c r="AF72" s="17">
        <v>222</v>
      </c>
      <c r="AG72" s="26">
        <v>39</v>
      </c>
      <c r="AH72" s="17">
        <v>0</v>
      </c>
      <c r="AI72" s="27">
        <v>1362</v>
      </c>
      <c r="AJ72" s="15">
        <v>16.615835061607907</v>
      </c>
      <c r="AK72" s="28">
        <v>3.7818714163718434</v>
      </c>
      <c r="AL72" s="22">
        <v>1.097962669269245</v>
      </c>
      <c r="AM72" s="28">
        <v>0.60997926070513608</v>
      </c>
      <c r="AN72" s="22">
        <v>0.12199585214102721</v>
      </c>
      <c r="AO72" s="28">
        <v>0</v>
      </c>
      <c r="AP72" s="51">
        <v>1010</v>
      </c>
      <c r="AQ72" s="55">
        <v>0</v>
      </c>
      <c r="AR72" s="51">
        <v>0</v>
      </c>
      <c r="AS72" s="55">
        <v>0</v>
      </c>
      <c r="AT72" s="51">
        <v>0</v>
      </c>
      <c r="AU72" s="55">
        <v>1010</v>
      </c>
      <c r="AV72" s="15">
        <f t="shared" si="17"/>
        <v>12.321581066243748</v>
      </c>
    </row>
    <row r="73" spans="1:48" ht="13.5" customHeight="1" x14ac:dyDescent="0.45">
      <c r="A73" s="7" t="s">
        <v>132</v>
      </c>
      <c r="B73" s="7" t="s">
        <v>397</v>
      </c>
      <c r="C73" s="8" t="s">
        <v>398</v>
      </c>
      <c r="D73" s="7" t="s">
        <v>277</v>
      </c>
      <c r="E73" s="58">
        <v>9028</v>
      </c>
      <c r="F73" s="50">
        <v>4853</v>
      </c>
      <c r="G73" s="37" t="s">
        <v>549</v>
      </c>
      <c r="H73" s="64">
        <v>1703</v>
      </c>
      <c r="I73" s="64">
        <v>3150</v>
      </c>
      <c r="J73" s="19">
        <f t="shared" si="9"/>
        <v>53.754984492689402</v>
      </c>
      <c r="K73" s="12">
        <v>62</v>
      </c>
      <c r="L73" s="21">
        <f t="shared" si="10"/>
        <v>6.8675232609658838</v>
      </c>
      <c r="M73" s="67">
        <v>0</v>
      </c>
      <c r="N73" s="15">
        <f t="shared" si="11"/>
        <v>0</v>
      </c>
      <c r="O73" s="66">
        <v>0</v>
      </c>
      <c r="P73" s="15">
        <f t="shared" si="12"/>
        <v>0</v>
      </c>
      <c r="Q73" s="72">
        <v>0</v>
      </c>
      <c r="R73" s="15">
        <f t="shared" si="13"/>
        <v>0</v>
      </c>
      <c r="S73" s="76">
        <v>62</v>
      </c>
      <c r="T73" s="15">
        <f t="shared" si="14"/>
        <v>6.8675232609658838</v>
      </c>
      <c r="U73" s="74">
        <v>13</v>
      </c>
      <c r="V73" s="15">
        <f t="shared" si="15"/>
        <v>1.439964554718653</v>
      </c>
      <c r="W73" s="76">
        <v>4</v>
      </c>
      <c r="X73" s="15">
        <f t="shared" si="16"/>
        <v>0.44306601683650865</v>
      </c>
      <c r="Y73" s="25">
        <v>34</v>
      </c>
      <c r="Z73" s="17">
        <v>15</v>
      </c>
      <c r="AA73" s="25">
        <v>7</v>
      </c>
      <c r="AB73" s="17">
        <v>2</v>
      </c>
      <c r="AC73" s="25">
        <v>4</v>
      </c>
      <c r="AD73" s="17">
        <v>951</v>
      </c>
      <c r="AE73" s="26">
        <v>506</v>
      </c>
      <c r="AF73" s="17">
        <v>279</v>
      </c>
      <c r="AG73" s="26">
        <v>120</v>
      </c>
      <c r="AH73" s="17">
        <v>217</v>
      </c>
      <c r="AI73" s="27">
        <v>2073</v>
      </c>
      <c r="AJ73" s="15">
        <v>22.961896322552061</v>
      </c>
      <c r="AK73" s="28">
        <v>3.7660611431103233</v>
      </c>
      <c r="AL73" s="22">
        <v>1.6614975631369073</v>
      </c>
      <c r="AM73" s="28">
        <v>0.77536552946389015</v>
      </c>
      <c r="AN73" s="22">
        <v>0.22153300841825432</v>
      </c>
      <c r="AO73" s="28">
        <v>0.44306601683650865</v>
      </c>
      <c r="AP73" s="51">
        <v>1597</v>
      </c>
      <c r="AQ73" s="55">
        <v>59</v>
      </c>
      <c r="AR73" s="51">
        <v>0</v>
      </c>
      <c r="AS73" s="55">
        <v>0</v>
      </c>
      <c r="AT73" s="51">
        <v>0</v>
      </c>
      <c r="AU73" s="55">
        <v>1610</v>
      </c>
      <c r="AV73" s="15">
        <f t="shared" si="17"/>
        <v>17.833407177669471</v>
      </c>
    </row>
    <row r="74" spans="1:48" ht="13.5" customHeight="1" x14ac:dyDescent="0.45">
      <c r="A74" s="7" t="s">
        <v>134</v>
      </c>
      <c r="B74" s="7" t="s">
        <v>399</v>
      </c>
      <c r="C74" s="8" t="s">
        <v>400</v>
      </c>
      <c r="D74" s="7" t="s">
        <v>277</v>
      </c>
      <c r="E74" s="58">
        <v>8918</v>
      </c>
      <c r="F74" s="50">
        <v>4746</v>
      </c>
      <c r="G74" s="37" t="s">
        <v>550</v>
      </c>
      <c r="H74" s="64">
        <v>1768</v>
      </c>
      <c r="I74" s="64">
        <v>2978</v>
      </c>
      <c r="J74" s="19">
        <f t="shared" si="9"/>
        <v>53.218210361067506</v>
      </c>
      <c r="K74" s="12">
        <v>67</v>
      </c>
      <c r="L74" s="21">
        <f t="shared" si="10"/>
        <v>7.5128952679973091</v>
      </c>
      <c r="M74" s="67">
        <v>2</v>
      </c>
      <c r="N74" s="15">
        <f t="shared" si="11"/>
        <v>0.22426553038797939</v>
      </c>
      <c r="O74" s="66">
        <v>1</v>
      </c>
      <c r="P74" s="15">
        <f t="shared" si="12"/>
        <v>0.11213276519398969</v>
      </c>
      <c r="Q74" s="72">
        <v>0</v>
      </c>
      <c r="R74" s="15">
        <f t="shared" si="13"/>
        <v>0</v>
      </c>
      <c r="S74" s="76">
        <v>65</v>
      </c>
      <c r="T74" s="15">
        <f t="shared" si="14"/>
        <v>7.2886297376093294</v>
      </c>
      <c r="U74" s="74">
        <v>15</v>
      </c>
      <c r="V74" s="15">
        <f t="shared" si="15"/>
        <v>1.6819914779098453</v>
      </c>
      <c r="W74" s="76">
        <v>3</v>
      </c>
      <c r="X74" s="15">
        <f t="shared" si="16"/>
        <v>0.3363982955819691</v>
      </c>
      <c r="Y74" s="25">
        <v>38</v>
      </c>
      <c r="Z74" s="17">
        <v>13</v>
      </c>
      <c r="AA74" s="25">
        <v>9</v>
      </c>
      <c r="AB74" s="17">
        <v>4</v>
      </c>
      <c r="AC74" s="25">
        <v>3</v>
      </c>
      <c r="AD74" s="17">
        <v>1023</v>
      </c>
      <c r="AE74" s="26">
        <v>445</v>
      </c>
      <c r="AF74" s="17">
        <v>326</v>
      </c>
      <c r="AG74" s="26">
        <v>182</v>
      </c>
      <c r="AH74" s="17">
        <v>139</v>
      </c>
      <c r="AI74" s="27">
        <v>2115</v>
      </c>
      <c r="AJ74" s="15">
        <v>23.716079838528817</v>
      </c>
      <c r="AK74" s="28">
        <v>4.261045077371608</v>
      </c>
      <c r="AL74" s="22">
        <v>1.4577259475218658</v>
      </c>
      <c r="AM74" s="28">
        <v>1.0091948867459071</v>
      </c>
      <c r="AN74" s="22">
        <v>0.44853106077595878</v>
      </c>
      <c r="AO74" s="28">
        <v>0.3363982955819691</v>
      </c>
      <c r="AP74" s="51">
        <v>1592</v>
      </c>
      <c r="AQ74" s="55">
        <v>68</v>
      </c>
      <c r="AR74" s="51">
        <v>0</v>
      </c>
      <c r="AS74" s="55">
        <v>0</v>
      </c>
      <c r="AT74" s="51">
        <v>0</v>
      </c>
      <c r="AU74" s="55">
        <v>1609</v>
      </c>
      <c r="AV74" s="15">
        <f t="shared" si="17"/>
        <v>18.042161919712939</v>
      </c>
    </row>
    <row r="75" spans="1:48" ht="13.5" customHeight="1" x14ac:dyDescent="0.45">
      <c r="A75" s="7" t="s">
        <v>401</v>
      </c>
      <c r="B75" s="7" t="s">
        <v>402</v>
      </c>
      <c r="C75" s="8" t="s">
        <v>403</v>
      </c>
      <c r="D75" s="7" t="s">
        <v>277</v>
      </c>
      <c r="E75" s="58">
        <v>8130</v>
      </c>
      <c r="F75" s="50">
        <v>4020</v>
      </c>
      <c r="G75" s="37" t="s">
        <v>551</v>
      </c>
      <c r="H75" s="64">
        <v>1846</v>
      </c>
      <c r="I75" s="64">
        <v>2174</v>
      </c>
      <c r="J75" s="19">
        <f t="shared" si="9"/>
        <v>49.446494464944649</v>
      </c>
      <c r="K75" s="12">
        <v>18</v>
      </c>
      <c r="L75" s="21">
        <f t="shared" si="10"/>
        <v>2.214022140221402</v>
      </c>
      <c r="M75" s="67">
        <v>6</v>
      </c>
      <c r="N75" s="15">
        <f t="shared" si="11"/>
        <v>0.73800738007380073</v>
      </c>
      <c r="O75" s="66">
        <v>1</v>
      </c>
      <c r="P75" s="15">
        <f t="shared" si="12"/>
        <v>0.12300123001230011</v>
      </c>
      <c r="Q75" s="72">
        <v>1</v>
      </c>
      <c r="R75" s="15">
        <f t="shared" si="13"/>
        <v>0.12300123001230011</v>
      </c>
      <c r="S75" s="76">
        <v>12</v>
      </c>
      <c r="T75" s="15">
        <f t="shared" si="14"/>
        <v>1.4760147601476015</v>
      </c>
      <c r="U75" s="74">
        <v>0</v>
      </c>
      <c r="V75" s="15">
        <f t="shared" si="15"/>
        <v>0</v>
      </c>
      <c r="W75" s="76">
        <v>0</v>
      </c>
      <c r="X75" s="15">
        <f t="shared" si="16"/>
        <v>0</v>
      </c>
      <c r="Y75" s="25">
        <v>10</v>
      </c>
      <c r="Z75" s="17">
        <v>7</v>
      </c>
      <c r="AA75" s="25">
        <v>0</v>
      </c>
      <c r="AB75" s="17">
        <v>0</v>
      </c>
      <c r="AC75" s="25">
        <v>1</v>
      </c>
      <c r="AD75" s="17">
        <v>264</v>
      </c>
      <c r="AE75" s="26">
        <v>230</v>
      </c>
      <c r="AF75" s="17">
        <v>0</v>
      </c>
      <c r="AG75" s="26">
        <v>0</v>
      </c>
      <c r="AH75" s="17">
        <v>35</v>
      </c>
      <c r="AI75" s="27">
        <v>529</v>
      </c>
      <c r="AJ75" s="15">
        <v>6.5067650676506776</v>
      </c>
      <c r="AK75" s="28">
        <v>1.2300123001230012</v>
      </c>
      <c r="AL75" s="22">
        <v>0.86100861008610086</v>
      </c>
      <c r="AM75" s="28">
        <v>0</v>
      </c>
      <c r="AN75" s="22">
        <v>0</v>
      </c>
      <c r="AO75" s="28">
        <v>0.12300123001230011</v>
      </c>
      <c r="AP75" s="51">
        <v>481</v>
      </c>
      <c r="AQ75" s="55">
        <v>0</v>
      </c>
      <c r="AR75" s="51">
        <v>0</v>
      </c>
      <c r="AS75" s="55">
        <v>0</v>
      </c>
      <c r="AT75" s="51">
        <v>0</v>
      </c>
      <c r="AU75" s="55">
        <v>481</v>
      </c>
      <c r="AV75" s="15">
        <f t="shared" si="17"/>
        <v>5.9163591635916353</v>
      </c>
    </row>
    <row r="76" spans="1:48" ht="13.5" customHeight="1" x14ac:dyDescent="0.45">
      <c r="A76" s="7" t="s">
        <v>111</v>
      </c>
      <c r="B76" s="7" t="s">
        <v>224</v>
      </c>
      <c r="C76" s="8" t="s">
        <v>404</v>
      </c>
      <c r="D76" s="7" t="s">
        <v>298</v>
      </c>
      <c r="E76" s="58">
        <v>11649</v>
      </c>
      <c r="F76" s="50">
        <v>4537</v>
      </c>
      <c r="G76" s="37" t="s">
        <v>603</v>
      </c>
      <c r="H76" s="64">
        <v>2432</v>
      </c>
      <c r="I76" s="64">
        <v>2105</v>
      </c>
      <c r="J76" s="19">
        <f t="shared" si="9"/>
        <v>38.947549145849429</v>
      </c>
      <c r="K76" s="12">
        <v>7</v>
      </c>
      <c r="L76" s="21">
        <f t="shared" si="10"/>
        <v>0.60090994935187569</v>
      </c>
      <c r="M76" s="67">
        <v>6</v>
      </c>
      <c r="N76" s="15">
        <f t="shared" si="11"/>
        <v>0.51506567087303634</v>
      </c>
      <c r="O76" s="66">
        <v>0</v>
      </c>
      <c r="P76" s="15">
        <f t="shared" si="12"/>
        <v>0</v>
      </c>
      <c r="Q76" s="72">
        <v>0</v>
      </c>
      <c r="R76" s="15">
        <f t="shared" si="13"/>
        <v>0</v>
      </c>
      <c r="S76" s="76">
        <v>1</v>
      </c>
      <c r="T76" s="15">
        <f t="shared" si="14"/>
        <v>8.5844278478839381E-2</v>
      </c>
      <c r="U76" s="74">
        <v>0</v>
      </c>
      <c r="V76" s="15">
        <f t="shared" si="15"/>
        <v>0</v>
      </c>
      <c r="W76" s="76">
        <v>0</v>
      </c>
      <c r="X76" s="15">
        <f t="shared" si="16"/>
        <v>0</v>
      </c>
      <c r="Y76" s="25">
        <v>5</v>
      </c>
      <c r="Z76" s="17">
        <v>2</v>
      </c>
      <c r="AA76" s="25">
        <v>0</v>
      </c>
      <c r="AB76" s="17">
        <v>0</v>
      </c>
      <c r="AC76" s="25">
        <v>0</v>
      </c>
      <c r="AD76" s="17">
        <v>131</v>
      </c>
      <c r="AE76" s="26">
        <v>71</v>
      </c>
      <c r="AF76" s="17">
        <v>0</v>
      </c>
      <c r="AG76" s="26">
        <v>0</v>
      </c>
      <c r="AH76" s="17">
        <v>0</v>
      </c>
      <c r="AI76" s="27">
        <v>202</v>
      </c>
      <c r="AJ76" s="15">
        <v>1.7340544252725556</v>
      </c>
      <c r="AK76" s="28">
        <v>0.42922139239419693</v>
      </c>
      <c r="AL76" s="22">
        <v>0.17168855695767876</v>
      </c>
      <c r="AM76" s="28">
        <v>0</v>
      </c>
      <c r="AN76" s="22">
        <v>0</v>
      </c>
      <c r="AO76" s="28">
        <v>0</v>
      </c>
      <c r="AP76" s="51">
        <v>167</v>
      </c>
      <c r="AQ76" s="55">
        <v>0</v>
      </c>
      <c r="AR76" s="51">
        <v>0</v>
      </c>
      <c r="AS76" s="55">
        <v>0</v>
      </c>
      <c r="AT76" s="51">
        <v>0</v>
      </c>
      <c r="AU76" s="55">
        <v>167</v>
      </c>
      <c r="AV76" s="15">
        <f t="shared" si="17"/>
        <v>1.4335994505966179</v>
      </c>
    </row>
    <row r="77" spans="1:48" ht="13.5" customHeight="1" x14ac:dyDescent="0.45">
      <c r="A77" s="7" t="s">
        <v>405</v>
      </c>
      <c r="B77" s="7" t="s">
        <v>406</v>
      </c>
      <c r="C77" s="8" t="s">
        <v>407</v>
      </c>
      <c r="D77" s="7" t="s">
        <v>298</v>
      </c>
      <c r="E77" s="58">
        <v>8108</v>
      </c>
      <c r="F77" s="50">
        <v>2987</v>
      </c>
      <c r="G77" s="37" t="s">
        <v>552</v>
      </c>
      <c r="H77" s="64">
        <v>1802</v>
      </c>
      <c r="I77" s="64">
        <v>1185</v>
      </c>
      <c r="J77" s="19">
        <f t="shared" si="9"/>
        <v>36.840157868771584</v>
      </c>
      <c r="K77" s="12">
        <v>5</v>
      </c>
      <c r="L77" s="21">
        <f t="shared" si="10"/>
        <v>0.61667488899851997</v>
      </c>
      <c r="M77" s="67">
        <v>5</v>
      </c>
      <c r="N77" s="15">
        <f t="shared" si="11"/>
        <v>0.61667488899851997</v>
      </c>
      <c r="O77" s="66">
        <v>2</v>
      </c>
      <c r="P77" s="15">
        <f t="shared" si="12"/>
        <v>0.24666995559940802</v>
      </c>
      <c r="Q77" s="72">
        <v>0</v>
      </c>
      <c r="R77" s="15">
        <f t="shared" si="13"/>
        <v>0</v>
      </c>
      <c r="S77" s="76">
        <v>0</v>
      </c>
      <c r="T77" s="15">
        <f t="shared" si="14"/>
        <v>0</v>
      </c>
      <c r="U77" s="74">
        <v>0</v>
      </c>
      <c r="V77" s="15">
        <f t="shared" si="15"/>
        <v>0</v>
      </c>
      <c r="W77" s="76">
        <v>0</v>
      </c>
      <c r="X77" s="15">
        <f t="shared" si="16"/>
        <v>0</v>
      </c>
      <c r="Y77" s="25">
        <v>3</v>
      </c>
      <c r="Z77" s="17">
        <v>0</v>
      </c>
      <c r="AA77" s="25">
        <v>1</v>
      </c>
      <c r="AB77" s="17">
        <v>1</v>
      </c>
      <c r="AC77" s="25">
        <v>0</v>
      </c>
      <c r="AD77" s="17">
        <v>88</v>
      </c>
      <c r="AE77" s="26">
        <v>0</v>
      </c>
      <c r="AF77" s="17">
        <v>35</v>
      </c>
      <c r="AG77" s="26">
        <v>46</v>
      </c>
      <c r="AH77" s="17">
        <v>0</v>
      </c>
      <c r="AI77" s="27">
        <v>169</v>
      </c>
      <c r="AJ77" s="15">
        <v>2.0843611248149974</v>
      </c>
      <c r="AK77" s="28">
        <v>0.37000493339911195</v>
      </c>
      <c r="AL77" s="22">
        <v>0</v>
      </c>
      <c r="AM77" s="28">
        <v>0.12333497779970401</v>
      </c>
      <c r="AN77" s="22">
        <v>0.12333497779970401</v>
      </c>
      <c r="AO77" s="28">
        <v>0</v>
      </c>
      <c r="AP77" s="51">
        <v>169</v>
      </c>
      <c r="AQ77" s="55">
        <v>0</v>
      </c>
      <c r="AR77" s="51">
        <v>0</v>
      </c>
      <c r="AS77" s="55">
        <v>0</v>
      </c>
      <c r="AT77" s="51">
        <v>0</v>
      </c>
      <c r="AU77" s="55">
        <v>169</v>
      </c>
      <c r="AV77" s="15">
        <f t="shared" si="17"/>
        <v>2.0843611248149974</v>
      </c>
    </row>
    <row r="78" spans="1:48" ht="13.5" customHeight="1" x14ac:dyDescent="0.45">
      <c r="A78" s="7" t="s">
        <v>112</v>
      </c>
      <c r="B78" s="7" t="s">
        <v>225</v>
      </c>
      <c r="C78" s="8" t="s">
        <v>408</v>
      </c>
      <c r="D78" s="7" t="s">
        <v>298</v>
      </c>
      <c r="E78" s="58">
        <v>9100</v>
      </c>
      <c r="F78" s="50">
        <v>3218</v>
      </c>
      <c r="G78" s="37" t="s">
        <v>604</v>
      </c>
      <c r="H78" s="64">
        <v>1950</v>
      </c>
      <c r="I78" s="64">
        <v>1268</v>
      </c>
      <c r="J78" s="19">
        <f t="shared" si="9"/>
        <v>35.362637362637358</v>
      </c>
      <c r="K78" s="12">
        <v>3</v>
      </c>
      <c r="L78" s="21">
        <f t="shared" si="10"/>
        <v>0.32967032967032966</v>
      </c>
      <c r="M78" s="67">
        <v>3</v>
      </c>
      <c r="N78" s="15">
        <f t="shared" si="11"/>
        <v>0.32967032967032966</v>
      </c>
      <c r="O78" s="66">
        <v>0</v>
      </c>
      <c r="P78" s="15">
        <f t="shared" si="12"/>
        <v>0</v>
      </c>
      <c r="Q78" s="72">
        <v>0</v>
      </c>
      <c r="R78" s="15">
        <f t="shared" si="13"/>
        <v>0</v>
      </c>
      <c r="S78" s="76">
        <v>0</v>
      </c>
      <c r="T78" s="15">
        <f t="shared" si="14"/>
        <v>0</v>
      </c>
      <c r="U78" s="74">
        <v>0</v>
      </c>
      <c r="V78" s="15">
        <f t="shared" si="15"/>
        <v>0</v>
      </c>
      <c r="W78" s="76">
        <v>0</v>
      </c>
      <c r="X78" s="15">
        <f t="shared" si="16"/>
        <v>0</v>
      </c>
      <c r="Y78" s="25">
        <v>3</v>
      </c>
      <c r="Z78" s="17">
        <v>0</v>
      </c>
      <c r="AA78" s="25">
        <v>0</v>
      </c>
      <c r="AB78" s="17">
        <v>0</v>
      </c>
      <c r="AC78" s="25">
        <v>0</v>
      </c>
      <c r="AD78" s="17">
        <v>82</v>
      </c>
      <c r="AE78" s="26">
        <v>0</v>
      </c>
      <c r="AF78" s="17">
        <v>0</v>
      </c>
      <c r="AG78" s="26">
        <v>0</v>
      </c>
      <c r="AH78" s="17">
        <v>0</v>
      </c>
      <c r="AI78" s="27">
        <v>82</v>
      </c>
      <c r="AJ78" s="15">
        <v>0.90109890109890101</v>
      </c>
      <c r="AK78" s="28">
        <v>0.32967032967032966</v>
      </c>
      <c r="AL78" s="22">
        <v>0</v>
      </c>
      <c r="AM78" s="28">
        <v>0</v>
      </c>
      <c r="AN78" s="22">
        <v>0</v>
      </c>
      <c r="AO78" s="28">
        <v>0</v>
      </c>
      <c r="AP78" s="51">
        <v>82</v>
      </c>
      <c r="AQ78" s="55">
        <v>0</v>
      </c>
      <c r="AR78" s="51">
        <v>0</v>
      </c>
      <c r="AS78" s="55">
        <v>0</v>
      </c>
      <c r="AT78" s="51">
        <v>0</v>
      </c>
      <c r="AU78" s="55">
        <v>82</v>
      </c>
      <c r="AV78" s="15">
        <f t="shared" si="17"/>
        <v>0.90109890109890101</v>
      </c>
    </row>
    <row r="79" spans="1:48" ht="13.5" customHeight="1" x14ac:dyDescent="0.45">
      <c r="A79" s="7" t="s">
        <v>113</v>
      </c>
      <c r="B79" s="7" t="s">
        <v>226</v>
      </c>
      <c r="C79" s="8" t="s">
        <v>409</v>
      </c>
      <c r="D79" s="7" t="s">
        <v>275</v>
      </c>
      <c r="E79" s="58">
        <v>8282</v>
      </c>
      <c r="F79" s="50">
        <v>4403</v>
      </c>
      <c r="G79" s="37" t="s">
        <v>605</v>
      </c>
      <c r="H79" s="64">
        <v>2003</v>
      </c>
      <c r="I79" s="64">
        <v>2400</v>
      </c>
      <c r="J79" s="19">
        <f t="shared" si="9"/>
        <v>53.163487080415365</v>
      </c>
      <c r="K79" s="12">
        <v>33</v>
      </c>
      <c r="L79" s="21">
        <f t="shared" si="10"/>
        <v>3.9845447959430089</v>
      </c>
      <c r="M79" s="67">
        <v>8</v>
      </c>
      <c r="N79" s="15">
        <f t="shared" si="11"/>
        <v>0.96595025356194153</v>
      </c>
      <c r="O79" s="66">
        <v>0</v>
      </c>
      <c r="P79" s="15">
        <f t="shared" si="12"/>
        <v>0</v>
      </c>
      <c r="Q79" s="72">
        <v>0</v>
      </c>
      <c r="R79" s="15">
        <f t="shared" si="13"/>
        <v>0</v>
      </c>
      <c r="S79" s="76">
        <v>25</v>
      </c>
      <c r="T79" s="15">
        <f t="shared" si="14"/>
        <v>3.0185945423810674</v>
      </c>
      <c r="U79" s="74">
        <v>7</v>
      </c>
      <c r="V79" s="15">
        <f t="shared" si="15"/>
        <v>0.84520647186669884</v>
      </c>
      <c r="W79" s="76">
        <v>2</v>
      </c>
      <c r="X79" s="15">
        <f t="shared" si="16"/>
        <v>0.24148756339048538</v>
      </c>
      <c r="Y79" s="25">
        <v>15</v>
      </c>
      <c r="Z79" s="17">
        <v>11</v>
      </c>
      <c r="AA79" s="25">
        <v>3</v>
      </c>
      <c r="AB79" s="17">
        <v>2</v>
      </c>
      <c r="AC79" s="25">
        <v>2</v>
      </c>
      <c r="AD79" s="17">
        <v>399</v>
      </c>
      <c r="AE79" s="26">
        <v>343</v>
      </c>
      <c r="AF79" s="17">
        <v>123</v>
      </c>
      <c r="AG79" s="26">
        <v>71</v>
      </c>
      <c r="AH79" s="17">
        <v>157</v>
      </c>
      <c r="AI79" s="27">
        <v>1093</v>
      </c>
      <c r="AJ79" s="15">
        <v>13.197295339290028</v>
      </c>
      <c r="AK79" s="28">
        <v>1.8111567254286405</v>
      </c>
      <c r="AL79" s="22">
        <v>1.3281815986476697</v>
      </c>
      <c r="AM79" s="28">
        <v>0.36223134508572807</v>
      </c>
      <c r="AN79" s="22">
        <v>0.24148756339048538</v>
      </c>
      <c r="AO79" s="28">
        <v>0.24148756339048538</v>
      </c>
      <c r="AP79" s="51">
        <v>721</v>
      </c>
      <c r="AQ79" s="55">
        <v>197</v>
      </c>
      <c r="AR79" s="51">
        <v>0</v>
      </c>
      <c r="AS79" s="55">
        <v>0</v>
      </c>
      <c r="AT79" s="51">
        <v>0</v>
      </c>
      <c r="AU79" s="55">
        <v>888</v>
      </c>
      <c r="AV79" s="15">
        <f t="shared" si="17"/>
        <v>10.722047814537552</v>
      </c>
    </row>
    <row r="80" spans="1:48" ht="13.5" customHeight="1" x14ac:dyDescent="0.45">
      <c r="A80" s="7" t="s">
        <v>114</v>
      </c>
      <c r="B80" s="7" t="s">
        <v>227</v>
      </c>
      <c r="C80" s="8" t="s">
        <v>410</v>
      </c>
      <c r="D80" s="7" t="s">
        <v>298</v>
      </c>
      <c r="E80" s="58">
        <v>8406</v>
      </c>
      <c r="F80" s="50">
        <v>4390</v>
      </c>
      <c r="G80" s="37" t="s">
        <v>606</v>
      </c>
      <c r="H80" s="64">
        <v>1902</v>
      </c>
      <c r="I80" s="64">
        <v>2488</v>
      </c>
      <c r="J80" s="19">
        <f t="shared" si="9"/>
        <v>52.224601475136808</v>
      </c>
      <c r="K80" s="12">
        <v>51</v>
      </c>
      <c r="L80" s="21">
        <f t="shared" si="10"/>
        <v>6.0670949321912921</v>
      </c>
      <c r="M80" s="67">
        <v>6</v>
      </c>
      <c r="N80" s="15">
        <f t="shared" si="11"/>
        <v>0.7137758743754461</v>
      </c>
      <c r="O80" s="66">
        <v>0</v>
      </c>
      <c r="P80" s="15">
        <f t="shared" si="12"/>
        <v>0</v>
      </c>
      <c r="Q80" s="72">
        <v>0</v>
      </c>
      <c r="R80" s="15">
        <f t="shared" si="13"/>
        <v>0</v>
      </c>
      <c r="S80" s="76">
        <v>45</v>
      </c>
      <c r="T80" s="15">
        <f t="shared" si="14"/>
        <v>5.3533190578158454</v>
      </c>
      <c r="U80" s="74">
        <v>9</v>
      </c>
      <c r="V80" s="15">
        <f t="shared" si="15"/>
        <v>1.0706638115631693</v>
      </c>
      <c r="W80" s="76">
        <v>3</v>
      </c>
      <c r="X80" s="15">
        <f t="shared" si="16"/>
        <v>0.35688793718772305</v>
      </c>
      <c r="Y80" s="25">
        <v>28</v>
      </c>
      <c r="Z80" s="17">
        <v>14</v>
      </c>
      <c r="AA80" s="25">
        <v>5</v>
      </c>
      <c r="AB80" s="17">
        <v>1</v>
      </c>
      <c r="AC80" s="25">
        <v>3</v>
      </c>
      <c r="AD80" s="17">
        <v>760</v>
      </c>
      <c r="AE80" s="26">
        <v>473</v>
      </c>
      <c r="AF80" s="17">
        <v>201</v>
      </c>
      <c r="AG80" s="26">
        <v>65</v>
      </c>
      <c r="AH80" s="17">
        <v>189</v>
      </c>
      <c r="AI80" s="27">
        <v>1688</v>
      </c>
      <c r="AJ80" s="15">
        <v>20.080894599095885</v>
      </c>
      <c r="AK80" s="28">
        <v>3.3309540804187487</v>
      </c>
      <c r="AL80" s="22">
        <v>1.6654770402093744</v>
      </c>
      <c r="AM80" s="28">
        <v>0.59481322864620512</v>
      </c>
      <c r="AN80" s="22">
        <v>0.11896264572924102</v>
      </c>
      <c r="AO80" s="28">
        <v>0.35688793718772305</v>
      </c>
      <c r="AP80" s="51">
        <v>1205</v>
      </c>
      <c r="AQ80" s="55">
        <v>89</v>
      </c>
      <c r="AR80" s="51">
        <v>0</v>
      </c>
      <c r="AS80" s="55">
        <v>0</v>
      </c>
      <c r="AT80" s="51">
        <v>0</v>
      </c>
      <c r="AU80" s="55">
        <v>1274</v>
      </c>
      <c r="AV80" s="15">
        <f t="shared" si="17"/>
        <v>15.155841065905307</v>
      </c>
    </row>
    <row r="81" spans="1:48" ht="13.5" customHeight="1" x14ac:dyDescent="0.45">
      <c r="A81" s="7" t="s">
        <v>116</v>
      </c>
      <c r="B81" s="7" t="s">
        <v>229</v>
      </c>
      <c r="C81" s="8" t="s">
        <v>412</v>
      </c>
      <c r="D81" s="7" t="s">
        <v>277</v>
      </c>
      <c r="E81" s="58">
        <v>12983</v>
      </c>
      <c r="F81" s="50">
        <v>5085</v>
      </c>
      <c r="G81" s="37" t="s">
        <v>559</v>
      </c>
      <c r="H81" s="64">
        <v>2622</v>
      </c>
      <c r="I81" s="64">
        <v>2463</v>
      </c>
      <c r="J81" s="19">
        <f t="shared" si="9"/>
        <v>39.166602480166375</v>
      </c>
      <c r="K81" s="12">
        <v>5</v>
      </c>
      <c r="L81" s="21">
        <f t="shared" si="10"/>
        <v>0.3851190017715474</v>
      </c>
      <c r="M81" s="67">
        <v>3</v>
      </c>
      <c r="N81" s="15">
        <f t="shared" si="11"/>
        <v>0.23107140106292845</v>
      </c>
      <c r="O81" s="66">
        <v>0</v>
      </c>
      <c r="P81" s="15">
        <f t="shared" si="12"/>
        <v>0</v>
      </c>
      <c r="Q81" s="72">
        <v>0</v>
      </c>
      <c r="R81" s="15">
        <f t="shared" si="13"/>
        <v>0</v>
      </c>
      <c r="S81" s="76">
        <v>2</v>
      </c>
      <c r="T81" s="15">
        <f t="shared" si="14"/>
        <v>0.15404760070861895</v>
      </c>
      <c r="U81" s="74">
        <v>0</v>
      </c>
      <c r="V81" s="15">
        <f t="shared" si="15"/>
        <v>0</v>
      </c>
      <c r="W81" s="76">
        <v>0</v>
      </c>
      <c r="X81" s="15">
        <f t="shared" si="16"/>
        <v>0</v>
      </c>
      <c r="Y81" s="25">
        <v>2</v>
      </c>
      <c r="Z81" s="17">
        <v>3</v>
      </c>
      <c r="AA81" s="25">
        <v>0</v>
      </c>
      <c r="AB81" s="17">
        <v>0</v>
      </c>
      <c r="AC81" s="25">
        <v>0</v>
      </c>
      <c r="AD81" s="17">
        <v>51</v>
      </c>
      <c r="AE81" s="26">
        <v>106</v>
      </c>
      <c r="AF81" s="17">
        <v>0</v>
      </c>
      <c r="AG81" s="26">
        <v>0</v>
      </c>
      <c r="AH81" s="17">
        <v>0</v>
      </c>
      <c r="AI81" s="27">
        <v>157</v>
      </c>
      <c r="AJ81" s="15">
        <v>1.209273665562659</v>
      </c>
      <c r="AK81" s="28">
        <v>0.15404760070861895</v>
      </c>
      <c r="AL81" s="22">
        <v>0.23107140106292845</v>
      </c>
      <c r="AM81" s="28">
        <v>0</v>
      </c>
      <c r="AN81" s="22">
        <v>0</v>
      </c>
      <c r="AO81" s="28">
        <v>0</v>
      </c>
      <c r="AP81" s="51">
        <v>112</v>
      </c>
      <c r="AQ81" s="55">
        <v>0</v>
      </c>
      <c r="AR81" s="51">
        <v>0</v>
      </c>
      <c r="AS81" s="55">
        <v>0</v>
      </c>
      <c r="AT81" s="51">
        <v>0</v>
      </c>
      <c r="AU81" s="55">
        <v>112</v>
      </c>
      <c r="AV81" s="15">
        <f t="shared" si="17"/>
        <v>0.86266656396826613</v>
      </c>
    </row>
    <row r="82" spans="1:48" ht="13.5" customHeight="1" x14ac:dyDescent="0.45">
      <c r="A82" s="7" t="s">
        <v>117</v>
      </c>
      <c r="B82" s="7" t="s">
        <v>230</v>
      </c>
      <c r="C82" s="8" t="s">
        <v>413</v>
      </c>
      <c r="D82" s="7" t="s">
        <v>298</v>
      </c>
      <c r="E82" s="58">
        <v>8389</v>
      </c>
      <c r="F82" s="50">
        <v>4475</v>
      </c>
      <c r="G82" s="37" t="s">
        <v>608</v>
      </c>
      <c r="H82" s="64">
        <v>2242</v>
      </c>
      <c r="I82" s="64">
        <v>2233</v>
      </c>
      <c r="J82" s="19">
        <f t="shared" si="9"/>
        <v>53.343664322326859</v>
      </c>
      <c r="K82" s="12">
        <v>36</v>
      </c>
      <c r="L82" s="21">
        <f t="shared" si="10"/>
        <v>4.2913338896173556</v>
      </c>
      <c r="M82" s="67">
        <v>11</v>
      </c>
      <c r="N82" s="15">
        <f t="shared" si="11"/>
        <v>1.3112409107164145</v>
      </c>
      <c r="O82" s="66">
        <v>1</v>
      </c>
      <c r="P82" s="15">
        <f t="shared" si="12"/>
        <v>0.11920371915603767</v>
      </c>
      <c r="Q82" s="72">
        <v>0</v>
      </c>
      <c r="R82" s="15">
        <f t="shared" si="13"/>
        <v>0</v>
      </c>
      <c r="S82" s="76">
        <v>25</v>
      </c>
      <c r="T82" s="15">
        <f t="shared" si="14"/>
        <v>2.9800929789009416</v>
      </c>
      <c r="U82" s="74">
        <v>4</v>
      </c>
      <c r="V82" s="15">
        <f t="shared" si="15"/>
        <v>0.47681487662415067</v>
      </c>
      <c r="W82" s="76">
        <v>2</v>
      </c>
      <c r="X82" s="15">
        <f t="shared" si="16"/>
        <v>0.23840743831207534</v>
      </c>
      <c r="Y82" s="25">
        <v>23</v>
      </c>
      <c r="Z82" s="17">
        <v>8</v>
      </c>
      <c r="AA82" s="25">
        <v>3</v>
      </c>
      <c r="AB82" s="17">
        <v>0</v>
      </c>
      <c r="AC82" s="25">
        <v>2</v>
      </c>
      <c r="AD82" s="17">
        <v>620</v>
      </c>
      <c r="AE82" s="26">
        <v>261</v>
      </c>
      <c r="AF82" s="17">
        <v>116</v>
      </c>
      <c r="AG82" s="26">
        <v>0</v>
      </c>
      <c r="AH82" s="17">
        <v>107</v>
      </c>
      <c r="AI82" s="27">
        <v>1104</v>
      </c>
      <c r="AJ82" s="15">
        <v>13.16009059482656</v>
      </c>
      <c r="AK82" s="28">
        <v>2.7416855405888665</v>
      </c>
      <c r="AL82" s="22">
        <v>0.95362975324830135</v>
      </c>
      <c r="AM82" s="28">
        <v>0.35761115746811301</v>
      </c>
      <c r="AN82" s="22">
        <v>0</v>
      </c>
      <c r="AO82" s="28">
        <v>0.23840743831207534</v>
      </c>
      <c r="AP82" s="51">
        <v>878</v>
      </c>
      <c r="AQ82" s="55">
        <v>56</v>
      </c>
      <c r="AR82" s="51">
        <v>0</v>
      </c>
      <c r="AS82" s="55">
        <v>0</v>
      </c>
      <c r="AT82" s="51">
        <v>0</v>
      </c>
      <c r="AU82" s="55">
        <v>916</v>
      </c>
      <c r="AV82" s="15">
        <f t="shared" si="17"/>
        <v>10.91906067469305</v>
      </c>
    </row>
    <row r="83" spans="1:48" ht="13.5" customHeight="1" x14ac:dyDescent="0.45">
      <c r="A83" s="7" t="s">
        <v>120</v>
      </c>
      <c r="B83" s="7" t="s">
        <v>233</v>
      </c>
      <c r="C83" s="8" t="s">
        <v>415</v>
      </c>
      <c r="D83" s="7" t="s">
        <v>277</v>
      </c>
      <c r="E83" s="58">
        <v>8393</v>
      </c>
      <c r="F83" s="50">
        <v>3573</v>
      </c>
      <c r="G83" s="37" t="s">
        <v>561</v>
      </c>
      <c r="H83" s="64">
        <v>1565</v>
      </c>
      <c r="I83" s="64">
        <v>2008</v>
      </c>
      <c r="J83" s="19">
        <f t="shared" si="9"/>
        <v>42.571190277612295</v>
      </c>
      <c r="K83" s="12">
        <v>15</v>
      </c>
      <c r="L83" s="21">
        <f t="shared" si="10"/>
        <v>1.7872036220660075</v>
      </c>
      <c r="M83" s="67">
        <v>1</v>
      </c>
      <c r="N83" s="15">
        <f t="shared" si="11"/>
        <v>0.11914690813773382</v>
      </c>
      <c r="O83" s="66">
        <v>0</v>
      </c>
      <c r="P83" s="15">
        <f t="shared" si="12"/>
        <v>0</v>
      </c>
      <c r="Q83" s="72">
        <v>0</v>
      </c>
      <c r="R83" s="15">
        <f t="shared" si="13"/>
        <v>0</v>
      </c>
      <c r="S83" s="76">
        <v>14</v>
      </c>
      <c r="T83" s="15">
        <f t="shared" si="14"/>
        <v>1.6680567139282736</v>
      </c>
      <c r="U83" s="74">
        <v>4</v>
      </c>
      <c r="V83" s="15">
        <f t="shared" si="15"/>
        <v>0.47658763255093528</v>
      </c>
      <c r="W83" s="76">
        <v>1</v>
      </c>
      <c r="X83" s="15">
        <f t="shared" si="16"/>
        <v>0.11914690813773382</v>
      </c>
      <c r="Y83" s="25">
        <v>8</v>
      </c>
      <c r="Z83" s="17">
        <v>3</v>
      </c>
      <c r="AA83" s="25">
        <v>1</v>
      </c>
      <c r="AB83" s="17">
        <v>2</v>
      </c>
      <c r="AC83" s="25">
        <v>1</v>
      </c>
      <c r="AD83" s="17">
        <v>216</v>
      </c>
      <c r="AE83" s="26">
        <v>114</v>
      </c>
      <c r="AF83" s="17">
        <v>37</v>
      </c>
      <c r="AG83" s="26">
        <v>74</v>
      </c>
      <c r="AH83" s="17">
        <v>47</v>
      </c>
      <c r="AI83" s="27">
        <v>488</v>
      </c>
      <c r="AJ83" s="15">
        <v>5.8143691171214114</v>
      </c>
      <c r="AK83" s="28">
        <v>0.95317526510187056</v>
      </c>
      <c r="AL83" s="22">
        <v>0.35744072441320146</v>
      </c>
      <c r="AM83" s="28">
        <v>0.11914690813773382</v>
      </c>
      <c r="AN83" s="22">
        <v>0.23829381627546764</v>
      </c>
      <c r="AO83" s="28">
        <v>0.11914690813773382</v>
      </c>
      <c r="AP83" s="51">
        <v>484</v>
      </c>
      <c r="AQ83" s="55">
        <v>0</v>
      </c>
      <c r="AR83" s="51">
        <v>0</v>
      </c>
      <c r="AS83" s="55">
        <v>0</v>
      </c>
      <c r="AT83" s="51">
        <v>0</v>
      </c>
      <c r="AU83" s="55">
        <v>484</v>
      </c>
      <c r="AV83" s="15">
        <f t="shared" si="17"/>
        <v>5.7667103538663174</v>
      </c>
    </row>
    <row r="84" spans="1:48" ht="13.5" customHeight="1" x14ac:dyDescent="0.45">
      <c r="A84" s="7" t="s">
        <v>119</v>
      </c>
      <c r="B84" s="7" t="s">
        <v>232</v>
      </c>
      <c r="C84" s="8" t="s">
        <v>416</v>
      </c>
      <c r="D84" s="7" t="s">
        <v>277</v>
      </c>
      <c r="E84" s="58">
        <v>7931</v>
      </c>
      <c r="F84" s="50">
        <v>3346</v>
      </c>
      <c r="G84" s="37" t="s">
        <v>565</v>
      </c>
      <c r="H84" s="64">
        <v>1465</v>
      </c>
      <c r="I84" s="64">
        <v>1881</v>
      </c>
      <c r="J84" s="19">
        <f t="shared" si="9"/>
        <v>42.188879082082963</v>
      </c>
      <c r="K84" s="12">
        <v>12</v>
      </c>
      <c r="L84" s="21">
        <f t="shared" si="10"/>
        <v>1.513050056739377</v>
      </c>
      <c r="M84" s="67">
        <v>1</v>
      </c>
      <c r="N84" s="15">
        <f t="shared" si="11"/>
        <v>0.12608750472828142</v>
      </c>
      <c r="O84" s="66">
        <v>0</v>
      </c>
      <c r="P84" s="15">
        <f t="shared" si="12"/>
        <v>0</v>
      </c>
      <c r="Q84" s="72">
        <v>0</v>
      </c>
      <c r="R84" s="15">
        <f t="shared" si="13"/>
        <v>0</v>
      </c>
      <c r="S84" s="76">
        <v>11</v>
      </c>
      <c r="T84" s="15">
        <f t="shared" si="14"/>
        <v>1.3869625520110958</v>
      </c>
      <c r="U84" s="74">
        <v>2</v>
      </c>
      <c r="V84" s="15">
        <f t="shared" si="15"/>
        <v>0.25217500945656285</v>
      </c>
      <c r="W84" s="76">
        <v>0</v>
      </c>
      <c r="X84" s="15">
        <f t="shared" si="16"/>
        <v>0</v>
      </c>
      <c r="Y84" s="25">
        <v>7</v>
      </c>
      <c r="Z84" s="17">
        <v>3</v>
      </c>
      <c r="AA84" s="25">
        <v>2</v>
      </c>
      <c r="AB84" s="17">
        <v>0</v>
      </c>
      <c r="AC84" s="25">
        <v>0</v>
      </c>
      <c r="AD84" s="17">
        <v>196</v>
      </c>
      <c r="AE84" s="26">
        <v>99</v>
      </c>
      <c r="AF84" s="17">
        <v>72</v>
      </c>
      <c r="AG84" s="26">
        <v>0</v>
      </c>
      <c r="AH84" s="17">
        <v>0</v>
      </c>
      <c r="AI84" s="27">
        <v>367</v>
      </c>
      <c r="AJ84" s="15">
        <v>4.6274114235279287</v>
      </c>
      <c r="AK84" s="28">
        <v>0.88261253309797005</v>
      </c>
      <c r="AL84" s="22">
        <v>0.37826251418484425</v>
      </c>
      <c r="AM84" s="28">
        <v>0.25217500945656285</v>
      </c>
      <c r="AN84" s="22">
        <v>0</v>
      </c>
      <c r="AO84" s="28">
        <v>0</v>
      </c>
      <c r="AP84" s="51">
        <v>319</v>
      </c>
      <c r="AQ84" s="55">
        <v>0</v>
      </c>
      <c r="AR84" s="51">
        <v>0</v>
      </c>
      <c r="AS84" s="55">
        <v>0</v>
      </c>
      <c r="AT84" s="51">
        <v>0</v>
      </c>
      <c r="AU84" s="55">
        <v>319</v>
      </c>
      <c r="AV84" s="15">
        <f t="shared" si="17"/>
        <v>4.0221914008321775</v>
      </c>
    </row>
    <row r="85" spans="1:48" ht="13.5" customHeight="1" x14ac:dyDescent="0.45">
      <c r="A85" s="7" t="s">
        <v>417</v>
      </c>
      <c r="B85" s="7" t="s">
        <v>235</v>
      </c>
      <c r="C85" s="8" t="s">
        <v>418</v>
      </c>
      <c r="D85" s="7" t="s">
        <v>277</v>
      </c>
      <c r="E85" s="58">
        <v>12965</v>
      </c>
      <c r="F85" s="50">
        <v>5137</v>
      </c>
      <c r="G85" s="37" t="s">
        <v>566</v>
      </c>
      <c r="H85" s="64">
        <v>2671</v>
      </c>
      <c r="I85" s="64">
        <v>2466</v>
      </c>
      <c r="J85" s="19">
        <f t="shared" si="9"/>
        <v>39.622059390667182</v>
      </c>
      <c r="K85" s="12">
        <v>14</v>
      </c>
      <c r="L85" s="21">
        <f t="shared" si="10"/>
        <v>1.0798303123794832</v>
      </c>
      <c r="M85" s="67">
        <v>7</v>
      </c>
      <c r="N85" s="15">
        <f t="shared" si="11"/>
        <v>0.53991515618974162</v>
      </c>
      <c r="O85" s="66">
        <v>0</v>
      </c>
      <c r="P85" s="15">
        <f t="shared" si="12"/>
        <v>0</v>
      </c>
      <c r="Q85" s="72">
        <v>0</v>
      </c>
      <c r="R85" s="15">
        <f t="shared" si="13"/>
        <v>0</v>
      </c>
      <c r="S85" s="76">
        <v>7</v>
      </c>
      <c r="T85" s="15">
        <f t="shared" si="14"/>
        <v>0.53991515618974162</v>
      </c>
      <c r="U85" s="74">
        <v>0</v>
      </c>
      <c r="V85" s="15">
        <f t="shared" si="15"/>
        <v>0</v>
      </c>
      <c r="W85" s="76">
        <v>0</v>
      </c>
      <c r="X85" s="15">
        <f t="shared" si="16"/>
        <v>0</v>
      </c>
      <c r="Y85" s="25">
        <v>11</v>
      </c>
      <c r="Z85" s="17">
        <v>3</v>
      </c>
      <c r="AA85" s="25">
        <v>0</v>
      </c>
      <c r="AB85" s="17">
        <v>0</v>
      </c>
      <c r="AC85" s="25">
        <v>0</v>
      </c>
      <c r="AD85" s="17">
        <v>294</v>
      </c>
      <c r="AE85" s="26">
        <v>100</v>
      </c>
      <c r="AF85" s="17">
        <v>0</v>
      </c>
      <c r="AG85" s="26">
        <v>0</v>
      </c>
      <c r="AH85" s="17">
        <v>0</v>
      </c>
      <c r="AI85" s="27">
        <v>394</v>
      </c>
      <c r="AJ85" s="15">
        <v>3.03895102198226</v>
      </c>
      <c r="AK85" s="28">
        <v>0.84843810258387975</v>
      </c>
      <c r="AL85" s="22">
        <v>0.23139220979560354</v>
      </c>
      <c r="AM85" s="28">
        <v>0</v>
      </c>
      <c r="AN85" s="22">
        <v>0</v>
      </c>
      <c r="AO85" s="28">
        <v>0</v>
      </c>
      <c r="AP85" s="51">
        <v>236</v>
      </c>
      <c r="AQ85" s="55">
        <v>0</v>
      </c>
      <c r="AR85" s="51">
        <v>0</v>
      </c>
      <c r="AS85" s="55">
        <v>0</v>
      </c>
      <c r="AT85" s="51">
        <v>0</v>
      </c>
      <c r="AU85" s="55">
        <v>236</v>
      </c>
      <c r="AV85" s="15">
        <f t="shared" si="17"/>
        <v>1.8202853837254147</v>
      </c>
    </row>
    <row r="86" spans="1:48" ht="13.5" customHeight="1" x14ac:dyDescent="0.45">
      <c r="A86" s="7" t="s">
        <v>419</v>
      </c>
      <c r="B86" s="7" t="s">
        <v>420</v>
      </c>
      <c r="C86" s="8" t="s">
        <v>421</v>
      </c>
      <c r="D86" s="7" t="s">
        <v>277</v>
      </c>
      <c r="E86" s="58">
        <v>13127</v>
      </c>
      <c r="F86" s="50">
        <v>4980</v>
      </c>
      <c r="G86" s="37" t="s">
        <v>567</v>
      </c>
      <c r="H86" s="64">
        <v>2624</v>
      </c>
      <c r="I86" s="64">
        <v>2356</v>
      </c>
      <c r="J86" s="19">
        <f t="shared" si="9"/>
        <v>37.937076255046847</v>
      </c>
      <c r="K86" s="12">
        <v>1</v>
      </c>
      <c r="L86" s="21">
        <f t="shared" si="10"/>
        <v>7.6178867982021795E-2</v>
      </c>
      <c r="M86" s="67">
        <v>0</v>
      </c>
      <c r="N86" s="15">
        <f t="shared" si="11"/>
        <v>0</v>
      </c>
      <c r="O86" s="66">
        <v>0</v>
      </c>
      <c r="P86" s="15">
        <f t="shared" si="12"/>
        <v>0</v>
      </c>
      <c r="Q86" s="72">
        <v>0</v>
      </c>
      <c r="R86" s="15">
        <f t="shared" si="13"/>
        <v>0</v>
      </c>
      <c r="S86" s="76">
        <v>1</v>
      </c>
      <c r="T86" s="15">
        <f t="shared" si="14"/>
        <v>7.6178867982021795E-2</v>
      </c>
      <c r="U86" s="74">
        <v>1</v>
      </c>
      <c r="V86" s="15">
        <f t="shared" si="15"/>
        <v>7.6178867982021795E-2</v>
      </c>
      <c r="W86" s="76">
        <v>0</v>
      </c>
      <c r="X86" s="15">
        <f t="shared" si="16"/>
        <v>0</v>
      </c>
      <c r="Y86" s="25">
        <v>0</v>
      </c>
      <c r="Z86" s="17">
        <v>0</v>
      </c>
      <c r="AA86" s="25">
        <v>1</v>
      </c>
      <c r="AB86" s="17">
        <v>0</v>
      </c>
      <c r="AC86" s="25">
        <v>0</v>
      </c>
      <c r="AD86" s="17">
        <v>0</v>
      </c>
      <c r="AE86" s="26">
        <v>0</v>
      </c>
      <c r="AF86" s="17">
        <v>45</v>
      </c>
      <c r="AG86" s="26">
        <v>0</v>
      </c>
      <c r="AH86" s="17">
        <v>0</v>
      </c>
      <c r="AI86" s="27">
        <v>45</v>
      </c>
      <c r="AJ86" s="15">
        <v>0.34280490591909807</v>
      </c>
      <c r="AK86" s="28">
        <v>0</v>
      </c>
      <c r="AL86" s="22">
        <v>0</v>
      </c>
      <c r="AM86" s="28">
        <v>7.6178867982021795E-2</v>
      </c>
      <c r="AN86" s="22">
        <v>0</v>
      </c>
      <c r="AO86" s="28">
        <v>0</v>
      </c>
      <c r="AP86" s="51">
        <v>45</v>
      </c>
      <c r="AQ86" s="55">
        <v>0</v>
      </c>
      <c r="AR86" s="51">
        <v>0</v>
      </c>
      <c r="AS86" s="55">
        <v>0</v>
      </c>
      <c r="AT86" s="51">
        <v>0</v>
      </c>
      <c r="AU86" s="55">
        <v>45</v>
      </c>
      <c r="AV86" s="15">
        <f t="shared" si="17"/>
        <v>0.34280490591909807</v>
      </c>
    </row>
    <row r="87" spans="1:48" ht="13.5" customHeight="1" x14ac:dyDescent="0.45">
      <c r="A87" s="7" t="s">
        <v>121</v>
      </c>
      <c r="B87" s="7" t="s">
        <v>234</v>
      </c>
      <c r="C87" s="8" t="s">
        <v>422</v>
      </c>
      <c r="D87" s="7" t="s">
        <v>277</v>
      </c>
      <c r="E87" s="58">
        <v>12823</v>
      </c>
      <c r="F87" s="50">
        <v>5058</v>
      </c>
      <c r="G87" s="37" t="s">
        <v>615</v>
      </c>
      <c r="H87" s="64">
        <v>2568</v>
      </c>
      <c r="I87" s="64">
        <v>2490</v>
      </c>
      <c r="J87" s="19">
        <f t="shared" si="9"/>
        <v>39.444747718942523</v>
      </c>
      <c r="K87" s="12">
        <v>10</v>
      </c>
      <c r="L87" s="21">
        <f t="shared" si="10"/>
        <v>0.77984870935038597</v>
      </c>
      <c r="M87" s="67">
        <v>6</v>
      </c>
      <c r="N87" s="15">
        <f t="shared" si="11"/>
        <v>0.46790922561023163</v>
      </c>
      <c r="O87" s="66">
        <v>0</v>
      </c>
      <c r="P87" s="15">
        <f t="shared" si="12"/>
        <v>0</v>
      </c>
      <c r="Q87" s="72">
        <v>0</v>
      </c>
      <c r="R87" s="15">
        <f t="shared" si="13"/>
        <v>0</v>
      </c>
      <c r="S87" s="76">
        <v>4</v>
      </c>
      <c r="T87" s="15">
        <f t="shared" si="14"/>
        <v>0.3119394837401544</v>
      </c>
      <c r="U87" s="74">
        <v>0</v>
      </c>
      <c r="V87" s="15">
        <f t="shared" si="15"/>
        <v>0</v>
      </c>
      <c r="W87" s="76">
        <v>0</v>
      </c>
      <c r="X87" s="15">
        <f t="shared" si="16"/>
        <v>0</v>
      </c>
      <c r="Y87" s="25">
        <v>7</v>
      </c>
      <c r="Z87" s="17">
        <v>3</v>
      </c>
      <c r="AA87" s="25">
        <v>0</v>
      </c>
      <c r="AB87" s="17">
        <v>0</v>
      </c>
      <c r="AC87" s="25">
        <v>0</v>
      </c>
      <c r="AD87" s="17">
        <v>181</v>
      </c>
      <c r="AE87" s="26">
        <v>124</v>
      </c>
      <c r="AF87" s="17">
        <v>0</v>
      </c>
      <c r="AG87" s="26">
        <v>0</v>
      </c>
      <c r="AH87" s="17">
        <v>0</v>
      </c>
      <c r="AI87" s="27">
        <v>305</v>
      </c>
      <c r="AJ87" s="15">
        <v>2.3785385635186773</v>
      </c>
      <c r="AK87" s="28">
        <v>0.54589409654527021</v>
      </c>
      <c r="AL87" s="22">
        <v>0.23395461280511581</v>
      </c>
      <c r="AM87" s="28">
        <v>0</v>
      </c>
      <c r="AN87" s="22">
        <v>0</v>
      </c>
      <c r="AO87" s="28">
        <v>0</v>
      </c>
      <c r="AP87" s="51">
        <v>259</v>
      </c>
      <c r="AQ87" s="55">
        <v>0</v>
      </c>
      <c r="AR87" s="51">
        <v>0</v>
      </c>
      <c r="AS87" s="55">
        <v>0</v>
      </c>
      <c r="AT87" s="51">
        <v>0</v>
      </c>
      <c r="AU87" s="55">
        <v>259</v>
      </c>
      <c r="AV87" s="15">
        <f t="shared" si="17"/>
        <v>2.0198081572174997</v>
      </c>
    </row>
    <row r="88" spans="1:48" ht="13.5" customHeight="1" x14ac:dyDescent="0.45">
      <c r="A88" s="7" t="s">
        <v>124</v>
      </c>
      <c r="B88" s="7" t="s">
        <v>237</v>
      </c>
      <c r="C88" s="8" t="s">
        <v>423</v>
      </c>
      <c r="D88" s="7" t="s">
        <v>277</v>
      </c>
      <c r="E88" s="58">
        <v>9623</v>
      </c>
      <c r="F88" s="50">
        <v>4277</v>
      </c>
      <c r="G88" s="37" t="s">
        <v>569</v>
      </c>
      <c r="H88" s="64">
        <v>2470</v>
      </c>
      <c r="I88" s="64">
        <v>1807</v>
      </c>
      <c r="J88" s="19">
        <f t="shared" si="9"/>
        <v>44.445599085524265</v>
      </c>
      <c r="K88" s="12">
        <v>21</v>
      </c>
      <c r="L88" s="21">
        <f t="shared" si="10"/>
        <v>2.1822716408604386</v>
      </c>
      <c r="M88" s="67">
        <v>19</v>
      </c>
      <c r="N88" s="15">
        <f t="shared" si="11"/>
        <v>1.9744362464927776</v>
      </c>
      <c r="O88" s="66">
        <v>1</v>
      </c>
      <c r="P88" s="15">
        <f t="shared" si="12"/>
        <v>0.1039176971838304</v>
      </c>
      <c r="Q88" s="72">
        <v>0</v>
      </c>
      <c r="R88" s="15">
        <f t="shared" si="13"/>
        <v>0</v>
      </c>
      <c r="S88" s="76">
        <v>2</v>
      </c>
      <c r="T88" s="15">
        <f t="shared" si="14"/>
        <v>0.2078353943676608</v>
      </c>
      <c r="U88" s="74">
        <v>1</v>
      </c>
      <c r="V88" s="15">
        <f t="shared" si="15"/>
        <v>0.1039176971838304</v>
      </c>
      <c r="W88" s="76">
        <v>0</v>
      </c>
      <c r="X88" s="15">
        <f t="shared" si="16"/>
        <v>0</v>
      </c>
      <c r="Y88" s="25">
        <v>14</v>
      </c>
      <c r="Z88" s="17">
        <v>5</v>
      </c>
      <c r="AA88" s="25">
        <v>2</v>
      </c>
      <c r="AB88" s="17">
        <v>0</v>
      </c>
      <c r="AC88" s="25">
        <v>0</v>
      </c>
      <c r="AD88" s="17">
        <v>380</v>
      </c>
      <c r="AE88" s="26">
        <v>172</v>
      </c>
      <c r="AF88" s="17">
        <v>90</v>
      </c>
      <c r="AG88" s="26">
        <v>0</v>
      </c>
      <c r="AH88" s="17">
        <v>0</v>
      </c>
      <c r="AI88" s="27">
        <v>642</v>
      </c>
      <c r="AJ88" s="15">
        <v>6.6715161592019125</v>
      </c>
      <c r="AK88" s="28">
        <v>1.4548477605736259</v>
      </c>
      <c r="AL88" s="22">
        <v>0.51958848591915197</v>
      </c>
      <c r="AM88" s="28">
        <v>0.2078353943676608</v>
      </c>
      <c r="AN88" s="22">
        <v>0</v>
      </c>
      <c r="AO88" s="28">
        <v>0</v>
      </c>
      <c r="AP88" s="51">
        <v>489</v>
      </c>
      <c r="AQ88" s="55">
        <v>0</v>
      </c>
      <c r="AR88" s="51">
        <v>0</v>
      </c>
      <c r="AS88" s="55">
        <v>0</v>
      </c>
      <c r="AT88" s="51">
        <v>0</v>
      </c>
      <c r="AU88" s="55">
        <v>489</v>
      </c>
      <c r="AV88" s="15">
        <f t="shared" si="17"/>
        <v>5.0815753922893068</v>
      </c>
    </row>
    <row r="89" spans="1:48" ht="13.5" customHeight="1" x14ac:dyDescent="0.45">
      <c r="A89" s="7" t="s">
        <v>123</v>
      </c>
      <c r="B89" s="7" t="s">
        <v>236</v>
      </c>
      <c r="C89" s="8" t="s">
        <v>424</v>
      </c>
      <c r="D89" s="7" t="s">
        <v>277</v>
      </c>
      <c r="E89" s="58">
        <v>9518</v>
      </c>
      <c r="F89" s="50">
        <v>4184</v>
      </c>
      <c r="G89" s="37" t="s">
        <v>571</v>
      </c>
      <c r="H89" s="64">
        <v>2333</v>
      </c>
      <c r="I89" s="64">
        <v>1851</v>
      </c>
      <c r="J89" s="19">
        <f t="shared" si="9"/>
        <v>43.958814877075014</v>
      </c>
      <c r="K89" s="12">
        <v>13</v>
      </c>
      <c r="L89" s="21">
        <f t="shared" si="10"/>
        <v>1.3658331582265182</v>
      </c>
      <c r="M89" s="67">
        <v>8</v>
      </c>
      <c r="N89" s="15">
        <f t="shared" si="11"/>
        <v>0.84051271275478046</v>
      </c>
      <c r="O89" s="66">
        <v>2</v>
      </c>
      <c r="P89" s="15">
        <f t="shared" si="12"/>
        <v>0.21012817818869511</v>
      </c>
      <c r="Q89" s="72">
        <v>0</v>
      </c>
      <c r="R89" s="15">
        <f t="shared" si="13"/>
        <v>0</v>
      </c>
      <c r="S89" s="76">
        <v>5</v>
      </c>
      <c r="T89" s="15">
        <f t="shared" si="14"/>
        <v>0.52532044547173773</v>
      </c>
      <c r="U89" s="74">
        <v>0</v>
      </c>
      <c r="V89" s="15">
        <f t="shared" si="15"/>
        <v>0</v>
      </c>
      <c r="W89" s="76">
        <v>0</v>
      </c>
      <c r="X89" s="15">
        <f t="shared" si="16"/>
        <v>0</v>
      </c>
      <c r="Y89" s="25">
        <v>8</v>
      </c>
      <c r="Z89" s="17">
        <v>3</v>
      </c>
      <c r="AA89" s="25">
        <v>2</v>
      </c>
      <c r="AB89" s="17">
        <v>0</v>
      </c>
      <c r="AC89" s="25">
        <v>0</v>
      </c>
      <c r="AD89" s="17">
        <v>210</v>
      </c>
      <c r="AE89" s="26">
        <v>97</v>
      </c>
      <c r="AF89" s="17">
        <v>79</v>
      </c>
      <c r="AG89" s="26">
        <v>0</v>
      </c>
      <c r="AH89" s="17">
        <v>0</v>
      </c>
      <c r="AI89" s="27">
        <v>386</v>
      </c>
      <c r="AJ89" s="15">
        <v>4.0554738390418157</v>
      </c>
      <c r="AK89" s="28">
        <v>0.84051271275478046</v>
      </c>
      <c r="AL89" s="22">
        <v>0.31519226728304267</v>
      </c>
      <c r="AM89" s="28">
        <v>0.21012817818869511</v>
      </c>
      <c r="AN89" s="22">
        <v>0</v>
      </c>
      <c r="AO89" s="28">
        <v>0</v>
      </c>
      <c r="AP89" s="51">
        <v>321</v>
      </c>
      <c r="AQ89" s="55">
        <v>0</v>
      </c>
      <c r="AR89" s="51">
        <v>0</v>
      </c>
      <c r="AS89" s="55">
        <v>0</v>
      </c>
      <c r="AT89" s="51">
        <v>0</v>
      </c>
      <c r="AU89" s="55">
        <v>321</v>
      </c>
      <c r="AV89" s="15">
        <f t="shared" si="17"/>
        <v>3.372557259928556</v>
      </c>
    </row>
    <row r="90" spans="1:48" ht="13.5" customHeight="1" x14ac:dyDescent="0.45">
      <c r="A90" s="7" t="s">
        <v>125</v>
      </c>
      <c r="B90" s="7" t="s">
        <v>238</v>
      </c>
      <c r="C90" s="8" t="s">
        <v>425</v>
      </c>
      <c r="D90" s="7" t="s">
        <v>277</v>
      </c>
      <c r="E90" s="58">
        <v>8173</v>
      </c>
      <c r="F90" s="50">
        <v>3472</v>
      </c>
      <c r="G90" s="37" t="s">
        <v>573</v>
      </c>
      <c r="H90" s="64">
        <v>1528</v>
      </c>
      <c r="I90" s="64">
        <v>1944</v>
      </c>
      <c r="J90" s="19">
        <f t="shared" si="9"/>
        <v>42.481341000856474</v>
      </c>
      <c r="K90" s="12">
        <v>15</v>
      </c>
      <c r="L90" s="21">
        <f t="shared" si="10"/>
        <v>1.8353113911660346</v>
      </c>
      <c r="M90" s="67">
        <v>0</v>
      </c>
      <c r="N90" s="15">
        <f t="shared" si="11"/>
        <v>0</v>
      </c>
      <c r="O90" s="66">
        <v>0</v>
      </c>
      <c r="P90" s="15">
        <f t="shared" si="12"/>
        <v>0</v>
      </c>
      <c r="Q90" s="72">
        <v>0</v>
      </c>
      <c r="R90" s="15">
        <f t="shared" si="13"/>
        <v>0</v>
      </c>
      <c r="S90" s="76">
        <v>15</v>
      </c>
      <c r="T90" s="15">
        <f t="shared" si="14"/>
        <v>1.8353113911660346</v>
      </c>
      <c r="U90" s="74">
        <v>0</v>
      </c>
      <c r="V90" s="15">
        <f t="shared" si="15"/>
        <v>0</v>
      </c>
      <c r="W90" s="76">
        <v>0</v>
      </c>
      <c r="X90" s="15">
        <f t="shared" si="16"/>
        <v>0</v>
      </c>
      <c r="Y90" s="25">
        <v>6</v>
      </c>
      <c r="Z90" s="17">
        <v>9</v>
      </c>
      <c r="AA90" s="25">
        <v>0</v>
      </c>
      <c r="AB90" s="17">
        <v>0</v>
      </c>
      <c r="AC90" s="25">
        <v>0</v>
      </c>
      <c r="AD90" s="17">
        <v>165</v>
      </c>
      <c r="AE90" s="26">
        <v>288</v>
      </c>
      <c r="AF90" s="17">
        <v>0</v>
      </c>
      <c r="AG90" s="26">
        <v>0</v>
      </c>
      <c r="AH90" s="17">
        <v>0</v>
      </c>
      <c r="AI90" s="27">
        <v>453</v>
      </c>
      <c r="AJ90" s="15">
        <v>5.5426404013214237</v>
      </c>
      <c r="AK90" s="28">
        <v>0.73412455646641384</v>
      </c>
      <c r="AL90" s="22">
        <v>1.1011868346996208</v>
      </c>
      <c r="AM90" s="28">
        <v>0</v>
      </c>
      <c r="AN90" s="22">
        <v>0</v>
      </c>
      <c r="AO90" s="28">
        <v>0</v>
      </c>
      <c r="AP90" s="51">
        <v>369</v>
      </c>
      <c r="AQ90" s="55">
        <v>0</v>
      </c>
      <c r="AR90" s="51">
        <v>0</v>
      </c>
      <c r="AS90" s="55">
        <v>0</v>
      </c>
      <c r="AT90" s="51">
        <v>0</v>
      </c>
      <c r="AU90" s="55">
        <v>369</v>
      </c>
      <c r="AV90" s="15">
        <f t="shared" si="17"/>
        <v>4.5148660222684445</v>
      </c>
    </row>
    <row r="91" spans="1:48" ht="13.5" customHeight="1" x14ac:dyDescent="0.45">
      <c r="A91" s="7" t="s">
        <v>126</v>
      </c>
      <c r="B91" s="7" t="s">
        <v>239</v>
      </c>
      <c r="C91" s="8" t="s">
        <v>426</v>
      </c>
      <c r="D91" s="7" t="s">
        <v>277</v>
      </c>
      <c r="E91" s="58">
        <v>7759</v>
      </c>
      <c r="F91" s="50">
        <v>3339</v>
      </c>
      <c r="G91" s="37" t="s">
        <v>575</v>
      </c>
      <c r="H91" s="64">
        <v>1521</v>
      </c>
      <c r="I91" s="64">
        <v>1818</v>
      </c>
      <c r="J91" s="19">
        <f t="shared" si="9"/>
        <v>43.033896120634104</v>
      </c>
      <c r="K91" s="12">
        <v>12</v>
      </c>
      <c r="L91" s="21">
        <f t="shared" si="10"/>
        <v>1.5465910555483955</v>
      </c>
      <c r="M91" s="67">
        <v>2</v>
      </c>
      <c r="N91" s="15">
        <f t="shared" si="11"/>
        <v>0.25776517592473258</v>
      </c>
      <c r="O91" s="66">
        <v>0</v>
      </c>
      <c r="P91" s="15">
        <f t="shared" si="12"/>
        <v>0</v>
      </c>
      <c r="Q91" s="72">
        <v>0</v>
      </c>
      <c r="R91" s="15">
        <f t="shared" si="13"/>
        <v>0</v>
      </c>
      <c r="S91" s="76">
        <v>10</v>
      </c>
      <c r="T91" s="15">
        <f t="shared" si="14"/>
        <v>1.2888258796236629</v>
      </c>
      <c r="U91" s="74">
        <v>2</v>
      </c>
      <c r="V91" s="15">
        <f t="shared" si="15"/>
        <v>0.25776517592473258</v>
      </c>
      <c r="W91" s="76">
        <v>1</v>
      </c>
      <c r="X91" s="15">
        <f t="shared" si="16"/>
        <v>0.12888258796236629</v>
      </c>
      <c r="Y91" s="25">
        <v>9</v>
      </c>
      <c r="Z91" s="17">
        <v>1</v>
      </c>
      <c r="AA91" s="25">
        <v>1</v>
      </c>
      <c r="AB91" s="17">
        <v>0</v>
      </c>
      <c r="AC91" s="25">
        <v>1</v>
      </c>
      <c r="AD91" s="17">
        <v>234</v>
      </c>
      <c r="AE91" s="26">
        <v>29</v>
      </c>
      <c r="AF91" s="17">
        <v>40</v>
      </c>
      <c r="AG91" s="26">
        <v>0</v>
      </c>
      <c r="AH91" s="17">
        <v>46</v>
      </c>
      <c r="AI91" s="27">
        <v>349</v>
      </c>
      <c r="AJ91" s="15">
        <v>4.4980023198865835</v>
      </c>
      <c r="AK91" s="28">
        <v>1.1599432916612966</v>
      </c>
      <c r="AL91" s="22">
        <v>0.12888258796236629</v>
      </c>
      <c r="AM91" s="28">
        <v>0.12888258796236629</v>
      </c>
      <c r="AN91" s="22">
        <v>0</v>
      </c>
      <c r="AO91" s="28">
        <v>0.12888258796236629</v>
      </c>
      <c r="AP91" s="51">
        <v>304</v>
      </c>
      <c r="AQ91" s="55">
        <v>0</v>
      </c>
      <c r="AR91" s="51">
        <v>0</v>
      </c>
      <c r="AS91" s="55">
        <v>0</v>
      </c>
      <c r="AT91" s="51">
        <v>0</v>
      </c>
      <c r="AU91" s="55">
        <v>304</v>
      </c>
      <c r="AV91" s="15">
        <f t="shared" si="17"/>
        <v>3.918030674055935</v>
      </c>
    </row>
    <row r="92" spans="1:48" ht="13.5" customHeight="1" x14ac:dyDescent="0.45">
      <c r="A92" s="7" t="s">
        <v>127</v>
      </c>
      <c r="B92" s="7" t="s">
        <v>240</v>
      </c>
      <c r="C92" s="8" t="s">
        <v>427</v>
      </c>
      <c r="D92" s="7" t="s">
        <v>277</v>
      </c>
      <c r="E92" s="58">
        <v>8126</v>
      </c>
      <c r="F92" s="50">
        <v>3515</v>
      </c>
      <c r="G92" s="37" t="s">
        <v>576</v>
      </c>
      <c r="H92" s="64">
        <v>1543</v>
      </c>
      <c r="I92" s="64">
        <v>1972</v>
      </c>
      <c r="J92" s="19">
        <f t="shared" si="9"/>
        <v>43.256214619739112</v>
      </c>
      <c r="K92" s="12">
        <v>16</v>
      </c>
      <c r="L92" s="21">
        <f t="shared" si="10"/>
        <v>1.9689884321929607</v>
      </c>
      <c r="M92" s="67">
        <v>5</v>
      </c>
      <c r="N92" s="15">
        <f t="shared" si="11"/>
        <v>0.61530888506030024</v>
      </c>
      <c r="O92" s="66">
        <v>0</v>
      </c>
      <c r="P92" s="15">
        <f t="shared" si="12"/>
        <v>0</v>
      </c>
      <c r="Q92" s="72">
        <v>0</v>
      </c>
      <c r="R92" s="15">
        <f t="shared" si="13"/>
        <v>0</v>
      </c>
      <c r="S92" s="76">
        <v>11</v>
      </c>
      <c r="T92" s="15">
        <f t="shared" si="14"/>
        <v>1.3536795471326606</v>
      </c>
      <c r="U92" s="74">
        <v>1</v>
      </c>
      <c r="V92" s="15">
        <f t="shared" si="15"/>
        <v>0.12306177701206004</v>
      </c>
      <c r="W92" s="76">
        <v>0</v>
      </c>
      <c r="X92" s="15">
        <f t="shared" si="16"/>
        <v>0</v>
      </c>
      <c r="Y92" s="25">
        <v>10</v>
      </c>
      <c r="Z92" s="17">
        <v>5</v>
      </c>
      <c r="AA92" s="25">
        <v>1</v>
      </c>
      <c r="AB92" s="17">
        <v>0</v>
      </c>
      <c r="AC92" s="25">
        <v>0</v>
      </c>
      <c r="AD92" s="17">
        <v>266</v>
      </c>
      <c r="AE92" s="26">
        <v>181</v>
      </c>
      <c r="AF92" s="17">
        <v>37</v>
      </c>
      <c r="AG92" s="26">
        <v>0</v>
      </c>
      <c r="AH92" s="17">
        <v>0</v>
      </c>
      <c r="AI92" s="27">
        <v>484</v>
      </c>
      <c r="AJ92" s="15">
        <v>5.9561900073837073</v>
      </c>
      <c r="AK92" s="28">
        <v>1.2306177701206005</v>
      </c>
      <c r="AL92" s="22">
        <v>0.61530888506030024</v>
      </c>
      <c r="AM92" s="28">
        <v>0.12306177701206004</v>
      </c>
      <c r="AN92" s="22">
        <v>0</v>
      </c>
      <c r="AO92" s="28">
        <v>0</v>
      </c>
      <c r="AP92" s="51">
        <v>404</v>
      </c>
      <c r="AQ92" s="55">
        <v>0</v>
      </c>
      <c r="AR92" s="51">
        <v>0</v>
      </c>
      <c r="AS92" s="55">
        <v>0</v>
      </c>
      <c r="AT92" s="51">
        <v>0</v>
      </c>
      <c r="AU92" s="55">
        <v>404</v>
      </c>
      <c r="AV92" s="15">
        <f t="shared" si="17"/>
        <v>4.9716957912872264</v>
      </c>
    </row>
    <row r="93" spans="1:48" ht="13.5" customHeight="1" x14ac:dyDescent="0.45">
      <c r="A93" s="7" t="s">
        <v>428</v>
      </c>
      <c r="B93" s="7" t="s">
        <v>429</v>
      </c>
      <c r="C93" s="8" t="s">
        <v>430</v>
      </c>
      <c r="D93" s="7" t="s">
        <v>277</v>
      </c>
      <c r="E93" s="58">
        <v>7942</v>
      </c>
      <c r="F93" s="50">
        <v>3438</v>
      </c>
      <c r="G93" s="37" t="s">
        <v>548</v>
      </c>
      <c r="H93" s="64">
        <v>1545</v>
      </c>
      <c r="I93" s="64">
        <v>1893</v>
      </c>
      <c r="J93" s="19">
        <f t="shared" si="9"/>
        <v>43.288844119869054</v>
      </c>
      <c r="K93" s="12">
        <v>18</v>
      </c>
      <c r="L93" s="21">
        <f t="shared" si="10"/>
        <v>2.2664316293125157</v>
      </c>
      <c r="M93" s="67">
        <v>2</v>
      </c>
      <c r="N93" s="15">
        <f t="shared" si="11"/>
        <v>0.25182573659027951</v>
      </c>
      <c r="O93" s="66">
        <v>0</v>
      </c>
      <c r="P93" s="15">
        <f t="shared" si="12"/>
        <v>0</v>
      </c>
      <c r="Q93" s="72">
        <v>0</v>
      </c>
      <c r="R93" s="15">
        <f t="shared" si="13"/>
        <v>0</v>
      </c>
      <c r="S93" s="76">
        <v>16</v>
      </c>
      <c r="T93" s="15">
        <f t="shared" si="14"/>
        <v>2.0146058927222361</v>
      </c>
      <c r="U93" s="74">
        <v>2</v>
      </c>
      <c r="V93" s="15">
        <f t="shared" si="15"/>
        <v>0.25182573659027951</v>
      </c>
      <c r="W93" s="76">
        <v>0</v>
      </c>
      <c r="X93" s="15">
        <f t="shared" si="16"/>
        <v>0</v>
      </c>
      <c r="Y93" s="25">
        <v>12</v>
      </c>
      <c r="Z93" s="17">
        <v>4</v>
      </c>
      <c r="AA93" s="25">
        <v>2</v>
      </c>
      <c r="AB93" s="17">
        <v>0</v>
      </c>
      <c r="AC93" s="25">
        <v>0</v>
      </c>
      <c r="AD93" s="17">
        <v>340</v>
      </c>
      <c r="AE93" s="26">
        <v>134</v>
      </c>
      <c r="AF93" s="17">
        <v>68</v>
      </c>
      <c r="AG93" s="26">
        <v>0</v>
      </c>
      <c r="AH93" s="17">
        <v>0</v>
      </c>
      <c r="AI93" s="27">
        <v>542</v>
      </c>
      <c r="AJ93" s="15">
        <v>6.8244774615965742</v>
      </c>
      <c r="AK93" s="28">
        <v>1.5109544195416771</v>
      </c>
      <c r="AL93" s="22">
        <v>0.50365147318055903</v>
      </c>
      <c r="AM93" s="28">
        <v>0.25182573659027951</v>
      </c>
      <c r="AN93" s="22">
        <v>0</v>
      </c>
      <c r="AO93" s="28">
        <v>0</v>
      </c>
      <c r="AP93" s="51">
        <v>418</v>
      </c>
      <c r="AQ93" s="55">
        <v>0</v>
      </c>
      <c r="AR93" s="51">
        <v>0</v>
      </c>
      <c r="AS93" s="55">
        <v>0</v>
      </c>
      <c r="AT93" s="51">
        <v>0</v>
      </c>
      <c r="AU93" s="55">
        <v>418</v>
      </c>
      <c r="AV93" s="15">
        <f t="shared" si="17"/>
        <v>5.2631578947368416</v>
      </c>
    </row>
    <row r="94" spans="1:48" ht="13.5" customHeight="1" x14ac:dyDescent="0.45">
      <c r="A94" s="7" t="s">
        <v>128</v>
      </c>
      <c r="B94" s="7" t="s">
        <v>241</v>
      </c>
      <c r="C94" s="8" t="s">
        <v>431</v>
      </c>
      <c r="D94" s="7" t="s">
        <v>277</v>
      </c>
      <c r="E94" s="58">
        <v>8126</v>
      </c>
      <c r="F94" s="50">
        <v>3555</v>
      </c>
      <c r="G94" s="37" t="s">
        <v>554</v>
      </c>
      <c r="H94" s="64">
        <v>1557</v>
      </c>
      <c r="I94" s="64">
        <v>1998</v>
      </c>
      <c r="J94" s="19">
        <f t="shared" si="9"/>
        <v>43.748461727787344</v>
      </c>
      <c r="K94" s="12">
        <v>16</v>
      </c>
      <c r="L94" s="21">
        <f t="shared" si="10"/>
        <v>1.9689884321929607</v>
      </c>
      <c r="M94" s="67">
        <v>0</v>
      </c>
      <c r="N94" s="15">
        <f t="shared" si="11"/>
        <v>0</v>
      </c>
      <c r="O94" s="66">
        <v>0</v>
      </c>
      <c r="P94" s="15">
        <f t="shared" si="12"/>
        <v>0</v>
      </c>
      <c r="Q94" s="72">
        <v>0</v>
      </c>
      <c r="R94" s="15">
        <f t="shared" si="13"/>
        <v>0</v>
      </c>
      <c r="S94" s="76">
        <v>16</v>
      </c>
      <c r="T94" s="15">
        <f t="shared" si="14"/>
        <v>1.9689884321929607</v>
      </c>
      <c r="U94" s="74">
        <v>1</v>
      </c>
      <c r="V94" s="15">
        <f t="shared" si="15"/>
        <v>0.12306177701206004</v>
      </c>
      <c r="W94" s="76">
        <v>0</v>
      </c>
      <c r="X94" s="15">
        <f t="shared" si="16"/>
        <v>0</v>
      </c>
      <c r="Y94" s="25">
        <v>10</v>
      </c>
      <c r="Z94" s="17">
        <v>5</v>
      </c>
      <c r="AA94" s="25">
        <v>1</v>
      </c>
      <c r="AB94" s="17">
        <v>0</v>
      </c>
      <c r="AC94" s="25">
        <v>0</v>
      </c>
      <c r="AD94" s="17">
        <v>266</v>
      </c>
      <c r="AE94" s="26">
        <v>155</v>
      </c>
      <c r="AF94" s="17">
        <v>32</v>
      </c>
      <c r="AG94" s="26">
        <v>0</v>
      </c>
      <c r="AH94" s="17">
        <v>0</v>
      </c>
      <c r="AI94" s="27">
        <v>453</v>
      </c>
      <c r="AJ94" s="15">
        <v>5.5746984986463204</v>
      </c>
      <c r="AK94" s="28">
        <v>1.2306177701206005</v>
      </c>
      <c r="AL94" s="22">
        <v>0.61530888506030024</v>
      </c>
      <c r="AM94" s="28">
        <v>0.12306177701206004</v>
      </c>
      <c r="AN94" s="22">
        <v>0</v>
      </c>
      <c r="AO94" s="28">
        <v>0</v>
      </c>
      <c r="AP94" s="51">
        <v>331</v>
      </c>
      <c r="AQ94" s="55">
        <v>0</v>
      </c>
      <c r="AR94" s="51">
        <v>0</v>
      </c>
      <c r="AS94" s="55">
        <v>0</v>
      </c>
      <c r="AT94" s="51">
        <v>0</v>
      </c>
      <c r="AU94" s="55">
        <v>331</v>
      </c>
      <c r="AV94" s="15">
        <f t="shared" si="17"/>
        <v>4.0733448190991881</v>
      </c>
    </row>
    <row r="95" spans="1:48" ht="13.5" customHeight="1" x14ac:dyDescent="0.45">
      <c r="A95" s="7" t="s">
        <v>129</v>
      </c>
      <c r="B95" s="7" t="s">
        <v>242</v>
      </c>
      <c r="C95" s="8" t="s">
        <v>432</v>
      </c>
      <c r="D95" s="7" t="s">
        <v>277</v>
      </c>
      <c r="E95" s="58">
        <v>8145</v>
      </c>
      <c r="F95" s="50">
        <v>3561</v>
      </c>
      <c r="G95" s="37" t="s">
        <v>555</v>
      </c>
      <c r="H95" s="64">
        <v>1603</v>
      </c>
      <c r="I95" s="64">
        <v>1958</v>
      </c>
      <c r="J95" s="19">
        <f t="shared" si="9"/>
        <v>43.720073664825051</v>
      </c>
      <c r="K95" s="12">
        <v>20</v>
      </c>
      <c r="L95" s="21">
        <f t="shared" si="10"/>
        <v>2.4554941682013505</v>
      </c>
      <c r="M95" s="67">
        <v>2</v>
      </c>
      <c r="N95" s="15">
        <f t="shared" si="11"/>
        <v>0.24554941682013506</v>
      </c>
      <c r="O95" s="66">
        <v>0</v>
      </c>
      <c r="P95" s="15">
        <f t="shared" si="12"/>
        <v>0</v>
      </c>
      <c r="Q95" s="72">
        <v>0</v>
      </c>
      <c r="R95" s="15">
        <f t="shared" si="13"/>
        <v>0</v>
      </c>
      <c r="S95" s="76">
        <v>18</v>
      </c>
      <c r="T95" s="15">
        <f t="shared" si="14"/>
        <v>2.2099447513812156</v>
      </c>
      <c r="U95" s="74">
        <v>2</v>
      </c>
      <c r="V95" s="15">
        <f t="shared" si="15"/>
        <v>0.24554941682013506</v>
      </c>
      <c r="W95" s="76">
        <v>0</v>
      </c>
      <c r="X95" s="15">
        <f t="shared" si="16"/>
        <v>0</v>
      </c>
      <c r="Y95" s="25">
        <v>13</v>
      </c>
      <c r="Z95" s="17">
        <v>5</v>
      </c>
      <c r="AA95" s="25">
        <v>2</v>
      </c>
      <c r="AB95" s="17">
        <v>0</v>
      </c>
      <c r="AC95" s="25">
        <v>0</v>
      </c>
      <c r="AD95" s="17">
        <v>367</v>
      </c>
      <c r="AE95" s="26">
        <v>174</v>
      </c>
      <c r="AF95" s="17">
        <v>68</v>
      </c>
      <c r="AG95" s="26">
        <v>0</v>
      </c>
      <c r="AH95" s="17">
        <v>0</v>
      </c>
      <c r="AI95" s="27">
        <v>609</v>
      </c>
      <c r="AJ95" s="15">
        <v>7.4769797421731123</v>
      </c>
      <c r="AK95" s="28">
        <v>1.5960712093308778</v>
      </c>
      <c r="AL95" s="22">
        <v>0.61387354205033762</v>
      </c>
      <c r="AM95" s="28">
        <v>0.24554941682013506</v>
      </c>
      <c r="AN95" s="22">
        <v>0</v>
      </c>
      <c r="AO95" s="28">
        <v>0</v>
      </c>
      <c r="AP95" s="51">
        <v>485</v>
      </c>
      <c r="AQ95" s="55">
        <v>0</v>
      </c>
      <c r="AR95" s="51">
        <v>0</v>
      </c>
      <c r="AS95" s="55">
        <v>0</v>
      </c>
      <c r="AT95" s="51">
        <v>0</v>
      </c>
      <c r="AU95" s="55">
        <v>485</v>
      </c>
      <c r="AV95" s="15">
        <f t="shared" si="17"/>
        <v>5.9545733578882754</v>
      </c>
    </row>
    <row r="96" spans="1:48" ht="13.5" customHeight="1" x14ac:dyDescent="0.45">
      <c r="A96" s="7" t="s">
        <v>130</v>
      </c>
      <c r="B96" s="7" t="s">
        <v>243</v>
      </c>
      <c r="C96" s="8" t="s">
        <v>433</v>
      </c>
      <c r="D96" s="7" t="s">
        <v>277</v>
      </c>
      <c r="E96" s="58">
        <v>8793</v>
      </c>
      <c r="F96" s="50">
        <v>4945</v>
      </c>
      <c r="G96" s="37" t="s">
        <v>556</v>
      </c>
      <c r="H96" s="64">
        <v>1749</v>
      </c>
      <c r="I96" s="64">
        <v>3196</v>
      </c>
      <c r="J96" s="19">
        <f t="shared" si="9"/>
        <v>56.237916524508137</v>
      </c>
      <c r="K96" s="12">
        <v>90</v>
      </c>
      <c r="L96" s="21">
        <f t="shared" si="10"/>
        <v>10.235414534288639</v>
      </c>
      <c r="M96" s="67">
        <v>4</v>
      </c>
      <c r="N96" s="15">
        <f t="shared" si="11"/>
        <v>0.45490731263505063</v>
      </c>
      <c r="O96" s="66">
        <v>0</v>
      </c>
      <c r="P96" s="15">
        <f t="shared" si="12"/>
        <v>0</v>
      </c>
      <c r="Q96" s="72">
        <v>0</v>
      </c>
      <c r="R96" s="15">
        <f t="shared" si="13"/>
        <v>0</v>
      </c>
      <c r="S96" s="76">
        <v>86</v>
      </c>
      <c r="T96" s="15">
        <f t="shared" si="14"/>
        <v>9.780507221653588</v>
      </c>
      <c r="U96" s="74">
        <v>22</v>
      </c>
      <c r="V96" s="15">
        <f t="shared" si="15"/>
        <v>2.5019902194927783</v>
      </c>
      <c r="W96" s="76">
        <v>4</v>
      </c>
      <c r="X96" s="15">
        <f t="shared" si="16"/>
        <v>0.45490731263505063</v>
      </c>
      <c r="Y96" s="25">
        <v>44</v>
      </c>
      <c r="Z96" s="17">
        <v>24</v>
      </c>
      <c r="AA96" s="25">
        <v>12</v>
      </c>
      <c r="AB96" s="17">
        <v>6</v>
      </c>
      <c r="AC96" s="25">
        <v>4</v>
      </c>
      <c r="AD96" s="17">
        <v>1176</v>
      </c>
      <c r="AE96" s="26">
        <v>798</v>
      </c>
      <c r="AF96" s="17">
        <v>484</v>
      </c>
      <c r="AG96" s="26">
        <v>282</v>
      </c>
      <c r="AH96" s="17">
        <v>213</v>
      </c>
      <c r="AI96" s="27">
        <v>2953</v>
      </c>
      <c r="AJ96" s="15">
        <v>33.583532355282614</v>
      </c>
      <c r="AK96" s="28">
        <v>5.0039804389855567</v>
      </c>
      <c r="AL96" s="22">
        <v>2.7294438758103037</v>
      </c>
      <c r="AM96" s="28">
        <v>1.3647219379051518</v>
      </c>
      <c r="AN96" s="22">
        <v>0.68236096895257592</v>
      </c>
      <c r="AO96" s="28">
        <v>0.45490731263505063</v>
      </c>
      <c r="AP96" s="51">
        <v>2364</v>
      </c>
      <c r="AQ96" s="55">
        <v>27</v>
      </c>
      <c r="AR96" s="51">
        <v>0</v>
      </c>
      <c r="AS96" s="55">
        <v>0</v>
      </c>
      <c r="AT96" s="51">
        <v>0</v>
      </c>
      <c r="AU96" s="55">
        <v>2366</v>
      </c>
      <c r="AV96" s="15">
        <f t="shared" si="17"/>
        <v>26.907767542363242</v>
      </c>
    </row>
    <row r="97" spans="1:48" ht="13.5" customHeight="1" x14ac:dyDescent="0.45">
      <c r="A97" s="7" t="s">
        <v>131</v>
      </c>
      <c r="B97" s="7" t="s">
        <v>244</v>
      </c>
      <c r="C97" s="8" t="s">
        <v>434</v>
      </c>
      <c r="D97" s="7" t="s">
        <v>277</v>
      </c>
      <c r="E97" s="58">
        <v>8913</v>
      </c>
      <c r="F97" s="50">
        <v>4624</v>
      </c>
      <c r="G97" s="37" t="s">
        <v>557</v>
      </c>
      <c r="H97" s="64">
        <v>1669</v>
      </c>
      <c r="I97" s="64">
        <v>2955</v>
      </c>
      <c r="J97" s="19">
        <f t="shared" si="9"/>
        <v>51.879277459890048</v>
      </c>
      <c r="K97" s="12">
        <v>56</v>
      </c>
      <c r="L97" s="21">
        <f t="shared" si="10"/>
        <v>6.2829574778413555</v>
      </c>
      <c r="M97" s="67">
        <v>3</v>
      </c>
      <c r="N97" s="15">
        <f t="shared" si="11"/>
        <v>0.33658700774150119</v>
      </c>
      <c r="O97" s="66">
        <v>0</v>
      </c>
      <c r="P97" s="15">
        <f t="shared" si="12"/>
        <v>0</v>
      </c>
      <c r="Q97" s="72">
        <v>0</v>
      </c>
      <c r="R97" s="15">
        <f t="shared" si="13"/>
        <v>0</v>
      </c>
      <c r="S97" s="76">
        <v>53</v>
      </c>
      <c r="T97" s="15">
        <f t="shared" si="14"/>
        <v>5.9463704700998541</v>
      </c>
      <c r="U97" s="74">
        <v>15</v>
      </c>
      <c r="V97" s="15">
        <f t="shared" si="15"/>
        <v>1.6829350387075059</v>
      </c>
      <c r="W97" s="76">
        <v>4</v>
      </c>
      <c r="X97" s="15">
        <f t="shared" si="16"/>
        <v>0.44878267698866825</v>
      </c>
      <c r="Y97" s="25">
        <v>31</v>
      </c>
      <c r="Z97" s="17">
        <v>10</v>
      </c>
      <c r="AA97" s="25">
        <v>7</v>
      </c>
      <c r="AB97" s="17">
        <v>4</v>
      </c>
      <c r="AC97" s="25">
        <v>4</v>
      </c>
      <c r="AD97" s="17">
        <v>855</v>
      </c>
      <c r="AE97" s="26">
        <v>348</v>
      </c>
      <c r="AF97" s="17">
        <v>312</v>
      </c>
      <c r="AG97" s="26">
        <v>156</v>
      </c>
      <c r="AH97" s="17">
        <v>210</v>
      </c>
      <c r="AI97" s="27">
        <v>1881</v>
      </c>
      <c r="AJ97" s="15">
        <v>21.104005385392124</v>
      </c>
      <c r="AK97" s="28">
        <v>3.4780657466621792</v>
      </c>
      <c r="AL97" s="22">
        <v>1.1219566924716706</v>
      </c>
      <c r="AM97" s="28">
        <v>0.78536968473016944</v>
      </c>
      <c r="AN97" s="22">
        <v>0.44878267698866825</v>
      </c>
      <c r="AO97" s="28">
        <v>0.44878267698866825</v>
      </c>
      <c r="AP97" s="51">
        <v>1416</v>
      </c>
      <c r="AQ97" s="55">
        <v>82</v>
      </c>
      <c r="AR97" s="51">
        <v>0</v>
      </c>
      <c r="AS97" s="55">
        <v>0</v>
      </c>
      <c r="AT97" s="51">
        <v>0</v>
      </c>
      <c r="AU97" s="55">
        <v>1460</v>
      </c>
      <c r="AV97" s="15">
        <f t="shared" si="17"/>
        <v>16.380567710086392</v>
      </c>
    </row>
    <row r="98" spans="1:48" ht="13.5" customHeight="1" x14ac:dyDescent="0.45">
      <c r="A98" s="7" t="s">
        <v>435</v>
      </c>
      <c r="B98" s="7" t="s">
        <v>245</v>
      </c>
      <c r="C98" s="8" t="s">
        <v>436</v>
      </c>
      <c r="D98" s="7" t="s">
        <v>277</v>
      </c>
      <c r="E98" s="58">
        <v>9022</v>
      </c>
      <c r="F98" s="50">
        <v>4837</v>
      </c>
      <c r="G98" s="37" t="s">
        <v>558</v>
      </c>
      <c r="H98" s="64">
        <v>1697</v>
      </c>
      <c r="I98" s="64">
        <v>3140</v>
      </c>
      <c r="J98" s="19">
        <f t="shared" si="9"/>
        <v>53.613389492352027</v>
      </c>
      <c r="K98" s="12">
        <v>73</v>
      </c>
      <c r="L98" s="21">
        <f t="shared" si="10"/>
        <v>8.091332298825094</v>
      </c>
      <c r="M98" s="67">
        <v>1</v>
      </c>
      <c r="N98" s="15">
        <f t="shared" si="11"/>
        <v>0.11084016847705608</v>
      </c>
      <c r="O98" s="66">
        <v>0</v>
      </c>
      <c r="P98" s="15">
        <f t="shared" si="12"/>
        <v>0</v>
      </c>
      <c r="Q98" s="72">
        <v>0</v>
      </c>
      <c r="R98" s="15">
        <f t="shared" si="13"/>
        <v>0</v>
      </c>
      <c r="S98" s="76">
        <v>72</v>
      </c>
      <c r="T98" s="15">
        <f t="shared" si="14"/>
        <v>7.9804921303480381</v>
      </c>
      <c r="U98" s="74">
        <v>17</v>
      </c>
      <c r="V98" s="15">
        <f t="shared" si="15"/>
        <v>1.8842828641099534</v>
      </c>
      <c r="W98" s="76">
        <v>5</v>
      </c>
      <c r="X98" s="15">
        <f t="shared" si="16"/>
        <v>0.55420084238528033</v>
      </c>
      <c r="Y98" s="25">
        <v>40</v>
      </c>
      <c r="Z98" s="17">
        <v>16</v>
      </c>
      <c r="AA98" s="25">
        <v>8</v>
      </c>
      <c r="AB98" s="17">
        <v>4</v>
      </c>
      <c r="AC98" s="25">
        <v>5</v>
      </c>
      <c r="AD98" s="17">
        <v>1076</v>
      </c>
      <c r="AE98" s="26">
        <v>555</v>
      </c>
      <c r="AF98" s="17">
        <v>312</v>
      </c>
      <c r="AG98" s="26">
        <v>185</v>
      </c>
      <c r="AH98" s="17">
        <v>259</v>
      </c>
      <c r="AI98" s="27">
        <v>2387</v>
      </c>
      <c r="AJ98" s="15">
        <v>26.457548215473288</v>
      </c>
      <c r="AK98" s="28">
        <v>4.4336067390822427</v>
      </c>
      <c r="AL98" s="22">
        <v>1.7734426956328972</v>
      </c>
      <c r="AM98" s="28">
        <v>0.88672134781644862</v>
      </c>
      <c r="AN98" s="22">
        <v>0.44336067390822431</v>
      </c>
      <c r="AO98" s="28">
        <v>0.55420084238528033</v>
      </c>
      <c r="AP98" s="51">
        <v>1818</v>
      </c>
      <c r="AQ98" s="55">
        <v>94</v>
      </c>
      <c r="AR98" s="51">
        <v>0</v>
      </c>
      <c r="AS98" s="55">
        <v>0</v>
      </c>
      <c r="AT98" s="51">
        <v>0</v>
      </c>
      <c r="AU98" s="55">
        <v>1889</v>
      </c>
      <c r="AV98" s="15">
        <f t="shared" si="17"/>
        <v>20.937707825315893</v>
      </c>
    </row>
    <row r="99" spans="1:48" ht="13.5" customHeight="1" x14ac:dyDescent="0.45">
      <c r="A99" s="7" t="s">
        <v>133</v>
      </c>
      <c r="B99" s="7" t="s">
        <v>246</v>
      </c>
      <c r="C99" s="8" t="s">
        <v>437</v>
      </c>
      <c r="D99" s="7" t="s">
        <v>277</v>
      </c>
      <c r="E99" s="58">
        <v>8855</v>
      </c>
      <c r="F99" s="50">
        <v>4849</v>
      </c>
      <c r="G99" s="37" t="s">
        <v>607</v>
      </c>
      <c r="H99" s="64">
        <v>1683</v>
      </c>
      <c r="I99" s="64">
        <v>3166</v>
      </c>
      <c r="J99" s="19">
        <f t="shared" si="9"/>
        <v>54.76002258610955</v>
      </c>
      <c r="K99" s="12">
        <v>96</v>
      </c>
      <c r="L99" s="21">
        <f t="shared" si="10"/>
        <v>10.841332580463014</v>
      </c>
      <c r="M99" s="67">
        <v>4</v>
      </c>
      <c r="N99" s="15">
        <f t="shared" si="11"/>
        <v>0.45172219085262566</v>
      </c>
      <c r="O99" s="66">
        <v>0</v>
      </c>
      <c r="P99" s="15">
        <f t="shared" si="12"/>
        <v>0</v>
      </c>
      <c r="Q99" s="72">
        <v>0</v>
      </c>
      <c r="R99" s="15">
        <f t="shared" si="13"/>
        <v>0</v>
      </c>
      <c r="S99" s="76">
        <v>92</v>
      </c>
      <c r="T99" s="15">
        <f t="shared" si="14"/>
        <v>10.38961038961039</v>
      </c>
      <c r="U99" s="74">
        <v>18</v>
      </c>
      <c r="V99" s="15">
        <f t="shared" si="15"/>
        <v>2.0327498588368154</v>
      </c>
      <c r="W99" s="76">
        <v>7</v>
      </c>
      <c r="X99" s="15">
        <f t="shared" si="16"/>
        <v>0.79051383399209485</v>
      </c>
      <c r="Y99" s="25">
        <v>53</v>
      </c>
      <c r="Z99" s="17">
        <v>25</v>
      </c>
      <c r="AA99" s="25">
        <v>8</v>
      </c>
      <c r="AB99" s="17">
        <v>3</v>
      </c>
      <c r="AC99" s="25">
        <v>7</v>
      </c>
      <c r="AD99" s="17">
        <v>1414</v>
      </c>
      <c r="AE99" s="26">
        <v>850</v>
      </c>
      <c r="AF99" s="17">
        <v>322</v>
      </c>
      <c r="AG99" s="26">
        <v>143</v>
      </c>
      <c r="AH99" s="17">
        <v>358</v>
      </c>
      <c r="AI99" s="27">
        <v>3087</v>
      </c>
      <c r="AJ99" s="15">
        <v>34.861660079051383</v>
      </c>
      <c r="AK99" s="28">
        <v>5.9853190287972895</v>
      </c>
      <c r="AL99" s="22">
        <v>2.8232636928289101</v>
      </c>
      <c r="AM99" s="28">
        <v>0.90344438170525132</v>
      </c>
      <c r="AN99" s="22">
        <v>0.33879164313946919</v>
      </c>
      <c r="AO99" s="28">
        <v>0.79051383399209485</v>
      </c>
      <c r="AP99" s="51">
        <v>2284</v>
      </c>
      <c r="AQ99" s="55">
        <v>132</v>
      </c>
      <c r="AR99" s="51">
        <v>0</v>
      </c>
      <c r="AS99" s="55">
        <v>0</v>
      </c>
      <c r="AT99" s="51">
        <v>0</v>
      </c>
      <c r="AU99" s="55">
        <v>2342</v>
      </c>
      <c r="AV99" s="15">
        <f t="shared" si="17"/>
        <v>26.448334274421232</v>
      </c>
    </row>
    <row r="100" spans="1:48" ht="13.5" customHeight="1" x14ac:dyDescent="0.45">
      <c r="A100" s="7" t="s">
        <v>438</v>
      </c>
      <c r="B100" s="7" t="s">
        <v>247</v>
      </c>
      <c r="C100" s="8" t="s">
        <v>439</v>
      </c>
      <c r="D100" s="7" t="s">
        <v>277</v>
      </c>
      <c r="E100" s="58">
        <v>8917</v>
      </c>
      <c r="F100" s="50">
        <v>4783</v>
      </c>
      <c r="G100" s="37" t="s">
        <v>562</v>
      </c>
      <c r="H100" s="64">
        <v>1756</v>
      </c>
      <c r="I100" s="64">
        <v>3027</v>
      </c>
      <c r="J100" s="19">
        <f t="shared" si="9"/>
        <v>53.639116294717958</v>
      </c>
      <c r="K100" s="12">
        <v>76</v>
      </c>
      <c r="L100" s="21">
        <f t="shared" si="10"/>
        <v>8.5230458674442087</v>
      </c>
      <c r="M100" s="67">
        <v>4</v>
      </c>
      <c r="N100" s="15">
        <f t="shared" si="11"/>
        <v>0.448581361444432</v>
      </c>
      <c r="O100" s="66">
        <v>0</v>
      </c>
      <c r="P100" s="15">
        <f t="shared" si="12"/>
        <v>0</v>
      </c>
      <c r="Q100" s="72">
        <v>0</v>
      </c>
      <c r="R100" s="15">
        <f t="shared" si="13"/>
        <v>0</v>
      </c>
      <c r="S100" s="76">
        <v>72</v>
      </c>
      <c r="T100" s="15">
        <f t="shared" si="14"/>
        <v>8.0744645059997744</v>
      </c>
      <c r="U100" s="74">
        <v>11</v>
      </c>
      <c r="V100" s="15">
        <f t="shared" si="15"/>
        <v>1.2335987439721878</v>
      </c>
      <c r="W100" s="76">
        <v>4</v>
      </c>
      <c r="X100" s="15">
        <f t="shared" si="16"/>
        <v>0.448581361444432</v>
      </c>
      <c r="Y100" s="25">
        <v>46</v>
      </c>
      <c r="Z100" s="17">
        <v>19</v>
      </c>
      <c r="AA100" s="25">
        <v>3</v>
      </c>
      <c r="AB100" s="17">
        <v>4</v>
      </c>
      <c r="AC100" s="25">
        <v>4</v>
      </c>
      <c r="AD100" s="17">
        <v>1230</v>
      </c>
      <c r="AE100" s="26">
        <v>659</v>
      </c>
      <c r="AF100" s="17">
        <v>126</v>
      </c>
      <c r="AG100" s="26">
        <v>179</v>
      </c>
      <c r="AH100" s="17">
        <v>198</v>
      </c>
      <c r="AI100" s="27">
        <v>2392</v>
      </c>
      <c r="AJ100" s="15">
        <v>26.825165414377032</v>
      </c>
      <c r="AK100" s="28">
        <v>5.1586856566109676</v>
      </c>
      <c r="AL100" s="22">
        <v>2.1307614668610522</v>
      </c>
      <c r="AM100" s="28">
        <v>0.33643602108332399</v>
      </c>
      <c r="AN100" s="22">
        <v>0.448581361444432</v>
      </c>
      <c r="AO100" s="28">
        <v>0.448581361444432</v>
      </c>
      <c r="AP100" s="51">
        <v>1792</v>
      </c>
      <c r="AQ100" s="55">
        <v>86</v>
      </c>
      <c r="AR100" s="51">
        <v>0</v>
      </c>
      <c r="AS100" s="55">
        <v>0</v>
      </c>
      <c r="AT100" s="51">
        <v>0</v>
      </c>
      <c r="AU100" s="55">
        <v>1844</v>
      </c>
      <c r="AV100" s="15">
        <f t="shared" si="17"/>
        <v>20.679600762588315</v>
      </c>
    </row>
    <row r="101" spans="1:48" ht="13.5" customHeight="1" x14ac:dyDescent="0.45">
      <c r="A101" s="7" t="s">
        <v>440</v>
      </c>
      <c r="B101" s="7" t="s">
        <v>441</v>
      </c>
      <c r="C101" s="8" t="s">
        <v>442</v>
      </c>
      <c r="D101" s="7" t="s">
        <v>277</v>
      </c>
      <c r="E101" s="58">
        <v>10532</v>
      </c>
      <c r="F101" s="50">
        <v>4563</v>
      </c>
      <c r="G101" s="37" t="s">
        <v>563</v>
      </c>
      <c r="H101" s="64">
        <v>2616</v>
      </c>
      <c r="I101" s="64">
        <v>1947</v>
      </c>
      <c r="J101" s="19">
        <f t="shared" si="9"/>
        <v>43.325104443600452</v>
      </c>
      <c r="K101" s="12">
        <v>10</v>
      </c>
      <c r="L101" s="21">
        <f t="shared" si="10"/>
        <v>0.94948727687048995</v>
      </c>
      <c r="M101" s="67">
        <v>7</v>
      </c>
      <c r="N101" s="15">
        <f t="shared" si="11"/>
        <v>0.664641093809343</v>
      </c>
      <c r="O101" s="66">
        <v>3</v>
      </c>
      <c r="P101" s="15">
        <f t="shared" si="12"/>
        <v>0.28484618306114695</v>
      </c>
      <c r="Q101" s="72">
        <v>1</v>
      </c>
      <c r="R101" s="15">
        <f t="shared" si="13"/>
        <v>9.4948727687048998E-2</v>
      </c>
      <c r="S101" s="76">
        <v>3</v>
      </c>
      <c r="T101" s="15">
        <f t="shared" si="14"/>
        <v>0.28484618306114695</v>
      </c>
      <c r="U101" s="74">
        <v>1</v>
      </c>
      <c r="V101" s="15">
        <f t="shared" si="15"/>
        <v>9.4948727687048998E-2</v>
      </c>
      <c r="W101" s="76">
        <v>0</v>
      </c>
      <c r="X101" s="15">
        <f t="shared" si="16"/>
        <v>0</v>
      </c>
      <c r="Y101" s="25">
        <v>0</v>
      </c>
      <c r="Z101" s="17">
        <v>6</v>
      </c>
      <c r="AA101" s="25">
        <v>1</v>
      </c>
      <c r="AB101" s="17">
        <v>2</v>
      </c>
      <c r="AC101" s="25">
        <v>1</v>
      </c>
      <c r="AD101" s="17">
        <v>0</v>
      </c>
      <c r="AE101" s="26">
        <v>202</v>
      </c>
      <c r="AF101" s="17">
        <v>34</v>
      </c>
      <c r="AG101" s="26">
        <v>98</v>
      </c>
      <c r="AH101" s="17">
        <v>48</v>
      </c>
      <c r="AI101" s="27">
        <v>382</v>
      </c>
      <c r="AJ101" s="15">
        <v>3.627041397645272</v>
      </c>
      <c r="AK101" s="28">
        <v>0</v>
      </c>
      <c r="AL101" s="22">
        <v>0.5696923661222939</v>
      </c>
      <c r="AM101" s="28">
        <v>9.4948727687048998E-2</v>
      </c>
      <c r="AN101" s="22">
        <v>0.189897455374098</v>
      </c>
      <c r="AO101" s="28">
        <v>9.4948727687048998E-2</v>
      </c>
      <c r="AP101" s="51">
        <v>337</v>
      </c>
      <c r="AQ101" s="55">
        <v>34</v>
      </c>
      <c r="AR101" s="51">
        <v>0</v>
      </c>
      <c r="AS101" s="55">
        <v>0</v>
      </c>
      <c r="AT101" s="51">
        <v>0</v>
      </c>
      <c r="AU101" s="55">
        <v>371</v>
      </c>
      <c r="AV101" s="15">
        <f t="shared" si="17"/>
        <v>3.5225977971895173</v>
      </c>
    </row>
    <row r="102" spans="1:48" ht="13.5" customHeight="1" x14ac:dyDescent="0.45">
      <c r="A102" s="7" t="s">
        <v>443</v>
      </c>
      <c r="B102" s="7" t="s">
        <v>444</v>
      </c>
      <c r="C102" s="8" t="s">
        <v>445</v>
      </c>
      <c r="D102" s="7" t="s">
        <v>277</v>
      </c>
      <c r="E102" s="58">
        <v>10409</v>
      </c>
      <c r="F102" s="50">
        <v>4554</v>
      </c>
      <c r="G102" s="37" t="s">
        <v>564</v>
      </c>
      <c r="H102" s="64">
        <v>2596</v>
      </c>
      <c r="I102" s="64">
        <v>1958</v>
      </c>
      <c r="J102" s="19">
        <f t="shared" si="9"/>
        <v>43.750600441925258</v>
      </c>
      <c r="K102" s="12">
        <v>10</v>
      </c>
      <c r="L102" s="21">
        <f t="shared" si="10"/>
        <v>0.96070708041118258</v>
      </c>
      <c r="M102" s="67">
        <v>7</v>
      </c>
      <c r="N102" s="15">
        <f t="shared" si="11"/>
        <v>0.67249495628782785</v>
      </c>
      <c r="O102" s="66">
        <v>3</v>
      </c>
      <c r="P102" s="15">
        <f t="shared" si="12"/>
        <v>0.28821212412335478</v>
      </c>
      <c r="Q102" s="72">
        <v>1</v>
      </c>
      <c r="R102" s="15">
        <f t="shared" si="13"/>
        <v>9.6070708041118266E-2</v>
      </c>
      <c r="S102" s="76">
        <v>3</v>
      </c>
      <c r="T102" s="15">
        <f t="shared" si="14"/>
        <v>0.28821212412335478</v>
      </c>
      <c r="U102" s="74">
        <v>1</v>
      </c>
      <c r="V102" s="15">
        <f t="shared" si="15"/>
        <v>9.6070708041118266E-2</v>
      </c>
      <c r="W102" s="76">
        <v>0</v>
      </c>
      <c r="X102" s="15">
        <f t="shared" si="16"/>
        <v>0</v>
      </c>
      <c r="Y102" s="25">
        <v>0</v>
      </c>
      <c r="Z102" s="17">
        <v>6</v>
      </c>
      <c r="AA102" s="25">
        <v>1</v>
      </c>
      <c r="AB102" s="17">
        <v>2</v>
      </c>
      <c r="AC102" s="25">
        <v>1</v>
      </c>
      <c r="AD102" s="17">
        <v>0</v>
      </c>
      <c r="AE102" s="26">
        <v>201</v>
      </c>
      <c r="AF102" s="17">
        <v>34</v>
      </c>
      <c r="AG102" s="26">
        <v>98</v>
      </c>
      <c r="AH102" s="17">
        <v>48</v>
      </c>
      <c r="AI102" s="27">
        <v>381</v>
      </c>
      <c r="AJ102" s="15">
        <v>3.6602939763666056</v>
      </c>
      <c r="AK102" s="28">
        <v>0</v>
      </c>
      <c r="AL102" s="22">
        <v>0.57642424824670957</v>
      </c>
      <c r="AM102" s="28">
        <v>9.6070708041118266E-2</v>
      </c>
      <c r="AN102" s="22">
        <v>0.19214141608223653</v>
      </c>
      <c r="AO102" s="28">
        <v>9.6070708041118266E-2</v>
      </c>
      <c r="AP102" s="51">
        <v>336</v>
      </c>
      <c r="AQ102" s="55">
        <v>34</v>
      </c>
      <c r="AR102" s="51">
        <v>0</v>
      </c>
      <c r="AS102" s="55">
        <v>0</v>
      </c>
      <c r="AT102" s="51">
        <v>0</v>
      </c>
      <c r="AU102" s="55">
        <v>370</v>
      </c>
      <c r="AV102" s="15">
        <f t="shared" si="17"/>
        <v>3.5546161975213755</v>
      </c>
    </row>
    <row r="103" spans="1:48" ht="13.5" customHeight="1" x14ac:dyDescent="0.45">
      <c r="A103" s="7" t="s">
        <v>135</v>
      </c>
      <c r="B103" s="7" t="s">
        <v>248</v>
      </c>
      <c r="C103" s="8" t="s">
        <v>446</v>
      </c>
      <c r="D103" s="7" t="s">
        <v>298</v>
      </c>
      <c r="E103" s="58">
        <v>9090</v>
      </c>
      <c r="F103" s="50">
        <v>3798</v>
      </c>
      <c r="G103" s="37" t="s">
        <v>610</v>
      </c>
      <c r="H103" s="64">
        <v>2296</v>
      </c>
      <c r="I103" s="64">
        <v>1502</v>
      </c>
      <c r="J103" s="19">
        <f t="shared" si="9"/>
        <v>41.78217821782178</v>
      </c>
      <c r="K103" s="12">
        <v>7</v>
      </c>
      <c r="L103" s="21">
        <f t="shared" si="10"/>
        <v>0.77007700770077014</v>
      </c>
      <c r="M103" s="67">
        <v>7</v>
      </c>
      <c r="N103" s="15">
        <f t="shared" si="11"/>
        <v>0.77007700770077014</v>
      </c>
      <c r="O103" s="66">
        <v>1</v>
      </c>
      <c r="P103" s="15">
        <f t="shared" si="12"/>
        <v>0.11001100110011001</v>
      </c>
      <c r="Q103" s="72">
        <v>0</v>
      </c>
      <c r="R103" s="15">
        <f t="shared" si="13"/>
        <v>0</v>
      </c>
      <c r="S103" s="76">
        <v>0</v>
      </c>
      <c r="T103" s="15">
        <f t="shared" si="14"/>
        <v>0</v>
      </c>
      <c r="U103" s="74">
        <v>0</v>
      </c>
      <c r="V103" s="15">
        <f t="shared" si="15"/>
        <v>0</v>
      </c>
      <c r="W103" s="76">
        <v>0</v>
      </c>
      <c r="X103" s="15">
        <f t="shared" si="16"/>
        <v>0</v>
      </c>
      <c r="Y103" s="25">
        <v>6</v>
      </c>
      <c r="Z103" s="17">
        <v>0</v>
      </c>
      <c r="AA103" s="25">
        <v>1</v>
      </c>
      <c r="AB103" s="17">
        <v>0</v>
      </c>
      <c r="AC103" s="25">
        <v>0</v>
      </c>
      <c r="AD103" s="17">
        <v>168</v>
      </c>
      <c r="AE103" s="26">
        <v>0</v>
      </c>
      <c r="AF103" s="17">
        <v>29</v>
      </c>
      <c r="AG103" s="26">
        <v>0</v>
      </c>
      <c r="AH103" s="17">
        <v>0</v>
      </c>
      <c r="AI103" s="27">
        <v>197</v>
      </c>
      <c r="AJ103" s="15">
        <v>2.1672167216721672</v>
      </c>
      <c r="AK103" s="28">
        <v>0.66006600660066006</v>
      </c>
      <c r="AL103" s="22">
        <v>0</v>
      </c>
      <c r="AM103" s="28">
        <v>0.11001100110011001</v>
      </c>
      <c r="AN103" s="22">
        <v>0</v>
      </c>
      <c r="AO103" s="28">
        <v>0</v>
      </c>
      <c r="AP103" s="51">
        <v>148</v>
      </c>
      <c r="AQ103" s="55">
        <v>29</v>
      </c>
      <c r="AR103" s="51">
        <v>0</v>
      </c>
      <c r="AS103" s="55">
        <v>0</v>
      </c>
      <c r="AT103" s="51">
        <v>0</v>
      </c>
      <c r="AU103" s="55">
        <v>177</v>
      </c>
      <c r="AV103" s="15">
        <f t="shared" si="17"/>
        <v>1.9471947194719472</v>
      </c>
    </row>
    <row r="104" spans="1:48" ht="13.5" customHeight="1" x14ac:dyDescent="0.45">
      <c r="A104" s="7" t="s">
        <v>137</v>
      </c>
      <c r="B104" s="7" t="s">
        <v>250</v>
      </c>
      <c r="C104" s="8" t="s">
        <v>448</v>
      </c>
      <c r="D104" s="7" t="s">
        <v>277</v>
      </c>
      <c r="E104" s="58">
        <v>12212</v>
      </c>
      <c r="F104" s="50">
        <v>4723</v>
      </c>
      <c r="G104" s="37" t="s">
        <v>613</v>
      </c>
      <c r="H104" s="64">
        <v>2389</v>
      </c>
      <c r="I104" s="64">
        <v>2334</v>
      </c>
      <c r="J104" s="19">
        <f t="shared" si="9"/>
        <v>38.675073698001967</v>
      </c>
      <c r="K104" s="12">
        <v>5</v>
      </c>
      <c r="L104" s="21">
        <f t="shared" si="10"/>
        <v>0.40943334425155586</v>
      </c>
      <c r="M104" s="67">
        <v>1</v>
      </c>
      <c r="N104" s="15">
        <f t="shared" si="11"/>
        <v>8.1886668850311164E-2</v>
      </c>
      <c r="O104" s="66">
        <v>0</v>
      </c>
      <c r="P104" s="15">
        <f t="shared" si="12"/>
        <v>0</v>
      </c>
      <c r="Q104" s="72">
        <v>0</v>
      </c>
      <c r="R104" s="15">
        <f t="shared" si="13"/>
        <v>0</v>
      </c>
      <c r="S104" s="76">
        <v>4</v>
      </c>
      <c r="T104" s="15">
        <f t="shared" si="14"/>
        <v>0.32754667540124466</v>
      </c>
      <c r="U104" s="74">
        <v>1</v>
      </c>
      <c r="V104" s="15">
        <f t="shared" si="15"/>
        <v>8.1886668850311164E-2</v>
      </c>
      <c r="W104" s="76">
        <v>0</v>
      </c>
      <c r="X104" s="15">
        <f t="shared" si="16"/>
        <v>0</v>
      </c>
      <c r="Y104" s="25">
        <v>2</v>
      </c>
      <c r="Z104" s="17">
        <v>2</v>
      </c>
      <c r="AA104" s="25">
        <v>1</v>
      </c>
      <c r="AB104" s="17">
        <v>0</v>
      </c>
      <c r="AC104" s="25">
        <v>0</v>
      </c>
      <c r="AD104" s="17">
        <v>64</v>
      </c>
      <c r="AE104" s="26">
        <v>75</v>
      </c>
      <c r="AF104" s="17">
        <v>37</v>
      </c>
      <c r="AG104" s="26">
        <v>0</v>
      </c>
      <c r="AH104" s="17">
        <v>0</v>
      </c>
      <c r="AI104" s="27">
        <v>176</v>
      </c>
      <c r="AJ104" s="15">
        <v>1.4412053717654767</v>
      </c>
      <c r="AK104" s="28">
        <v>0.16377333770062233</v>
      </c>
      <c r="AL104" s="22">
        <v>0.16377333770062233</v>
      </c>
      <c r="AM104" s="28">
        <v>8.1886668850311164E-2</v>
      </c>
      <c r="AN104" s="22">
        <v>0</v>
      </c>
      <c r="AO104" s="28">
        <v>0</v>
      </c>
      <c r="AP104" s="51">
        <v>154</v>
      </c>
      <c r="AQ104" s="55">
        <v>0</v>
      </c>
      <c r="AR104" s="51">
        <v>0</v>
      </c>
      <c r="AS104" s="55">
        <v>0</v>
      </c>
      <c r="AT104" s="51">
        <v>0</v>
      </c>
      <c r="AU104" s="55">
        <v>154</v>
      </c>
      <c r="AV104" s="15">
        <f t="shared" si="17"/>
        <v>1.2610547002947921</v>
      </c>
    </row>
    <row r="105" spans="1:48" ht="13.5" customHeight="1" x14ac:dyDescent="0.45">
      <c r="A105" s="7" t="s">
        <v>138</v>
      </c>
      <c r="B105" s="7" t="s">
        <v>251</v>
      </c>
      <c r="C105" s="8" t="s">
        <v>449</v>
      </c>
      <c r="D105" s="7" t="s">
        <v>275</v>
      </c>
      <c r="E105" s="58">
        <v>6296</v>
      </c>
      <c r="F105" s="50">
        <v>3384</v>
      </c>
      <c r="G105" s="37" t="s">
        <v>614</v>
      </c>
      <c r="H105" s="64">
        <v>1548</v>
      </c>
      <c r="I105" s="64">
        <v>1836</v>
      </c>
      <c r="J105" s="19">
        <f t="shared" si="9"/>
        <v>53.748411689961884</v>
      </c>
      <c r="K105" s="13">
        <v>27</v>
      </c>
      <c r="L105" s="21">
        <f t="shared" si="10"/>
        <v>4.288437102922491</v>
      </c>
      <c r="M105" s="68">
        <v>4</v>
      </c>
      <c r="N105" s="15">
        <f t="shared" si="11"/>
        <v>0.63532401524777637</v>
      </c>
      <c r="O105" s="66">
        <v>0</v>
      </c>
      <c r="P105" s="15">
        <f t="shared" si="12"/>
        <v>0</v>
      </c>
      <c r="Q105" s="73">
        <v>0</v>
      </c>
      <c r="R105" s="15">
        <f t="shared" si="13"/>
        <v>0</v>
      </c>
      <c r="S105" s="77">
        <v>23</v>
      </c>
      <c r="T105" s="15">
        <f t="shared" si="14"/>
        <v>3.653113087674714</v>
      </c>
      <c r="U105" s="74">
        <v>4</v>
      </c>
      <c r="V105" s="15">
        <f t="shared" si="15"/>
        <v>0.63532401524777637</v>
      </c>
      <c r="W105" s="77">
        <v>0</v>
      </c>
      <c r="X105" s="15">
        <f t="shared" si="16"/>
        <v>0</v>
      </c>
      <c r="Y105" s="25">
        <v>15</v>
      </c>
      <c r="Z105" s="17">
        <v>8</v>
      </c>
      <c r="AA105" s="25">
        <v>3</v>
      </c>
      <c r="AB105" s="17">
        <v>1</v>
      </c>
      <c r="AC105" s="25">
        <v>0</v>
      </c>
      <c r="AD105" s="17">
        <v>410</v>
      </c>
      <c r="AE105" s="26">
        <v>261</v>
      </c>
      <c r="AF105" s="17">
        <v>135</v>
      </c>
      <c r="AG105" s="26">
        <v>38</v>
      </c>
      <c r="AH105" s="17">
        <v>0</v>
      </c>
      <c r="AI105" s="27">
        <v>844</v>
      </c>
      <c r="AJ105" s="15">
        <v>13.405336721728082</v>
      </c>
      <c r="AK105" s="28">
        <v>2.3824650571791612</v>
      </c>
      <c r="AL105" s="22">
        <v>1.2706480304955527</v>
      </c>
      <c r="AM105" s="28">
        <v>0.47649301143583228</v>
      </c>
      <c r="AN105" s="22">
        <v>0.15883100381194409</v>
      </c>
      <c r="AO105" s="28">
        <v>0</v>
      </c>
      <c r="AP105" s="51">
        <v>756</v>
      </c>
      <c r="AQ105" s="55">
        <v>0</v>
      </c>
      <c r="AR105" s="51">
        <v>0</v>
      </c>
      <c r="AS105" s="55">
        <v>0</v>
      </c>
      <c r="AT105" s="51">
        <v>0</v>
      </c>
      <c r="AU105" s="55">
        <v>756</v>
      </c>
      <c r="AV105" s="15">
        <f t="shared" si="17"/>
        <v>12.007623888182973</v>
      </c>
    </row>
    <row r="106" spans="1:48" ht="13.5" customHeight="1" x14ac:dyDescent="0.45">
      <c r="A106" s="7" t="s">
        <v>139</v>
      </c>
      <c r="B106" s="7" t="s">
        <v>252</v>
      </c>
      <c r="C106" s="8" t="s">
        <v>450</v>
      </c>
      <c r="D106" s="7" t="s">
        <v>277</v>
      </c>
      <c r="E106" s="58">
        <v>8785</v>
      </c>
      <c r="F106" s="50">
        <v>4354</v>
      </c>
      <c r="G106" s="37" t="s">
        <v>570</v>
      </c>
      <c r="H106" s="64">
        <v>1734</v>
      </c>
      <c r="I106" s="64">
        <v>2620</v>
      </c>
      <c r="J106" s="19">
        <f t="shared" si="9"/>
        <v>49.561752988047807</v>
      </c>
      <c r="K106" s="14">
        <v>60</v>
      </c>
      <c r="L106" s="21">
        <f t="shared" si="10"/>
        <v>6.829823562891292</v>
      </c>
      <c r="M106" s="69">
        <v>0</v>
      </c>
      <c r="N106" s="15">
        <f t="shared" si="11"/>
        <v>0</v>
      </c>
      <c r="O106" s="66">
        <v>0</v>
      </c>
      <c r="P106" s="15">
        <f t="shared" si="12"/>
        <v>0</v>
      </c>
      <c r="Q106" s="72">
        <v>0</v>
      </c>
      <c r="R106" s="15">
        <f t="shared" si="13"/>
        <v>0</v>
      </c>
      <c r="S106" s="76">
        <v>60</v>
      </c>
      <c r="T106" s="15">
        <f t="shared" si="14"/>
        <v>6.829823562891292</v>
      </c>
      <c r="U106" s="74">
        <v>7</v>
      </c>
      <c r="V106" s="15">
        <f t="shared" si="15"/>
        <v>0.79681274900398413</v>
      </c>
      <c r="W106" s="76">
        <v>3</v>
      </c>
      <c r="X106" s="15">
        <f t="shared" si="16"/>
        <v>0.34149117814456459</v>
      </c>
      <c r="Y106" s="25">
        <v>42</v>
      </c>
      <c r="Z106" s="17">
        <v>11</v>
      </c>
      <c r="AA106" s="25">
        <v>4</v>
      </c>
      <c r="AB106" s="17">
        <v>0</v>
      </c>
      <c r="AC106" s="25">
        <v>3</v>
      </c>
      <c r="AD106" s="17">
        <v>1104</v>
      </c>
      <c r="AE106" s="26">
        <v>367</v>
      </c>
      <c r="AF106" s="17">
        <v>131</v>
      </c>
      <c r="AG106" s="26">
        <v>0</v>
      </c>
      <c r="AH106" s="17">
        <v>187</v>
      </c>
      <c r="AI106" s="27">
        <v>1789</v>
      </c>
      <c r="AJ106" s="15">
        <v>20.364257256687534</v>
      </c>
      <c r="AK106" s="28">
        <v>4.7808764940239037</v>
      </c>
      <c r="AL106" s="22">
        <v>1.2521343198634036</v>
      </c>
      <c r="AM106" s="28">
        <v>0.45532157085941949</v>
      </c>
      <c r="AN106" s="22">
        <v>0</v>
      </c>
      <c r="AO106" s="28">
        <v>0.34149117814456459</v>
      </c>
      <c r="AP106" s="51">
        <v>1425</v>
      </c>
      <c r="AQ106" s="55">
        <v>0</v>
      </c>
      <c r="AR106" s="51">
        <v>0</v>
      </c>
      <c r="AS106" s="55">
        <v>0</v>
      </c>
      <c r="AT106" s="51">
        <v>0</v>
      </c>
      <c r="AU106" s="55">
        <v>1425</v>
      </c>
      <c r="AV106" s="15">
        <f t="shared" si="17"/>
        <v>16.22083096186682</v>
      </c>
    </row>
    <row r="107" spans="1:48" ht="13.5" customHeight="1" x14ac:dyDescent="0.45">
      <c r="A107" s="7" t="s">
        <v>140</v>
      </c>
      <c r="B107" s="7" t="s">
        <v>253</v>
      </c>
      <c r="C107" s="8" t="s">
        <v>451</v>
      </c>
      <c r="D107" s="7" t="s">
        <v>277</v>
      </c>
      <c r="E107" s="58">
        <v>11684</v>
      </c>
      <c r="F107" s="50">
        <v>4416</v>
      </c>
      <c r="G107" s="37" t="s">
        <v>616</v>
      </c>
      <c r="H107" s="64">
        <v>2265</v>
      </c>
      <c r="I107" s="64">
        <v>2151</v>
      </c>
      <c r="J107" s="19">
        <f t="shared" si="9"/>
        <v>37.795275590551178</v>
      </c>
      <c r="K107" s="14">
        <v>9</v>
      </c>
      <c r="L107" s="21">
        <f t="shared" si="10"/>
        <v>0.77028414926395072</v>
      </c>
      <c r="M107" s="69">
        <v>7</v>
      </c>
      <c r="N107" s="15">
        <f t="shared" si="11"/>
        <v>0.59910989387196167</v>
      </c>
      <c r="O107" s="66">
        <v>0</v>
      </c>
      <c r="P107" s="15">
        <f t="shared" si="12"/>
        <v>0</v>
      </c>
      <c r="Q107" s="72">
        <v>0</v>
      </c>
      <c r="R107" s="15">
        <f t="shared" si="13"/>
        <v>0</v>
      </c>
      <c r="S107" s="76">
        <v>2</v>
      </c>
      <c r="T107" s="15">
        <f t="shared" si="14"/>
        <v>0.17117425539198902</v>
      </c>
      <c r="U107" s="74">
        <v>1</v>
      </c>
      <c r="V107" s="15">
        <f t="shared" si="15"/>
        <v>8.5587127695994511E-2</v>
      </c>
      <c r="W107" s="76">
        <v>0</v>
      </c>
      <c r="X107" s="15">
        <f t="shared" si="16"/>
        <v>0</v>
      </c>
      <c r="Y107" s="25">
        <v>6</v>
      </c>
      <c r="Z107" s="17">
        <v>2</v>
      </c>
      <c r="AA107" s="25">
        <v>1</v>
      </c>
      <c r="AB107" s="17">
        <v>0</v>
      </c>
      <c r="AC107" s="25">
        <v>0</v>
      </c>
      <c r="AD107" s="17">
        <v>168</v>
      </c>
      <c r="AE107" s="26">
        <v>67</v>
      </c>
      <c r="AF107" s="17">
        <v>42</v>
      </c>
      <c r="AG107" s="26">
        <v>0</v>
      </c>
      <c r="AH107" s="17">
        <v>0</v>
      </c>
      <c r="AI107" s="27">
        <v>277</v>
      </c>
      <c r="AJ107" s="15">
        <v>2.3707634371790482</v>
      </c>
      <c r="AK107" s="28">
        <v>0.51352276617596715</v>
      </c>
      <c r="AL107" s="22">
        <v>0.17117425539198902</v>
      </c>
      <c r="AM107" s="28">
        <v>8.5587127695994511E-2</v>
      </c>
      <c r="AN107" s="22">
        <v>0</v>
      </c>
      <c r="AO107" s="28">
        <v>0</v>
      </c>
      <c r="AP107" s="51">
        <v>217</v>
      </c>
      <c r="AQ107" s="55">
        <v>27</v>
      </c>
      <c r="AR107" s="51">
        <v>0</v>
      </c>
      <c r="AS107" s="55">
        <v>0</v>
      </c>
      <c r="AT107" s="51">
        <v>0</v>
      </c>
      <c r="AU107" s="55">
        <v>217</v>
      </c>
      <c r="AV107" s="15">
        <f t="shared" si="17"/>
        <v>1.8572406710030811</v>
      </c>
    </row>
    <row r="108" spans="1:48" ht="13.5" customHeight="1" x14ac:dyDescent="0.45">
      <c r="A108" s="7" t="s">
        <v>452</v>
      </c>
      <c r="B108" s="7" t="s">
        <v>453</v>
      </c>
      <c r="C108" s="8" t="s">
        <v>454</v>
      </c>
      <c r="D108" s="7" t="s">
        <v>277</v>
      </c>
      <c r="E108" s="58">
        <v>12972</v>
      </c>
      <c r="F108" s="50">
        <v>5105</v>
      </c>
      <c r="G108" s="37" t="s">
        <v>572</v>
      </c>
      <c r="H108" s="64">
        <v>2621</v>
      </c>
      <c r="I108" s="64">
        <v>2484</v>
      </c>
      <c r="J108" s="19">
        <f t="shared" si="9"/>
        <v>39.353993216157882</v>
      </c>
      <c r="K108" s="14">
        <v>4</v>
      </c>
      <c r="L108" s="21">
        <f t="shared" si="10"/>
        <v>0.3083564600678384</v>
      </c>
      <c r="M108" s="69">
        <v>2</v>
      </c>
      <c r="N108" s="15">
        <f t="shared" si="11"/>
        <v>0.1541782300339192</v>
      </c>
      <c r="O108" s="66">
        <v>0</v>
      </c>
      <c r="P108" s="15">
        <f t="shared" si="12"/>
        <v>0</v>
      </c>
      <c r="Q108" s="72">
        <v>0</v>
      </c>
      <c r="R108" s="15">
        <f t="shared" si="13"/>
        <v>0</v>
      </c>
      <c r="S108" s="76">
        <v>2</v>
      </c>
      <c r="T108" s="15">
        <f t="shared" si="14"/>
        <v>0.1541782300339192</v>
      </c>
      <c r="U108" s="74">
        <v>0</v>
      </c>
      <c r="V108" s="15">
        <f t="shared" si="15"/>
        <v>0</v>
      </c>
      <c r="W108" s="76">
        <v>0</v>
      </c>
      <c r="X108" s="15">
        <f t="shared" si="16"/>
        <v>0</v>
      </c>
      <c r="Y108" s="25">
        <v>2</v>
      </c>
      <c r="Z108" s="17">
        <v>2</v>
      </c>
      <c r="AA108" s="25">
        <v>0</v>
      </c>
      <c r="AB108" s="17">
        <v>0</v>
      </c>
      <c r="AC108" s="25">
        <v>0</v>
      </c>
      <c r="AD108" s="17">
        <v>53</v>
      </c>
      <c r="AE108" s="26">
        <v>74</v>
      </c>
      <c r="AF108" s="17">
        <v>0</v>
      </c>
      <c r="AG108" s="26">
        <v>0</v>
      </c>
      <c r="AH108" s="17">
        <v>0</v>
      </c>
      <c r="AI108" s="27">
        <v>127</v>
      </c>
      <c r="AJ108" s="15">
        <v>0.979031760715387</v>
      </c>
      <c r="AK108" s="28">
        <v>0.1541782300339192</v>
      </c>
      <c r="AL108" s="22">
        <v>0.1541782300339192</v>
      </c>
      <c r="AM108" s="28">
        <v>0</v>
      </c>
      <c r="AN108" s="22">
        <v>0</v>
      </c>
      <c r="AO108" s="28">
        <v>0</v>
      </c>
      <c r="AP108" s="51">
        <v>104</v>
      </c>
      <c r="AQ108" s="55">
        <v>0</v>
      </c>
      <c r="AR108" s="51">
        <v>0</v>
      </c>
      <c r="AS108" s="55">
        <v>0</v>
      </c>
      <c r="AT108" s="51">
        <v>0</v>
      </c>
      <c r="AU108" s="55">
        <v>104</v>
      </c>
      <c r="AV108" s="15">
        <f t="shared" si="17"/>
        <v>0.80172679617637987</v>
      </c>
    </row>
    <row r="109" spans="1:48" ht="13.5" customHeight="1" x14ac:dyDescent="0.45">
      <c r="A109" s="7" t="s">
        <v>456</v>
      </c>
      <c r="B109" s="7" t="s">
        <v>457</v>
      </c>
      <c r="C109" s="8" t="s">
        <v>458</v>
      </c>
      <c r="D109" s="7" t="s">
        <v>298</v>
      </c>
      <c r="E109" s="58">
        <v>9203</v>
      </c>
      <c r="F109" s="50">
        <v>3828</v>
      </c>
      <c r="G109" s="37" t="s">
        <v>578</v>
      </c>
      <c r="H109" s="64">
        <v>2438</v>
      </c>
      <c r="I109" s="64">
        <v>1390</v>
      </c>
      <c r="J109" s="19">
        <f t="shared" si="9"/>
        <v>41.595132022166688</v>
      </c>
      <c r="K109" s="14">
        <v>10</v>
      </c>
      <c r="L109" s="21">
        <f t="shared" si="10"/>
        <v>1.086602194936434</v>
      </c>
      <c r="M109" s="69">
        <v>10</v>
      </c>
      <c r="N109" s="15">
        <f t="shared" si="11"/>
        <v>1.086602194936434</v>
      </c>
      <c r="O109" s="66">
        <v>0</v>
      </c>
      <c r="P109" s="15">
        <f t="shared" si="12"/>
        <v>0</v>
      </c>
      <c r="Q109" s="72">
        <v>0</v>
      </c>
      <c r="R109" s="15">
        <f t="shared" si="13"/>
        <v>0</v>
      </c>
      <c r="S109" s="76">
        <v>0</v>
      </c>
      <c r="T109" s="15">
        <f t="shared" si="14"/>
        <v>0</v>
      </c>
      <c r="U109" s="74">
        <v>0</v>
      </c>
      <c r="V109" s="15">
        <f t="shared" si="15"/>
        <v>0</v>
      </c>
      <c r="W109" s="76">
        <v>0</v>
      </c>
      <c r="X109" s="15">
        <f t="shared" si="16"/>
        <v>0</v>
      </c>
      <c r="Y109" s="25">
        <v>9</v>
      </c>
      <c r="Z109" s="17">
        <v>1</v>
      </c>
      <c r="AA109" s="25">
        <v>0</v>
      </c>
      <c r="AB109" s="17">
        <v>0</v>
      </c>
      <c r="AC109" s="25">
        <v>0</v>
      </c>
      <c r="AD109" s="17">
        <v>249</v>
      </c>
      <c r="AE109" s="26">
        <v>35</v>
      </c>
      <c r="AF109" s="17">
        <v>0</v>
      </c>
      <c r="AG109" s="26">
        <v>0</v>
      </c>
      <c r="AH109" s="17">
        <v>0</v>
      </c>
      <c r="AI109" s="27">
        <v>284</v>
      </c>
      <c r="AJ109" s="15">
        <v>3.0859502336194717</v>
      </c>
      <c r="AK109" s="28">
        <v>0.97794197544279027</v>
      </c>
      <c r="AL109" s="22">
        <v>0.10866021949364338</v>
      </c>
      <c r="AM109" s="28">
        <v>0</v>
      </c>
      <c r="AN109" s="22">
        <v>0</v>
      </c>
      <c r="AO109" s="28">
        <v>0</v>
      </c>
      <c r="AP109" s="51">
        <v>227</v>
      </c>
      <c r="AQ109" s="55">
        <v>0</v>
      </c>
      <c r="AR109" s="51">
        <v>0</v>
      </c>
      <c r="AS109" s="55">
        <v>0</v>
      </c>
      <c r="AT109" s="51">
        <v>0</v>
      </c>
      <c r="AU109" s="55">
        <v>227</v>
      </c>
      <c r="AV109" s="15">
        <f t="shared" si="17"/>
        <v>2.4665869825057047</v>
      </c>
    </row>
    <row r="110" spans="1:48" ht="13.5" customHeight="1" x14ac:dyDescent="0.45">
      <c r="A110" s="7" t="s">
        <v>142</v>
      </c>
      <c r="B110" s="7" t="s">
        <v>255</v>
      </c>
      <c r="C110" s="8" t="s">
        <v>459</v>
      </c>
      <c r="D110" s="7" t="s">
        <v>298</v>
      </c>
      <c r="E110" s="58">
        <v>9202</v>
      </c>
      <c r="F110" s="50">
        <v>3820</v>
      </c>
      <c r="G110" s="37" t="s">
        <v>617</v>
      </c>
      <c r="H110" s="64">
        <v>2397</v>
      </c>
      <c r="I110" s="64">
        <v>1423</v>
      </c>
      <c r="J110" s="19">
        <f t="shared" ref="J110:J122" si="18">(F110/E110)*100</f>
        <v>41.512714627254944</v>
      </c>
      <c r="K110" s="14">
        <v>13</v>
      </c>
      <c r="L110" s="21">
        <f t="shared" ref="L110:L122" si="19">(K110/E110)*1000</f>
        <v>1.4127363616605086</v>
      </c>
      <c r="M110" s="69">
        <v>12</v>
      </c>
      <c r="N110" s="15">
        <f t="shared" ref="N110:N122" si="20">(M110/E110)*1000</f>
        <v>1.3040643338404696</v>
      </c>
      <c r="O110" s="66">
        <v>1</v>
      </c>
      <c r="P110" s="15">
        <f t="shared" ref="P110:P122" si="21">(O110/E110)*1000</f>
        <v>0.10867202782003912</v>
      </c>
      <c r="Q110" s="72">
        <v>0</v>
      </c>
      <c r="R110" s="15">
        <f t="shared" ref="R110:R122" si="22">(Q110/E110)*1000</f>
        <v>0</v>
      </c>
      <c r="S110" s="76">
        <v>1</v>
      </c>
      <c r="T110" s="15">
        <f t="shared" ref="T110:T122" si="23">(S110/E110)*1000</f>
        <v>0.10867202782003912</v>
      </c>
      <c r="U110" s="74">
        <v>0</v>
      </c>
      <c r="V110" s="15">
        <f t="shared" ref="V110:V122" si="24">(U110/E110)*1000</f>
        <v>0</v>
      </c>
      <c r="W110" s="76">
        <v>0</v>
      </c>
      <c r="X110" s="15">
        <f t="shared" ref="X110:X122" si="25">(W110/E110)*1000</f>
        <v>0</v>
      </c>
      <c r="Y110" s="25">
        <v>10</v>
      </c>
      <c r="Z110" s="17">
        <v>2</v>
      </c>
      <c r="AA110" s="25">
        <v>1</v>
      </c>
      <c r="AB110" s="17">
        <v>0</v>
      </c>
      <c r="AC110" s="25">
        <v>0</v>
      </c>
      <c r="AD110" s="17">
        <v>267</v>
      </c>
      <c r="AE110" s="26">
        <v>77</v>
      </c>
      <c r="AF110" s="17">
        <v>46</v>
      </c>
      <c r="AG110" s="26">
        <v>0</v>
      </c>
      <c r="AH110" s="17">
        <v>0</v>
      </c>
      <c r="AI110" s="27">
        <v>390</v>
      </c>
      <c r="AJ110" s="15">
        <v>4.2382090849815253</v>
      </c>
      <c r="AK110" s="28">
        <v>1.0867202782003911</v>
      </c>
      <c r="AL110" s="22">
        <v>0.21734405564007825</v>
      </c>
      <c r="AM110" s="28">
        <v>0.10867202782003912</v>
      </c>
      <c r="AN110" s="22">
        <v>0</v>
      </c>
      <c r="AO110" s="28">
        <v>0</v>
      </c>
      <c r="AP110" s="51">
        <v>356</v>
      </c>
      <c r="AQ110" s="55">
        <v>0</v>
      </c>
      <c r="AR110" s="51">
        <v>0</v>
      </c>
      <c r="AS110" s="55">
        <v>0</v>
      </c>
      <c r="AT110" s="51">
        <v>0</v>
      </c>
      <c r="AU110" s="55">
        <v>356</v>
      </c>
      <c r="AV110" s="15">
        <f t="shared" ref="AV110:AV122" si="26">(AU110/E110)*100</f>
        <v>3.8687241903933924</v>
      </c>
    </row>
    <row r="111" spans="1:48" ht="13.5" customHeight="1" x14ac:dyDescent="0.45">
      <c r="A111" s="7" t="s">
        <v>122</v>
      </c>
      <c r="B111" s="7" t="s">
        <v>257</v>
      </c>
      <c r="C111" s="8" t="s">
        <v>461</v>
      </c>
      <c r="D111" s="7" t="s">
        <v>277</v>
      </c>
      <c r="E111" s="58">
        <v>13246</v>
      </c>
      <c r="F111" s="50">
        <v>5160</v>
      </c>
      <c r="G111" s="37" t="s">
        <v>620</v>
      </c>
      <c r="H111" s="64">
        <v>2694</v>
      </c>
      <c r="I111" s="64">
        <v>2466</v>
      </c>
      <c r="J111" s="19">
        <f t="shared" si="18"/>
        <v>38.955156273592031</v>
      </c>
      <c r="K111" s="14">
        <v>9</v>
      </c>
      <c r="L111" s="21">
        <f t="shared" si="19"/>
        <v>0.67945040012079116</v>
      </c>
      <c r="M111" s="69">
        <v>2</v>
      </c>
      <c r="N111" s="15">
        <f t="shared" si="20"/>
        <v>0.15098897780462028</v>
      </c>
      <c r="O111" s="66">
        <v>0</v>
      </c>
      <c r="P111" s="15">
        <f t="shared" si="21"/>
        <v>0</v>
      </c>
      <c r="Q111" s="72">
        <v>0</v>
      </c>
      <c r="R111" s="15">
        <f t="shared" si="22"/>
        <v>0</v>
      </c>
      <c r="S111" s="76">
        <v>7</v>
      </c>
      <c r="T111" s="15">
        <f t="shared" si="23"/>
        <v>0.52846142231617088</v>
      </c>
      <c r="U111" s="74">
        <v>1</v>
      </c>
      <c r="V111" s="15">
        <f t="shared" si="24"/>
        <v>7.5494488902310142E-2</v>
      </c>
      <c r="W111" s="76">
        <v>0</v>
      </c>
      <c r="X111" s="15">
        <f t="shared" si="25"/>
        <v>0</v>
      </c>
      <c r="Y111" s="25">
        <v>6</v>
      </c>
      <c r="Z111" s="17">
        <v>2</v>
      </c>
      <c r="AA111" s="25">
        <v>1</v>
      </c>
      <c r="AB111" s="17">
        <v>0</v>
      </c>
      <c r="AC111" s="25">
        <v>0</v>
      </c>
      <c r="AD111" s="17">
        <v>168</v>
      </c>
      <c r="AE111" s="26">
        <v>86</v>
      </c>
      <c r="AF111" s="17">
        <v>38</v>
      </c>
      <c r="AG111" s="26">
        <v>0</v>
      </c>
      <c r="AH111" s="17">
        <v>0</v>
      </c>
      <c r="AI111" s="27">
        <v>292</v>
      </c>
      <c r="AJ111" s="15">
        <v>2.2044390759474557</v>
      </c>
      <c r="AK111" s="28">
        <v>0.4529669334138608</v>
      </c>
      <c r="AL111" s="22">
        <v>0.15098897780462028</v>
      </c>
      <c r="AM111" s="28">
        <v>7.5494488902310142E-2</v>
      </c>
      <c r="AN111" s="22">
        <v>0</v>
      </c>
      <c r="AO111" s="28">
        <v>0</v>
      </c>
      <c r="AP111" s="51">
        <v>254</v>
      </c>
      <c r="AQ111" s="55">
        <v>0</v>
      </c>
      <c r="AR111" s="51">
        <v>0</v>
      </c>
      <c r="AS111" s="55">
        <v>0</v>
      </c>
      <c r="AT111" s="51">
        <v>0</v>
      </c>
      <c r="AU111" s="55">
        <v>254</v>
      </c>
      <c r="AV111" s="15">
        <f t="shared" si="26"/>
        <v>1.9175600181186776</v>
      </c>
    </row>
    <row r="112" spans="1:48" ht="13.5" customHeight="1" x14ac:dyDescent="0.45">
      <c r="A112" s="7" t="s">
        <v>144</v>
      </c>
      <c r="B112" s="7" t="s">
        <v>258</v>
      </c>
      <c r="C112" s="8" t="s">
        <v>462</v>
      </c>
      <c r="D112" s="7" t="s">
        <v>277</v>
      </c>
      <c r="E112" s="58">
        <v>12258</v>
      </c>
      <c r="F112" s="50">
        <v>4713</v>
      </c>
      <c r="G112" s="37" t="s">
        <v>580</v>
      </c>
      <c r="H112" s="64">
        <v>2478</v>
      </c>
      <c r="I112" s="64">
        <v>2235</v>
      </c>
      <c r="J112" s="19">
        <f t="shared" si="18"/>
        <v>38.448360254527657</v>
      </c>
      <c r="K112" s="14">
        <v>6</v>
      </c>
      <c r="L112" s="21">
        <f t="shared" si="19"/>
        <v>0.4894762604013706</v>
      </c>
      <c r="M112" s="69">
        <v>2</v>
      </c>
      <c r="N112" s="15">
        <f t="shared" si="20"/>
        <v>0.16315875346712352</v>
      </c>
      <c r="O112" s="66">
        <v>0</v>
      </c>
      <c r="P112" s="15">
        <f t="shared" si="21"/>
        <v>0</v>
      </c>
      <c r="Q112" s="72">
        <v>0</v>
      </c>
      <c r="R112" s="15">
        <f t="shared" si="22"/>
        <v>0</v>
      </c>
      <c r="S112" s="76">
        <v>4</v>
      </c>
      <c r="T112" s="15">
        <f t="shared" si="23"/>
        <v>0.32631750693424705</v>
      </c>
      <c r="U112" s="74">
        <v>0</v>
      </c>
      <c r="V112" s="15">
        <f t="shared" si="24"/>
        <v>0</v>
      </c>
      <c r="W112" s="76">
        <v>0</v>
      </c>
      <c r="X112" s="15">
        <f t="shared" si="25"/>
        <v>0</v>
      </c>
      <c r="Y112" s="25">
        <v>4</v>
      </c>
      <c r="Z112" s="17">
        <v>2</v>
      </c>
      <c r="AA112" s="25">
        <v>0</v>
      </c>
      <c r="AB112" s="17">
        <v>0</v>
      </c>
      <c r="AC112" s="25">
        <v>0</v>
      </c>
      <c r="AD112" s="17">
        <v>106</v>
      </c>
      <c r="AE112" s="26">
        <v>74</v>
      </c>
      <c r="AF112" s="17">
        <v>0</v>
      </c>
      <c r="AG112" s="26">
        <v>0</v>
      </c>
      <c r="AH112" s="17">
        <v>0</v>
      </c>
      <c r="AI112" s="27">
        <v>180</v>
      </c>
      <c r="AJ112" s="15">
        <v>1.4684287812041115</v>
      </c>
      <c r="AK112" s="28">
        <v>0.32631750693424705</v>
      </c>
      <c r="AL112" s="22">
        <v>0.16315875346712352</v>
      </c>
      <c r="AM112" s="28">
        <v>0</v>
      </c>
      <c r="AN112" s="22">
        <v>0</v>
      </c>
      <c r="AO112" s="28">
        <v>0</v>
      </c>
      <c r="AP112" s="51">
        <v>158</v>
      </c>
      <c r="AQ112" s="55">
        <v>0</v>
      </c>
      <c r="AR112" s="51">
        <v>0</v>
      </c>
      <c r="AS112" s="55">
        <v>0</v>
      </c>
      <c r="AT112" s="51">
        <v>0</v>
      </c>
      <c r="AU112" s="55">
        <v>158</v>
      </c>
      <c r="AV112" s="15">
        <f t="shared" si="26"/>
        <v>1.2889541523902757</v>
      </c>
    </row>
    <row r="113" spans="1:48" ht="13.5" customHeight="1" x14ac:dyDescent="0.45">
      <c r="A113" s="7" t="s">
        <v>145</v>
      </c>
      <c r="B113" s="7" t="s">
        <v>259</v>
      </c>
      <c r="C113" s="8" t="s">
        <v>463</v>
      </c>
      <c r="D113" s="7" t="s">
        <v>277</v>
      </c>
      <c r="E113" s="58">
        <v>11744</v>
      </c>
      <c r="F113" s="50">
        <v>4596</v>
      </c>
      <c r="G113" s="37" t="s">
        <v>624</v>
      </c>
      <c r="H113" s="64">
        <v>2329</v>
      </c>
      <c r="I113" s="64">
        <v>2267</v>
      </c>
      <c r="J113" s="19">
        <f t="shared" si="18"/>
        <v>39.134877384196187</v>
      </c>
      <c r="K113" s="14">
        <v>8</v>
      </c>
      <c r="L113" s="21">
        <f t="shared" si="19"/>
        <v>0.68119891008174382</v>
      </c>
      <c r="M113" s="69">
        <v>3</v>
      </c>
      <c r="N113" s="15">
        <f t="shared" si="20"/>
        <v>0.25544959128065392</v>
      </c>
      <c r="O113" s="66">
        <v>0</v>
      </c>
      <c r="P113" s="15">
        <f t="shared" si="21"/>
        <v>0</v>
      </c>
      <c r="Q113" s="72">
        <v>0</v>
      </c>
      <c r="R113" s="15">
        <f t="shared" si="22"/>
        <v>0</v>
      </c>
      <c r="S113" s="76">
        <v>5</v>
      </c>
      <c r="T113" s="15">
        <f t="shared" si="23"/>
        <v>0.4257493188010899</v>
      </c>
      <c r="U113" s="74">
        <v>0</v>
      </c>
      <c r="V113" s="15">
        <f t="shared" si="24"/>
        <v>0</v>
      </c>
      <c r="W113" s="76">
        <v>0</v>
      </c>
      <c r="X113" s="15">
        <f t="shared" si="25"/>
        <v>0</v>
      </c>
      <c r="Y113" s="25">
        <v>5</v>
      </c>
      <c r="Z113" s="17">
        <v>3</v>
      </c>
      <c r="AA113" s="25">
        <v>0</v>
      </c>
      <c r="AB113" s="17">
        <v>0</v>
      </c>
      <c r="AC113" s="25">
        <v>0</v>
      </c>
      <c r="AD113" s="17">
        <v>133</v>
      </c>
      <c r="AE113" s="26">
        <v>94</v>
      </c>
      <c r="AF113" s="17">
        <v>0</v>
      </c>
      <c r="AG113" s="26">
        <v>0</v>
      </c>
      <c r="AH113" s="17">
        <v>0</v>
      </c>
      <c r="AI113" s="27">
        <v>227</v>
      </c>
      <c r="AJ113" s="15">
        <v>1.9329019073569482</v>
      </c>
      <c r="AK113" s="28">
        <v>0.4257493188010899</v>
      </c>
      <c r="AL113" s="22">
        <v>0.25544959128065392</v>
      </c>
      <c r="AM113" s="28">
        <v>0</v>
      </c>
      <c r="AN113" s="22">
        <v>0</v>
      </c>
      <c r="AO113" s="28">
        <v>0</v>
      </c>
      <c r="AP113" s="51">
        <v>161</v>
      </c>
      <c r="AQ113" s="55">
        <v>0</v>
      </c>
      <c r="AR113" s="51">
        <v>0</v>
      </c>
      <c r="AS113" s="55">
        <v>0</v>
      </c>
      <c r="AT113" s="51">
        <v>0</v>
      </c>
      <c r="AU113" s="55">
        <v>161</v>
      </c>
      <c r="AV113" s="15">
        <f t="shared" si="26"/>
        <v>1.3709128065395095</v>
      </c>
    </row>
    <row r="114" spans="1:48" ht="13.5" customHeight="1" x14ac:dyDescent="0.45">
      <c r="A114" s="7" t="s">
        <v>146</v>
      </c>
      <c r="B114" s="7" t="s">
        <v>260</v>
      </c>
      <c r="C114" s="8" t="s">
        <v>464</v>
      </c>
      <c r="D114" s="7" t="s">
        <v>277</v>
      </c>
      <c r="E114" s="58">
        <v>5779</v>
      </c>
      <c r="F114" s="50">
        <v>3106</v>
      </c>
      <c r="G114" s="37" t="s">
        <v>625</v>
      </c>
      <c r="H114" s="64">
        <v>1532</v>
      </c>
      <c r="I114" s="64">
        <v>1574</v>
      </c>
      <c r="J114" s="19">
        <f t="shared" si="18"/>
        <v>53.746322893234122</v>
      </c>
      <c r="K114" s="14">
        <v>22</v>
      </c>
      <c r="L114" s="21">
        <f t="shared" si="19"/>
        <v>3.8068870046720886</v>
      </c>
      <c r="M114" s="69">
        <v>3</v>
      </c>
      <c r="N114" s="15">
        <f t="shared" si="20"/>
        <v>0.51912095518255752</v>
      </c>
      <c r="O114" s="66">
        <v>0</v>
      </c>
      <c r="P114" s="15">
        <f t="shared" si="21"/>
        <v>0</v>
      </c>
      <c r="Q114" s="72">
        <v>0</v>
      </c>
      <c r="R114" s="15">
        <f t="shared" si="22"/>
        <v>0</v>
      </c>
      <c r="S114" s="76">
        <v>19</v>
      </c>
      <c r="T114" s="15">
        <f t="shared" si="23"/>
        <v>3.2877660494895311</v>
      </c>
      <c r="U114" s="74">
        <v>2</v>
      </c>
      <c r="V114" s="15">
        <f t="shared" si="24"/>
        <v>0.3460806367883717</v>
      </c>
      <c r="W114" s="76">
        <v>1</v>
      </c>
      <c r="X114" s="15">
        <f t="shared" si="25"/>
        <v>0.17304031839418585</v>
      </c>
      <c r="Y114" s="25">
        <v>15</v>
      </c>
      <c r="Z114" s="17">
        <v>5</v>
      </c>
      <c r="AA114" s="25">
        <v>1</v>
      </c>
      <c r="AB114" s="17">
        <v>0</v>
      </c>
      <c r="AC114" s="25">
        <v>1</v>
      </c>
      <c r="AD114" s="17">
        <v>403</v>
      </c>
      <c r="AE114" s="26">
        <v>146</v>
      </c>
      <c r="AF114" s="17">
        <v>33</v>
      </c>
      <c r="AG114" s="26">
        <v>0</v>
      </c>
      <c r="AH114" s="17">
        <v>47</v>
      </c>
      <c r="AI114" s="27">
        <v>629</v>
      </c>
      <c r="AJ114" s="15">
        <v>10.884236026994291</v>
      </c>
      <c r="AK114" s="28">
        <v>2.5956047759127876</v>
      </c>
      <c r="AL114" s="22">
        <v>0.86520159197092916</v>
      </c>
      <c r="AM114" s="28">
        <v>0.17304031839418585</v>
      </c>
      <c r="AN114" s="22">
        <v>0</v>
      </c>
      <c r="AO114" s="28">
        <v>0.17304031839418585</v>
      </c>
      <c r="AP114" s="51">
        <v>458</v>
      </c>
      <c r="AQ114" s="55">
        <v>0</v>
      </c>
      <c r="AR114" s="51">
        <v>0</v>
      </c>
      <c r="AS114" s="55">
        <v>0</v>
      </c>
      <c r="AT114" s="51">
        <v>0</v>
      </c>
      <c r="AU114" s="55">
        <v>458</v>
      </c>
      <c r="AV114" s="15">
        <f t="shared" si="26"/>
        <v>7.9252465824537115</v>
      </c>
    </row>
    <row r="115" spans="1:48" ht="13.5" customHeight="1" x14ac:dyDescent="0.45">
      <c r="A115" s="7" t="s">
        <v>152</v>
      </c>
      <c r="B115" s="7" t="s">
        <v>266</v>
      </c>
      <c r="C115" s="8" t="s">
        <v>467</v>
      </c>
      <c r="D115" s="7" t="s">
        <v>275</v>
      </c>
      <c r="E115" s="58">
        <v>8176</v>
      </c>
      <c r="F115" s="50">
        <v>4434</v>
      </c>
      <c r="G115" s="37" t="s">
        <v>626</v>
      </c>
      <c r="H115" s="64">
        <v>2083</v>
      </c>
      <c r="I115" s="64">
        <v>2351</v>
      </c>
      <c r="J115" s="19">
        <f t="shared" si="18"/>
        <v>54.231898238747554</v>
      </c>
      <c r="K115" s="14">
        <v>45</v>
      </c>
      <c r="L115" s="21">
        <f t="shared" si="19"/>
        <v>5.5039138943248531</v>
      </c>
      <c r="M115" s="69">
        <v>11</v>
      </c>
      <c r="N115" s="15">
        <f t="shared" si="20"/>
        <v>1.3454011741682974</v>
      </c>
      <c r="O115" s="66">
        <v>2</v>
      </c>
      <c r="P115" s="15">
        <f t="shared" si="21"/>
        <v>0.2446183953033268</v>
      </c>
      <c r="Q115" s="72">
        <v>0</v>
      </c>
      <c r="R115" s="15">
        <f t="shared" si="22"/>
        <v>0</v>
      </c>
      <c r="S115" s="76">
        <v>34</v>
      </c>
      <c r="T115" s="15">
        <f t="shared" si="23"/>
        <v>4.1585127201565557</v>
      </c>
      <c r="U115" s="74">
        <v>6</v>
      </c>
      <c r="V115" s="15">
        <f t="shared" si="24"/>
        <v>0.73385518590998045</v>
      </c>
      <c r="W115" s="76">
        <v>1</v>
      </c>
      <c r="X115" s="15">
        <f t="shared" si="25"/>
        <v>0.1223091976516634</v>
      </c>
      <c r="Y115" s="25">
        <v>27</v>
      </c>
      <c r="Z115" s="17">
        <v>10</v>
      </c>
      <c r="AA115" s="25">
        <v>6</v>
      </c>
      <c r="AB115" s="17">
        <v>1</v>
      </c>
      <c r="AC115" s="25">
        <v>1</v>
      </c>
      <c r="AD115" s="17">
        <v>713</v>
      </c>
      <c r="AE115" s="26">
        <v>334</v>
      </c>
      <c r="AF115" s="17">
        <v>220</v>
      </c>
      <c r="AG115" s="26">
        <v>38</v>
      </c>
      <c r="AH115" s="17">
        <v>60</v>
      </c>
      <c r="AI115" s="27">
        <v>1365</v>
      </c>
      <c r="AJ115" s="15">
        <v>16.695205479452056</v>
      </c>
      <c r="AK115" s="28">
        <v>3.3023483365949118</v>
      </c>
      <c r="AL115" s="22">
        <v>1.2230919765166339</v>
      </c>
      <c r="AM115" s="28">
        <v>0.73385518590998045</v>
      </c>
      <c r="AN115" s="22">
        <v>0.1223091976516634</v>
      </c>
      <c r="AO115" s="28">
        <v>0.1223091976516634</v>
      </c>
      <c r="AP115" s="51">
        <v>971</v>
      </c>
      <c r="AQ115" s="55">
        <v>97</v>
      </c>
      <c r="AR115" s="51">
        <v>0</v>
      </c>
      <c r="AS115" s="55">
        <v>0</v>
      </c>
      <c r="AT115" s="51">
        <v>0</v>
      </c>
      <c r="AU115" s="55">
        <v>1050</v>
      </c>
      <c r="AV115" s="15">
        <f t="shared" si="26"/>
        <v>12.842465753424658</v>
      </c>
    </row>
    <row r="116" spans="1:48" ht="13.5" customHeight="1" x14ac:dyDescent="0.45">
      <c r="A116" s="7" t="s">
        <v>148</v>
      </c>
      <c r="B116" s="7" t="s">
        <v>262</v>
      </c>
      <c r="C116" s="8" t="s">
        <v>468</v>
      </c>
      <c r="D116" s="7" t="s">
        <v>308</v>
      </c>
      <c r="E116" s="58">
        <v>8172</v>
      </c>
      <c r="F116" s="50">
        <v>4376</v>
      </c>
      <c r="G116" s="37" t="s">
        <v>618</v>
      </c>
      <c r="H116" s="64">
        <v>2053</v>
      </c>
      <c r="I116" s="64">
        <v>2323</v>
      </c>
      <c r="J116" s="19">
        <f t="shared" si="18"/>
        <v>53.54870288790994</v>
      </c>
      <c r="K116" s="14">
        <v>52</v>
      </c>
      <c r="L116" s="21">
        <f t="shared" si="19"/>
        <v>6.3631913852178164</v>
      </c>
      <c r="M116" s="69">
        <v>12</v>
      </c>
      <c r="N116" s="15">
        <f t="shared" si="20"/>
        <v>1.4684287812041115</v>
      </c>
      <c r="O116" s="66">
        <v>0</v>
      </c>
      <c r="P116" s="15">
        <f t="shared" si="21"/>
        <v>0</v>
      </c>
      <c r="Q116" s="72">
        <v>0</v>
      </c>
      <c r="R116" s="15">
        <f t="shared" si="22"/>
        <v>0</v>
      </c>
      <c r="S116" s="76">
        <v>40</v>
      </c>
      <c r="T116" s="15">
        <f t="shared" si="23"/>
        <v>4.8947626040137049</v>
      </c>
      <c r="U116" s="74">
        <v>5</v>
      </c>
      <c r="V116" s="15">
        <f t="shared" si="24"/>
        <v>0.61184532550171311</v>
      </c>
      <c r="W116" s="76">
        <v>0</v>
      </c>
      <c r="X116" s="15">
        <f t="shared" si="25"/>
        <v>0</v>
      </c>
      <c r="Y116" s="25">
        <v>33</v>
      </c>
      <c r="Z116" s="17">
        <v>14</v>
      </c>
      <c r="AA116" s="25">
        <v>3</v>
      </c>
      <c r="AB116" s="17">
        <v>2</v>
      </c>
      <c r="AC116" s="25">
        <v>0</v>
      </c>
      <c r="AD116" s="17">
        <v>871</v>
      </c>
      <c r="AE116" s="26">
        <v>446</v>
      </c>
      <c r="AF116" s="17">
        <v>116</v>
      </c>
      <c r="AG116" s="26">
        <v>81</v>
      </c>
      <c r="AH116" s="17">
        <v>0</v>
      </c>
      <c r="AI116" s="27">
        <v>1514</v>
      </c>
      <c r="AJ116" s="15">
        <v>18.526676456191872</v>
      </c>
      <c r="AK116" s="28">
        <v>4.0381791483113068</v>
      </c>
      <c r="AL116" s="22">
        <v>1.7131669114047967</v>
      </c>
      <c r="AM116" s="28">
        <v>0.36710719530102787</v>
      </c>
      <c r="AN116" s="22">
        <v>0.2447381302006853</v>
      </c>
      <c r="AO116" s="28">
        <v>0</v>
      </c>
      <c r="AP116" s="51">
        <v>1015</v>
      </c>
      <c r="AQ116" s="55">
        <v>37</v>
      </c>
      <c r="AR116" s="51">
        <v>0</v>
      </c>
      <c r="AS116" s="55">
        <v>0</v>
      </c>
      <c r="AT116" s="51">
        <v>0</v>
      </c>
      <c r="AU116" s="55">
        <v>1052</v>
      </c>
      <c r="AV116" s="15">
        <f t="shared" si="26"/>
        <v>12.873225648556044</v>
      </c>
    </row>
    <row r="117" spans="1:48" ht="13.5" customHeight="1" x14ac:dyDescent="0.45">
      <c r="A117" s="7" t="s">
        <v>149</v>
      </c>
      <c r="B117" s="7" t="s">
        <v>263</v>
      </c>
      <c r="C117" s="8" t="s">
        <v>469</v>
      </c>
      <c r="D117" s="7" t="s">
        <v>308</v>
      </c>
      <c r="E117" s="58">
        <v>8185</v>
      </c>
      <c r="F117" s="50">
        <v>4381</v>
      </c>
      <c r="G117" s="37" t="s">
        <v>619</v>
      </c>
      <c r="H117" s="64">
        <v>2057</v>
      </c>
      <c r="I117" s="64">
        <v>2324</v>
      </c>
      <c r="J117" s="19">
        <f t="shared" si="18"/>
        <v>53.524740378741598</v>
      </c>
      <c r="K117" s="14">
        <v>51</v>
      </c>
      <c r="L117" s="21">
        <f t="shared" si="19"/>
        <v>6.2309102015882711</v>
      </c>
      <c r="M117" s="69">
        <v>12</v>
      </c>
      <c r="N117" s="15">
        <f t="shared" si="20"/>
        <v>1.4660965180207699</v>
      </c>
      <c r="O117" s="66">
        <v>0</v>
      </c>
      <c r="P117" s="15">
        <f t="shared" si="21"/>
        <v>0</v>
      </c>
      <c r="Q117" s="72">
        <v>0</v>
      </c>
      <c r="R117" s="15">
        <f t="shared" si="22"/>
        <v>0</v>
      </c>
      <c r="S117" s="76">
        <v>39</v>
      </c>
      <c r="T117" s="15">
        <f t="shared" si="23"/>
        <v>4.7648136835675015</v>
      </c>
      <c r="U117" s="74">
        <v>4</v>
      </c>
      <c r="V117" s="15">
        <f t="shared" si="24"/>
        <v>0.48869883934025654</v>
      </c>
      <c r="W117" s="76">
        <v>0</v>
      </c>
      <c r="X117" s="15">
        <f t="shared" si="25"/>
        <v>0</v>
      </c>
      <c r="Y117" s="25">
        <v>32</v>
      </c>
      <c r="Z117" s="17">
        <v>15</v>
      </c>
      <c r="AA117" s="25">
        <v>3</v>
      </c>
      <c r="AB117" s="17">
        <v>1</v>
      </c>
      <c r="AC117" s="25">
        <v>0</v>
      </c>
      <c r="AD117" s="17">
        <v>845</v>
      </c>
      <c r="AE117" s="26">
        <v>478</v>
      </c>
      <c r="AF117" s="17">
        <v>116</v>
      </c>
      <c r="AG117" s="26">
        <v>38</v>
      </c>
      <c r="AH117" s="17">
        <v>0</v>
      </c>
      <c r="AI117" s="27">
        <v>1477</v>
      </c>
      <c r="AJ117" s="15">
        <v>18.045204642638975</v>
      </c>
      <c r="AK117" s="28">
        <v>3.9095907147220523</v>
      </c>
      <c r="AL117" s="22">
        <v>1.8326206475259621</v>
      </c>
      <c r="AM117" s="28">
        <v>0.36652412950519248</v>
      </c>
      <c r="AN117" s="22">
        <v>0.12217470983506414</v>
      </c>
      <c r="AO117" s="28">
        <v>0</v>
      </c>
      <c r="AP117" s="51">
        <v>999</v>
      </c>
      <c r="AQ117" s="55">
        <v>37</v>
      </c>
      <c r="AR117" s="51">
        <v>0</v>
      </c>
      <c r="AS117" s="55">
        <v>0</v>
      </c>
      <c r="AT117" s="51">
        <v>0</v>
      </c>
      <c r="AU117" s="55">
        <v>1036</v>
      </c>
      <c r="AV117" s="15">
        <f t="shared" si="26"/>
        <v>12.657299938912644</v>
      </c>
    </row>
    <row r="118" spans="1:48" ht="13.5" customHeight="1" x14ac:dyDescent="0.45">
      <c r="A118" s="7" t="s">
        <v>150</v>
      </c>
      <c r="B118" s="7" t="s">
        <v>264</v>
      </c>
      <c r="C118" s="8" t="s">
        <v>470</v>
      </c>
      <c r="D118" s="7" t="s">
        <v>308</v>
      </c>
      <c r="E118" s="58">
        <v>8185</v>
      </c>
      <c r="F118" s="50">
        <v>4383</v>
      </c>
      <c r="G118" s="37" t="s">
        <v>621</v>
      </c>
      <c r="H118" s="64">
        <v>2061</v>
      </c>
      <c r="I118" s="64">
        <v>2322</v>
      </c>
      <c r="J118" s="19">
        <f t="shared" si="18"/>
        <v>53.549175320708606</v>
      </c>
      <c r="K118" s="14">
        <v>52</v>
      </c>
      <c r="L118" s="21">
        <f t="shared" si="19"/>
        <v>6.353084911423335</v>
      </c>
      <c r="M118" s="69">
        <v>13</v>
      </c>
      <c r="N118" s="15">
        <f t="shared" si="20"/>
        <v>1.5882712278558337</v>
      </c>
      <c r="O118" s="66">
        <v>0</v>
      </c>
      <c r="P118" s="15">
        <f t="shared" si="21"/>
        <v>0</v>
      </c>
      <c r="Q118" s="72">
        <v>0</v>
      </c>
      <c r="R118" s="15">
        <f t="shared" si="22"/>
        <v>0</v>
      </c>
      <c r="S118" s="76">
        <v>39</v>
      </c>
      <c r="T118" s="15">
        <f t="shared" si="23"/>
        <v>4.7648136835675015</v>
      </c>
      <c r="U118" s="74">
        <v>5</v>
      </c>
      <c r="V118" s="15">
        <f t="shared" si="24"/>
        <v>0.61087354917532077</v>
      </c>
      <c r="W118" s="76">
        <v>0</v>
      </c>
      <c r="X118" s="15">
        <f t="shared" si="25"/>
        <v>0</v>
      </c>
      <c r="Y118" s="25">
        <v>32</v>
      </c>
      <c r="Z118" s="17">
        <v>15</v>
      </c>
      <c r="AA118" s="25">
        <v>3</v>
      </c>
      <c r="AB118" s="17">
        <v>2</v>
      </c>
      <c r="AC118" s="25">
        <v>0</v>
      </c>
      <c r="AD118" s="17">
        <v>846</v>
      </c>
      <c r="AE118" s="26">
        <v>489</v>
      </c>
      <c r="AF118" s="17">
        <v>116</v>
      </c>
      <c r="AG118" s="26">
        <v>81</v>
      </c>
      <c r="AH118" s="17">
        <v>0</v>
      </c>
      <c r="AI118" s="27">
        <v>1532</v>
      </c>
      <c r="AJ118" s="15">
        <v>18.717165546731827</v>
      </c>
      <c r="AK118" s="28">
        <v>3.9095907147220523</v>
      </c>
      <c r="AL118" s="22">
        <v>1.8326206475259621</v>
      </c>
      <c r="AM118" s="28">
        <v>0.36652412950519248</v>
      </c>
      <c r="AN118" s="22">
        <v>0.24434941967012827</v>
      </c>
      <c r="AO118" s="28">
        <v>0</v>
      </c>
      <c r="AP118" s="51">
        <v>1033</v>
      </c>
      <c r="AQ118" s="55">
        <v>37</v>
      </c>
      <c r="AR118" s="51">
        <v>0</v>
      </c>
      <c r="AS118" s="55">
        <v>0</v>
      </c>
      <c r="AT118" s="51">
        <v>0</v>
      </c>
      <c r="AU118" s="55">
        <v>1070</v>
      </c>
      <c r="AV118" s="15">
        <f t="shared" si="26"/>
        <v>13.072693952351862</v>
      </c>
    </row>
    <row r="119" spans="1:48" ht="13.5" customHeight="1" x14ac:dyDescent="0.45">
      <c r="A119" s="7" t="s">
        <v>151</v>
      </c>
      <c r="B119" s="7" t="s">
        <v>265</v>
      </c>
      <c r="C119" s="8" t="s">
        <v>471</v>
      </c>
      <c r="D119" s="7" t="s">
        <v>308</v>
      </c>
      <c r="E119" s="58">
        <v>8185</v>
      </c>
      <c r="F119" s="50">
        <v>4375</v>
      </c>
      <c r="G119" s="37" t="s">
        <v>622</v>
      </c>
      <c r="H119" s="64">
        <v>2057</v>
      </c>
      <c r="I119" s="64">
        <v>2318</v>
      </c>
      <c r="J119" s="19">
        <f t="shared" si="18"/>
        <v>53.451435552840564</v>
      </c>
      <c r="K119" s="14">
        <v>51</v>
      </c>
      <c r="L119" s="21">
        <f t="shared" si="19"/>
        <v>6.2309102015882711</v>
      </c>
      <c r="M119" s="69">
        <v>12</v>
      </c>
      <c r="N119" s="15">
        <f t="shared" si="20"/>
        <v>1.4660965180207699</v>
      </c>
      <c r="O119" s="66">
        <v>0</v>
      </c>
      <c r="P119" s="15">
        <f t="shared" si="21"/>
        <v>0</v>
      </c>
      <c r="Q119" s="72">
        <v>0</v>
      </c>
      <c r="R119" s="15">
        <f t="shared" si="22"/>
        <v>0</v>
      </c>
      <c r="S119" s="76">
        <v>39</v>
      </c>
      <c r="T119" s="15">
        <f t="shared" si="23"/>
        <v>4.7648136835675015</v>
      </c>
      <c r="U119" s="74">
        <v>5</v>
      </c>
      <c r="V119" s="15">
        <f t="shared" si="24"/>
        <v>0.61087354917532077</v>
      </c>
      <c r="W119" s="76">
        <v>0</v>
      </c>
      <c r="X119" s="15">
        <f t="shared" si="25"/>
        <v>0</v>
      </c>
      <c r="Y119" s="25">
        <v>32</v>
      </c>
      <c r="Z119" s="17">
        <v>14</v>
      </c>
      <c r="AA119" s="25">
        <v>3</v>
      </c>
      <c r="AB119" s="17">
        <v>2</v>
      </c>
      <c r="AC119" s="25">
        <v>0</v>
      </c>
      <c r="AD119" s="17">
        <v>844</v>
      </c>
      <c r="AE119" s="26">
        <v>446</v>
      </c>
      <c r="AF119" s="17">
        <v>116</v>
      </c>
      <c r="AG119" s="26">
        <v>81</v>
      </c>
      <c r="AH119" s="17">
        <v>0</v>
      </c>
      <c r="AI119" s="27">
        <v>1487</v>
      </c>
      <c r="AJ119" s="15">
        <v>18.16737935247404</v>
      </c>
      <c r="AK119" s="28">
        <v>3.9095907147220523</v>
      </c>
      <c r="AL119" s="22">
        <v>1.7104459376908978</v>
      </c>
      <c r="AM119" s="28">
        <v>0.36652412950519248</v>
      </c>
      <c r="AN119" s="22">
        <v>0.24434941967012827</v>
      </c>
      <c r="AO119" s="28">
        <v>0</v>
      </c>
      <c r="AP119" s="51">
        <v>994</v>
      </c>
      <c r="AQ119" s="55">
        <v>37</v>
      </c>
      <c r="AR119" s="51">
        <v>0</v>
      </c>
      <c r="AS119" s="55">
        <v>0</v>
      </c>
      <c r="AT119" s="51">
        <v>0</v>
      </c>
      <c r="AU119" s="55">
        <v>1031</v>
      </c>
      <c r="AV119" s="15">
        <f t="shared" si="26"/>
        <v>12.596212583995111</v>
      </c>
    </row>
    <row r="120" spans="1:48" ht="13.5" customHeight="1" x14ac:dyDescent="0.45">
      <c r="A120" s="7" t="s">
        <v>153</v>
      </c>
      <c r="B120" s="7" t="s">
        <v>267</v>
      </c>
      <c r="C120" s="8" t="s">
        <v>472</v>
      </c>
      <c r="D120" s="7" t="s">
        <v>308</v>
      </c>
      <c r="E120" s="58">
        <v>8657</v>
      </c>
      <c r="F120" s="50">
        <v>4640</v>
      </c>
      <c r="G120" s="37" t="s">
        <v>623</v>
      </c>
      <c r="H120" s="64">
        <v>2179</v>
      </c>
      <c r="I120" s="64">
        <v>2461</v>
      </c>
      <c r="J120" s="19">
        <f t="shared" si="18"/>
        <v>53.598244195448771</v>
      </c>
      <c r="K120" s="14">
        <v>42</v>
      </c>
      <c r="L120" s="21">
        <f t="shared" si="19"/>
        <v>4.8515652073466562</v>
      </c>
      <c r="M120" s="69">
        <v>13</v>
      </c>
      <c r="N120" s="15">
        <f t="shared" si="20"/>
        <v>1.5016749451311078</v>
      </c>
      <c r="O120" s="66">
        <v>1</v>
      </c>
      <c r="P120" s="15">
        <f t="shared" si="21"/>
        <v>0.11551345731777753</v>
      </c>
      <c r="Q120" s="72">
        <v>0</v>
      </c>
      <c r="R120" s="15">
        <f t="shared" si="22"/>
        <v>0</v>
      </c>
      <c r="S120" s="76">
        <v>29</v>
      </c>
      <c r="T120" s="15">
        <f t="shared" si="23"/>
        <v>3.3498902622155482</v>
      </c>
      <c r="U120" s="74">
        <v>4</v>
      </c>
      <c r="V120" s="15">
        <f t="shared" si="24"/>
        <v>0.46205382927111011</v>
      </c>
      <c r="W120" s="76">
        <v>0</v>
      </c>
      <c r="X120" s="15">
        <f t="shared" si="25"/>
        <v>0</v>
      </c>
      <c r="Y120" s="25">
        <v>25</v>
      </c>
      <c r="Z120" s="17">
        <v>12</v>
      </c>
      <c r="AA120" s="25">
        <v>4</v>
      </c>
      <c r="AB120" s="17">
        <v>1</v>
      </c>
      <c r="AC120" s="25">
        <v>0</v>
      </c>
      <c r="AD120" s="17">
        <v>672</v>
      </c>
      <c r="AE120" s="26">
        <v>386</v>
      </c>
      <c r="AF120" s="17">
        <v>169</v>
      </c>
      <c r="AG120" s="26">
        <v>38</v>
      </c>
      <c r="AH120" s="17">
        <v>0</v>
      </c>
      <c r="AI120" s="27">
        <v>1265</v>
      </c>
      <c r="AJ120" s="15">
        <v>14.612452350698856</v>
      </c>
      <c r="AK120" s="28">
        <v>2.8878364329444381</v>
      </c>
      <c r="AL120" s="22">
        <v>1.3861614878133302</v>
      </c>
      <c r="AM120" s="28">
        <v>0.46205382927111011</v>
      </c>
      <c r="AN120" s="22">
        <v>0.11551345731777753</v>
      </c>
      <c r="AO120" s="28">
        <v>0</v>
      </c>
      <c r="AP120" s="51">
        <v>1032</v>
      </c>
      <c r="AQ120" s="55">
        <v>0</v>
      </c>
      <c r="AR120" s="51">
        <v>0</v>
      </c>
      <c r="AS120" s="55">
        <v>0</v>
      </c>
      <c r="AT120" s="51">
        <v>0</v>
      </c>
      <c r="AU120" s="55">
        <v>1032</v>
      </c>
      <c r="AV120" s="15">
        <f t="shared" si="26"/>
        <v>11.92098879519464</v>
      </c>
    </row>
    <row r="121" spans="1:48" ht="13.5" customHeight="1" x14ac:dyDescent="0.45">
      <c r="A121" s="7" t="s">
        <v>473</v>
      </c>
      <c r="B121" s="7" t="s">
        <v>474</v>
      </c>
      <c r="C121" s="8" t="s">
        <v>475</v>
      </c>
      <c r="D121" s="7" t="s">
        <v>275</v>
      </c>
      <c r="E121" s="58">
        <v>8193</v>
      </c>
      <c r="F121" s="50">
        <v>4409</v>
      </c>
      <c r="G121" s="37" t="s">
        <v>581</v>
      </c>
      <c r="H121" s="64">
        <v>2070</v>
      </c>
      <c r="I121" s="64">
        <v>2339</v>
      </c>
      <c r="J121" s="19">
        <f t="shared" si="18"/>
        <v>53.814231661174169</v>
      </c>
      <c r="K121" s="14">
        <v>45</v>
      </c>
      <c r="L121" s="21">
        <f t="shared" si="19"/>
        <v>5.4924935920908089</v>
      </c>
      <c r="M121" s="69">
        <v>9</v>
      </c>
      <c r="N121" s="15">
        <f t="shared" si="20"/>
        <v>1.0984987184181618</v>
      </c>
      <c r="O121" s="66">
        <v>0</v>
      </c>
      <c r="P121" s="15">
        <f t="shared" si="21"/>
        <v>0</v>
      </c>
      <c r="Q121" s="72">
        <v>0</v>
      </c>
      <c r="R121" s="15">
        <f t="shared" si="22"/>
        <v>0</v>
      </c>
      <c r="S121" s="76">
        <v>36</v>
      </c>
      <c r="T121" s="15">
        <f t="shared" si="23"/>
        <v>4.3939948736726473</v>
      </c>
      <c r="U121" s="74">
        <v>4</v>
      </c>
      <c r="V121" s="15">
        <f t="shared" si="24"/>
        <v>0.48822165263029416</v>
      </c>
      <c r="W121" s="76">
        <v>0</v>
      </c>
      <c r="X121" s="15">
        <f t="shared" si="25"/>
        <v>0</v>
      </c>
      <c r="Y121" s="25">
        <v>30</v>
      </c>
      <c r="Z121" s="17">
        <v>11</v>
      </c>
      <c r="AA121" s="25">
        <v>2</v>
      </c>
      <c r="AB121" s="17">
        <v>2</v>
      </c>
      <c r="AC121" s="25">
        <v>0</v>
      </c>
      <c r="AD121" s="17">
        <v>799</v>
      </c>
      <c r="AE121" s="26">
        <v>354</v>
      </c>
      <c r="AF121" s="17">
        <v>80</v>
      </c>
      <c r="AG121" s="26">
        <v>81</v>
      </c>
      <c r="AH121" s="17">
        <v>0</v>
      </c>
      <c r="AI121" s="27">
        <v>1314</v>
      </c>
      <c r="AJ121" s="15">
        <v>16.038081288905161</v>
      </c>
      <c r="AK121" s="28">
        <v>3.6616623947272062</v>
      </c>
      <c r="AL121" s="22">
        <v>1.3426095447333088</v>
      </c>
      <c r="AM121" s="28">
        <v>0.24411082631514708</v>
      </c>
      <c r="AN121" s="22">
        <v>0.24411082631514708</v>
      </c>
      <c r="AO121" s="28">
        <v>0</v>
      </c>
      <c r="AP121" s="51">
        <v>873</v>
      </c>
      <c r="AQ121" s="55">
        <v>69</v>
      </c>
      <c r="AR121" s="51">
        <v>0</v>
      </c>
      <c r="AS121" s="55">
        <v>0</v>
      </c>
      <c r="AT121" s="51">
        <v>0</v>
      </c>
      <c r="AU121" s="55">
        <v>942</v>
      </c>
      <c r="AV121" s="15">
        <f t="shared" si="26"/>
        <v>11.497619919443428</v>
      </c>
    </row>
    <row r="122" spans="1:48" ht="13.5" customHeight="1" x14ac:dyDescent="0.45">
      <c r="A122" s="7" t="s">
        <v>155</v>
      </c>
      <c r="B122" s="7" t="s">
        <v>269</v>
      </c>
      <c r="C122" s="8" t="s">
        <v>477</v>
      </c>
      <c r="D122" s="7" t="s">
        <v>277</v>
      </c>
      <c r="E122" s="58">
        <v>11764</v>
      </c>
      <c r="F122" s="50">
        <v>4606</v>
      </c>
      <c r="G122" s="37" t="s">
        <v>627</v>
      </c>
      <c r="H122" s="64">
        <v>2348</v>
      </c>
      <c r="I122" s="64">
        <v>2258</v>
      </c>
      <c r="J122" s="19">
        <f t="shared" si="18"/>
        <v>39.153349200952057</v>
      </c>
      <c r="K122" s="14">
        <v>5</v>
      </c>
      <c r="L122" s="21">
        <f t="shared" si="19"/>
        <v>0.42502550153009183</v>
      </c>
      <c r="M122" s="69">
        <v>1</v>
      </c>
      <c r="N122" s="15">
        <f t="shared" si="20"/>
        <v>8.5005100306018364E-2</v>
      </c>
      <c r="O122" s="66">
        <v>0</v>
      </c>
      <c r="P122" s="15">
        <f t="shared" si="21"/>
        <v>0</v>
      </c>
      <c r="Q122" s="72">
        <v>0</v>
      </c>
      <c r="R122" s="15">
        <f t="shared" si="22"/>
        <v>0</v>
      </c>
      <c r="S122" s="76">
        <v>4</v>
      </c>
      <c r="T122" s="15">
        <f t="shared" si="23"/>
        <v>0.34002040122407345</v>
      </c>
      <c r="U122" s="74">
        <v>0</v>
      </c>
      <c r="V122" s="15">
        <f t="shared" si="24"/>
        <v>0</v>
      </c>
      <c r="W122" s="76">
        <v>0</v>
      </c>
      <c r="X122" s="15">
        <f t="shared" si="25"/>
        <v>0</v>
      </c>
      <c r="Y122" s="25">
        <v>3</v>
      </c>
      <c r="Z122" s="17">
        <v>2</v>
      </c>
      <c r="AA122" s="25">
        <v>0</v>
      </c>
      <c r="AB122" s="17">
        <v>0</v>
      </c>
      <c r="AC122" s="25">
        <v>0</v>
      </c>
      <c r="AD122" s="17">
        <v>76</v>
      </c>
      <c r="AE122" s="26">
        <v>70</v>
      </c>
      <c r="AF122" s="17">
        <v>0</v>
      </c>
      <c r="AG122" s="26">
        <v>0</v>
      </c>
      <c r="AH122" s="17">
        <v>0</v>
      </c>
      <c r="AI122" s="27">
        <v>146</v>
      </c>
      <c r="AJ122" s="15">
        <v>1.2410744644678682</v>
      </c>
      <c r="AK122" s="28">
        <v>0.25501530091805513</v>
      </c>
      <c r="AL122" s="22">
        <v>0.17001020061203673</v>
      </c>
      <c r="AM122" s="28">
        <v>0</v>
      </c>
      <c r="AN122" s="22">
        <v>0</v>
      </c>
      <c r="AO122" s="28">
        <v>0</v>
      </c>
      <c r="AP122" s="51">
        <v>125</v>
      </c>
      <c r="AQ122" s="55">
        <v>0</v>
      </c>
      <c r="AR122" s="51">
        <v>0</v>
      </c>
      <c r="AS122" s="55">
        <v>0</v>
      </c>
      <c r="AT122" s="51">
        <v>0</v>
      </c>
      <c r="AU122" s="55">
        <v>125</v>
      </c>
      <c r="AV122" s="15">
        <f t="shared" si="26"/>
        <v>1.0625637538252295</v>
      </c>
    </row>
    <row r="123" spans="1:48" ht="13.5" customHeight="1" thickBot="1" x14ac:dyDescent="0.4"/>
    <row r="124" spans="1:48" ht="13.5" customHeight="1" thickBot="1" x14ac:dyDescent="0.5">
      <c r="A124" s="83" t="s">
        <v>24</v>
      </c>
      <c r="B124" s="84"/>
      <c r="C124" s="84"/>
      <c r="D124" s="85"/>
      <c r="E124" s="2"/>
      <c r="F124" s="2"/>
      <c r="G124" s="2"/>
      <c r="H124" s="2"/>
      <c r="I124" s="2"/>
      <c r="J124" s="2"/>
      <c r="K124" s="42" t="s">
        <v>482</v>
      </c>
      <c r="L124" s="43" t="s">
        <v>489</v>
      </c>
      <c r="M124" s="65" t="s">
        <v>483</v>
      </c>
      <c r="N124" s="43" t="s">
        <v>490</v>
      </c>
      <c r="O124" s="65" t="s">
        <v>485</v>
      </c>
      <c r="P124" s="43" t="s">
        <v>491</v>
      </c>
      <c r="Q124" s="70" t="s">
        <v>486</v>
      </c>
      <c r="R124" s="43" t="s">
        <v>492</v>
      </c>
      <c r="S124" s="75" t="s">
        <v>484</v>
      </c>
      <c r="T124" s="43" t="s">
        <v>493</v>
      </c>
      <c r="U124" s="75" t="s">
        <v>487</v>
      </c>
      <c r="V124" s="43" t="s">
        <v>494</v>
      </c>
      <c r="W124" s="75" t="s">
        <v>488</v>
      </c>
      <c r="X124" s="43" t="s">
        <v>495</v>
      </c>
      <c r="Y124" s="44" t="s">
        <v>0</v>
      </c>
      <c r="Z124" s="45" t="s">
        <v>1</v>
      </c>
      <c r="AA124" s="44" t="s">
        <v>2</v>
      </c>
      <c r="AB124" s="45" t="s">
        <v>3</v>
      </c>
      <c r="AC124" s="44" t="s">
        <v>4</v>
      </c>
      <c r="AD124" s="45" t="s">
        <v>5</v>
      </c>
      <c r="AE124" s="46" t="s">
        <v>6</v>
      </c>
      <c r="AF124" s="45" t="s">
        <v>7</v>
      </c>
      <c r="AG124" s="46" t="s">
        <v>8</v>
      </c>
      <c r="AH124" s="45" t="s">
        <v>9</v>
      </c>
      <c r="AI124" s="47" t="s">
        <v>10</v>
      </c>
      <c r="AJ124" s="43" t="s">
        <v>11</v>
      </c>
      <c r="AK124" s="48" t="s">
        <v>12</v>
      </c>
      <c r="AL124" s="49" t="s">
        <v>13</v>
      </c>
      <c r="AM124" s="48" t="s">
        <v>14</v>
      </c>
      <c r="AN124" s="49" t="s">
        <v>15</v>
      </c>
      <c r="AO124" s="48" t="s">
        <v>16</v>
      </c>
      <c r="AP124" s="52" t="s">
        <v>17</v>
      </c>
      <c r="AQ124" s="56" t="s">
        <v>18</v>
      </c>
      <c r="AR124" s="52" t="s">
        <v>19</v>
      </c>
      <c r="AS124" s="56" t="s">
        <v>20</v>
      </c>
      <c r="AT124" s="52" t="s">
        <v>21</v>
      </c>
      <c r="AU124" s="56" t="s">
        <v>22</v>
      </c>
      <c r="AV124" s="52" t="s">
        <v>23</v>
      </c>
    </row>
    <row r="125" spans="1:48" ht="13.5" customHeight="1" x14ac:dyDescent="0.45">
      <c r="A125" s="86" t="s">
        <v>25</v>
      </c>
      <c r="B125" s="87"/>
      <c r="C125" s="87"/>
      <c r="D125" s="88"/>
      <c r="E125" s="3">
        <f>SUM(E2:E122)</f>
        <v>1112406</v>
      </c>
      <c r="F125" s="3">
        <f>SUM(F2:F122)</f>
        <v>511307</v>
      </c>
      <c r="G125" s="3"/>
      <c r="H125" s="61">
        <f t="shared" ref="H125:AV125" si="27">SUM(H2:H122)</f>
        <v>248338</v>
      </c>
      <c r="I125" s="61">
        <f t="shared" si="27"/>
        <v>262969</v>
      </c>
      <c r="J125" s="3">
        <f t="shared" si="27"/>
        <v>5661.9333025331862</v>
      </c>
      <c r="K125" s="32">
        <f t="shared" si="27"/>
        <v>3412</v>
      </c>
      <c r="L125" s="3">
        <f t="shared" si="27"/>
        <v>404.39399902121914</v>
      </c>
      <c r="M125" s="23">
        <f t="shared" si="27"/>
        <v>768</v>
      </c>
      <c r="N125" s="3">
        <f t="shared" si="27"/>
        <v>88.737491819668648</v>
      </c>
      <c r="O125" s="23">
        <f t="shared" si="27"/>
        <v>75</v>
      </c>
      <c r="P125" s="3">
        <f t="shared" si="27"/>
        <v>8.5622274082999166</v>
      </c>
      <c r="Q125" s="23">
        <f t="shared" si="27"/>
        <v>10</v>
      </c>
      <c r="R125" s="3">
        <f t="shared" si="27"/>
        <v>1.1677401157251024</v>
      </c>
      <c r="S125" s="5">
        <f t="shared" si="27"/>
        <v>2644</v>
      </c>
      <c r="T125" s="3">
        <f t="shared" si="27"/>
        <v>315.65650720155031</v>
      </c>
      <c r="U125" s="5">
        <f t="shared" si="27"/>
        <v>492</v>
      </c>
      <c r="V125" s="3">
        <f t="shared" si="27"/>
        <v>58.549911689416064</v>
      </c>
      <c r="W125" s="5">
        <f t="shared" si="27"/>
        <v>96</v>
      </c>
      <c r="X125" s="3">
        <f t="shared" si="27"/>
        <v>11.226771631736465</v>
      </c>
      <c r="Y125" s="30">
        <f t="shared" si="27"/>
        <v>2056</v>
      </c>
      <c r="Z125" s="3">
        <f t="shared" si="27"/>
        <v>789</v>
      </c>
      <c r="AA125" s="30">
        <f t="shared" si="27"/>
        <v>327</v>
      </c>
      <c r="AB125" s="3">
        <f t="shared" si="27"/>
        <v>134</v>
      </c>
      <c r="AC125" s="30">
        <f t="shared" si="27"/>
        <v>106</v>
      </c>
      <c r="AD125" s="3">
        <f t="shared" si="27"/>
        <v>55316</v>
      </c>
      <c r="AE125" s="32">
        <f t="shared" si="27"/>
        <v>26240</v>
      </c>
      <c r="AF125" s="3">
        <f t="shared" si="27"/>
        <v>12993</v>
      </c>
      <c r="AG125" s="32">
        <f t="shared" si="27"/>
        <v>5860</v>
      </c>
      <c r="AH125" s="3">
        <f t="shared" si="27"/>
        <v>5725</v>
      </c>
      <c r="AI125" s="32">
        <f t="shared" si="27"/>
        <v>106134</v>
      </c>
      <c r="AJ125" s="3">
        <f t="shared" si="27"/>
        <v>1255.6556728069618</v>
      </c>
      <c r="AK125" s="34">
        <f t="shared" si="27"/>
        <v>244.44323055064609</v>
      </c>
      <c r="AL125" s="3">
        <f t="shared" si="27"/>
        <v>92.838629372857014</v>
      </c>
      <c r="AM125" s="34">
        <f t="shared" si="27"/>
        <v>38.844459429666664</v>
      </c>
      <c r="AN125" s="3">
        <f t="shared" si="27"/>
        <v>15.873167920587745</v>
      </c>
      <c r="AO125" s="34">
        <f t="shared" si="27"/>
        <v>12.394511747461566</v>
      </c>
      <c r="AP125" s="3">
        <f t="shared" si="27"/>
        <v>82050</v>
      </c>
      <c r="AQ125" s="53">
        <f t="shared" si="27"/>
        <v>3144</v>
      </c>
      <c r="AR125" s="3">
        <f t="shared" si="27"/>
        <v>0</v>
      </c>
      <c r="AS125" s="53">
        <f t="shared" si="27"/>
        <v>0</v>
      </c>
      <c r="AT125" s="3">
        <f t="shared" si="27"/>
        <v>0</v>
      </c>
      <c r="AU125" s="53">
        <f t="shared" si="27"/>
        <v>84086</v>
      </c>
      <c r="AV125" s="3">
        <f t="shared" si="27"/>
        <v>993.25754209117406</v>
      </c>
    </row>
    <row r="126" spans="1:48" ht="13.5" customHeight="1" x14ac:dyDescent="0.45">
      <c r="A126" s="80" t="s">
        <v>26</v>
      </c>
      <c r="B126" s="81"/>
      <c r="C126" s="81"/>
      <c r="D126" s="82"/>
      <c r="E126" s="4">
        <f>COUNT(E2:E122)</f>
        <v>121</v>
      </c>
      <c r="F126" s="4">
        <f>COUNT(F2:F122)</f>
        <v>121</v>
      </c>
      <c r="G126" s="4"/>
      <c r="H126" s="62">
        <f t="shared" ref="H126:AV126" si="28">COUNT(H2:H122)</f>
        <v>121</v>
      </c>
      <c r="I126" s="62">
        <f t="shared" si="28"/>
        <v>121</v>
      </c>
      <c r="J126" s="4">
        <f t="shared" si="28"/>
        <v>121</v>
      </c>
      <c r="K126" s="33">
        <f t="shared" si="28"/>
        <v>121</v>
      </c>
      <c r="L126" s="4">
        <f t="shared" si="28"/>
        <v>121</v>
      </c>
      <c r="M126" s="24">
        <f t="shared" si="28"/>
        <v>121</v>
      </c>
      <c r="N126" s="4">
        <f t="shared" si="28"/>
        <v>121</v>
      </c>
      <c r="O126" s="24">
        <f t="shared" si="28"/>
        <v>121</v>
      </c>
      <c r="P126" s="4">
        <f t="shared" si="28"/>
        <v>121</v>
      </c>
      <c r="Q126" s="24">
        <f t="shared" si="28"/>
        <v>121</v>
      </c>
      <c r="R126" s="4">
        <f t="shared" si="28"/>
        <v>121</v>
      </c>
      <c r="S126" s="6">
        <f t="shared" si="28"/>
        <v>121</v>
      </c>
      <c r="T126" s="4">
        <f t="shared" si="28"/>
        <v>121</v>
      </c>
      <c r="U126" s="6">
        <f t="shared" si="28"/>
        <v>121</v>
      </c>
      <c r="V126" s="4">
        <f t="shared" si="28"/>
        <v>121</v>
      </c>
      <c r="W126" s="6">
        <f t="shared" si="28"/>
        <v>121</v>
      </c>
      <c r="X126" s="4">
        <f t="shared" si="28"/>
        <v>121</v>
      </c>
      <c r="Y126" s="31">
        <f t="shared" si="28"/>
        <v>121</v>
      </c>
      <c r="Z126" s="4">
        <f t="shared" si="28"/>
        <v>121</v>
      </c>
      <c r="AA126" s="31">
        <f t="shared" si="28"/>
        <v>121</v>
      </c>
      <c r="AB126" s="4">
        <f t="shared" si="28"/>
        <v>121</v>
      </c>
      <c r="AC126" s="31">
        <f t="shared" si="28"/>
        <v>121</v>
      </c>
      <c r="AD126" s="4">
        <f t="shared" si="28"/>
        <v>121</v>
      </c>
      <c r="AE126" s="33">
        <f t="shared" si="28"/>
        <v>121</v>
      </c>
      <c r="AF126" s="4">
        <f t="shared" si="28"/>
        <v>121</v>
      </c>
      <c r="AG126" s="33">
        <f t="shared" si="28"/>
        <v>121</v>
      </c>
      <c r="AH126" s="4">
        <f t="shared" si="28"/>
        <v>121</v>
      </c>
      <c r="AI126" s="33">
        <f t="shared" si="28"/>
        <v>121</v>
      </c>
      <c r="AJ126" s="4">
        <f t="shared" si="28"/>
        <v>121</v>
      </c>
      <c r="AK126" s="35">
        <f t="shared" si="28"/>
        <v>121</v>
      </c>
      <c r="AL126" s="4">
        <f t="shared" si="28"/>
        <v>121</v>
      </c>
      <c r="AM126" s="35">
        <f t="shared" si="28"/>
        <v>121</v>
      </c>
      <c r="AN126" s="4">
        <f t="shared" si="28"/>
        <v>121</v>
      </c>
      <c r="AO126" s="35">
        <f t="shared" si="28"/>
        <v>121</v>
      </c>
      <c r="AP126" s="4">
        <f t="shared" si="28"/>
        <v>121</v>
      </c>
      <c r="AQ126" s="54">
        <f t="shared" si="28"/>
        <v>121</v>
      </c>
      <c r="AR126" s="4">
        <f t="shared" si="28"/>
        <v>121</v>
      </c>
      <c r="AS126" s="54">
        <f t="shared" si="28"/>
        <v>121</v>
      </c>
      <c r="AT126" s="4">
        <f t="shared" si="28"/>
        <v>121</v>
      </c>
      <c r="AU126" s="54">
        <f t="shared" si="28"/>
        <v>121</v>
      </c>
      <c r="AV126" s="4">
        <f t="shared" si="28"/>
        <v>121</v>
      </c>
    </row>
    <row r="127" spans="1:48" ht="13.5" customHeight="1" x14ac:dyDescent="0.45">
      <c r="A127" s="80" t="s">
        <v>27</v>
      </c>
      <c r="B127" s="81"/>
      <c r="C127" s="81"/>
      <c r="D127" s="82"/>
      <c r="E127" s="4">
        <f>AVERAGEA(E2:E122)</f>
        <v>9193.4380165289258</v>
      </c>
      <c r="F127" s="4">
        <f>AVERAGEA(F2:F122)</f>
        <v>4225.6776859504134</v>
      </c>
      <c r="G127" s="4"/>
      <c r="H127" s="62">
        <f t="shared" ref="H127:AV127" si="29">AVERAGEA(H2:H122)</f>
        <v>2052.3801652892562</v>
      </c>
      <c r="I127" s="62">
        <f t="shared" si="29"/>
        <v>2173.2975206611573</v>
      </c>
      <c r="J127" s="4">
        <f t="shared" si="29"/>
        <v>46.792837211018067</v>
      </c>
      <c r="K127" s="33">
        <f t="shared" si="29"/>
        <v>28.198347107438018</v>
      </c>
      <c r="L127" s="4">
        <f t="shared" si="29"/>
        <v>3.3420991654646208</v>
      </c>
      <c r="M127" s="24">
        <f t="shared" si="29"/>
        <v>6.3471074380165291</v>
      </c>
      <c r="N127" s="4">
        <f t="shared" si="29"/>
        <v>0.73336770098899706</v>
      </c>
      <c r="O127" s="24">
        <f t="shared" si="29"/>
        <v>0.6198347107438017</v>
      </c>
      <c r="P127" s="4">
        <f t="shared" si="29"/>
        <v>7.0762209985949717E-2</v>
      </c>
      <c r="Q127" s="24">
        <f t="shared" si="29"/>
        <v>8.2644628099173556E-2</v>
      </c>
      <c r="R127" s="4">
        <f t="shared" si="29"/>
        <v>9.6507447580586967E-3</v>
      </c>
      <c r="S127" s="6">
        <f t="shared" si="29"/>
        <v>21.851239669421489</v>
      </c>
      <c r="T127" s="4">
        <f t="shared" si="29"/>
        <v>2.6087314644756225</v>
      </c>
      <c r="U127" s="6">
        <f t="shared" si="29"/>
        <v>4.0661157024793386</v>
      </c>
      <c r="V127" s="4">
        <f t="shared" si="29"/>
        <v>0.4838835676811245</v>
      </c>
      <c r="W127" s="6">
        <f t="shared" si="29"/>
        <v>0.79338842975206614</v>
      </c>
      <c r="X127" s="4">
        <f t="shared" si="29"/>
        <v>9.2783236625921195E-2</v>
      </c>
      <c r="Y127" s="31">
        <f t="shared" si="29"/>
        <v>16.991735537190081</v>
      </c>
      <c r="Z127" s="4">
        <f t="shared" si="29"/>
        <v>6.5206611570247937</v>
      </c>
      <c r="AA127" s="31">
        <f t="shared" si="29"/>
        <v>2.7024793388429753</v>
      </c>
      <c r="AB127" s="4">
        <f t="shared" si="29"/>
        <v>1.1074380165289257</v>
      </c>
      <c r="AC127" s="31">
        <f t="shared" si="29"/>
        <v>0.87603305785123964</v>
      </c>
      <c r="AD127" s="4">
        <f t="shared" si="29"/>
        <v>457.15702479338842</v>
      </c>
      <c r="AE127" s="33">
        <f t="shared" si="29"/>
        <v>216.85950413223139</v>
      </c>
      <c r="AF127" s="4">
        <f t="shared" si="29"/>
        <v>107.3801652892562</v>
      </c>
      <c r="AG127" s="33">
        <f t="shared" si="29"/>
        <v>48.429752066115704</v>
      </c>
      <c r="AH127" s="4">
        <f t="shared" si="29"/>
        <v>47.314049586776861</v>
      </c>
      <c r="AI127" s="33">
        <f t="shared" si="29"/>
        <v>877.14049586776855</v>
      </c>
      <c r="AJ127" s="4">
        <f t="shared" si="29"/>
        <v>10.37731960997489</v>
      </c>
      <c r="AK127" s="35">
        <f t="shared" si="29"/>
        <v>2.0201919880218684</v>
      </c>
      <c r="AL127" s="4">
        <f t="shared" si="29"/>
        <v>0.76726139977567775</v>
      </c>
      <c r="AM127" s="35">
        <f t="shared" si="29"/>
        <v>0.32102859032782366</v>
      </c>
      <c r="AN127" s="4">
        <f t="shared" si="29"/>
        <v>0.13118320595527061</v>
      </c>
      <c r="AO127" s="35">
        <f t="shared" si="29"/>
        <v>0.10243398138397988</v>
      </c>
      <c r="AP127" s="4">
        <f t="shared" si="29"/>
        <v>678.09917355371897</v>
      </c>
      <c r="AQ127" s="54">
        <f t="shared" si="29"/>
        <v>25.983471074380166</v>
      </c>
      <c r="AR127" s="4">
        <f t="shared" si="29"/>
        <v>0</v>
      </c>
      <c r="AS127" s="54">
        <f t="shared" si="29"/>
        <v>0</v>
      </c>
      <c r="AT127" s="4">
        <f t="shared" si="29"/>
        <v>0</v>
      </c>
      <c r="AU127" s="54">
        <f t="shared" si="29"/>
        <v>694.92561983471069</v>
      </c>
      <c r="AV127" s="4">
        <f t="shared" si="29"/>
        <v>8.2087400172824303</v>
      </c>
    </row>
    <row r="128" spans="1:48" ht="13.5" customHeight="1" x14ac:dyDescent="0.45">
      <c r="A128" s="80" t="s">
        <v>28</v>
      </c>
      <c r="B128" s="81"/>
      <c r="C128" s="81"/>
      <c r="D128" s="82"/>
      <c r="E128" s="4">
        <f>MIN(E2:E122)</f>
        <v>3811</v>
      </c>
      <c r="F128" s="4">
        <f>MIN(F2:F122)</f>
        <v>2062</v>
      </c>
      <c r="G128" s="4"/>
      <c r="H128" s="62">
        <f t="shared" ref="H128:AV128" si="30">MIN(H2:H122)</f>
        <v>968</v>
      </c>
      <c r="I128" s="62">
        <f t="shared" si="30"/>
        <v>1094</v>
      </c>
      <c r="J128" s="4">
        <f t="shared" si="30"/>
        <v>35.362637362637358</v>
      </c>
      <c r="K128" s="33">
        <f t="shared" si="30"/>
        <v>0</v>
      </c>
      <c r="L128" s="4">
        <f t="shared" si="30"/>
        <v>0</v>
      </c>
      <c r="M128" s="24">
        <f t="shared" si="30"/>
        <v>0</v>
      </c>
      <c r="N128" s="4">
        <f t="shared" si="30"/>
        <v>0</v>
      </c>
      <c r="O128" s="24">
        <f t="shared" si="30"/>
        <v>0</v>
      </c>
      <c r="P128" s="4">
        <f t="shared" si="30"/>
        <v>0</v>
      </c>
      <c r="Q128" s="24">
        <f t="shared" si="30"/>
        <v>0</v>
      </c>
      <c r="R128" s="4">
        <f t="shared" si="30"/>
        <v>0</v>
      </c>
      <c r="S128" s="6">
        <f t="shared" si="30"/>
        <v>0</v>
      </c>
      <c r="T128" s="4">
        <f t="shared" si="30"/>
        <v>0</v>
      </c>
      <c r="U128" s="6">
        <f t="shared" si="30"/>
        <v>0</v>
      </c>
      <c r="V128" s="4">
        <f t="shared" si="30"/>
        <v>0</v>
      </c>
      <c r="W128" s="6">
        <f t="shared" si="30"/>
        <v>0</v>
      </c>
      <c r="X128" s="4">
        <f t="shared" si="30"/>
        <v>0</v>
      </c>
      <c r="Y128" s="31">
        <f t="shared" si="30"/>
        <v>0</v>
      </c>
      <c r="Z128" s="4">
        <f t="shared" si="30"/>
        <v>0</v>
      </c>
      <c r="AA128" s="31">
        <f t="shared" si="30"/>
        <v>0</v>
      </c>
      <c r="AB128" s="4">
        <f t="shared" si="30"/>
        <v>0</v>
      </c>
      <c r="AC128" s="31">
        <f t="shared" si="30"/>
        <v>0</v>
      </c>
      <c r="AD128" s="4">
        <f t="shared" si="30"/>
        <v>0</v>
      </c>
      <c r="AE128" s="33">
        <f t="shared" si="30"/>
        <v>0</v>
      </c>
      <c r="AF128" s="4">
        <f t="shared" si="30"/>
        <v>0</v>
      </c>
      <c r="AG128" s="33">
        <f t="shared" si="30"/>
        <v>0</v>
      </c>
      <c r="AH128" s="4">
        <f t="shared" si="30"/>
        <v>0</v>
      </c>
      <c r="AI128" s="33">
        <f t="shared" si="30"/>
        <v>0</v>
      </c>
      <c r="AJ128" s="4">
        <f t="shared" si="30"/>
        <v>0</v>
      </c>
      <c r="AK128" s="35">
        <f t="shared" si="30"/>
        <v>0</v>
      </c>
      <c r="AL128" s="4">
        <f t="shared" si="30"/>
        <v>0</v>
      </c>
      <c r="AM128" s="35">
        <f t="shared" si="30"/>
        <v>0</v>
      </c>
      <c r="AN128" s="4">
        <f t="shared" si="30"/>
        <v>0</v>
      </c>
      <c r="AO128" s="35">
        <f t="shared" si="30"/>
        <v>0</v>
      </c>
      <c r="AP128" s="4">
        <f t="shared" si="30"/>
        <v>0</v>
      </c>
      <c r="AQ128" s="54">
        <f t="shared" si="30"/>
        <v>0</v>
      </c>
      <c r="AR128" s="4">
        <f t="shared" si="30"/>
        <v>0</v>
      </c>
      <c r="AS128" s="54">
        <f t="shared" si="30"/>
        <v>0</v>
      </c>
      <c r="AT128" s="4">
        <f t="shared" si="30"/>
        <v>0</v>
      </c>
      <c r="AU128" s="54">
        <f t="shared" si="30"/>
        <v>0</v>
      </c>
      <c r="AV128" s="4">
        <f t="shared" si="30"/>
        <v>0</v>
      </c>
    </row>
    <row r="129" spans="1:48" ht="13.5" customHeight="1" x14ac:dyDescent="0.45">
      <c r="A129" s="80" t="s">
        <v>29</v>
      </c>
      <c r="B129" s="81"/>
      <c r="C129" s="81"/>
      <c r="D129" s="82"/>
      <c r="E129" s="4">
        <f>MAX(E2:E122)</f>
        <v>13246</v>
      </c>
      <c r="F129" s="4">
        <f>MAX(F2:F122)</f>
        <v>5452</v>
      </c>
      <c r="G129" s="4"/>
      <c r="H129" s="62">
        <f t="shared" ref="H129:AV129" si="31">MAX(H2:H122)</f>
        <v>2735</v>
      </c>
      <c r="I129" s="62">
        <f t="shared" si="31"/>
        <v>3252</v>
      </c>
      <c r="J129" s="4">
        <f t="shared" si="31"/>
        <v>56.273461494710496</v>
      </c>
      <c r="K129" s="33">
        <f t="shared" si="31"/>
        <v>96</v>
      </c>
      <c r="L129" s="4">
        <f t="shared" si="31"/>
        <v>10.841332580463014</v>
      </c>
      <c r="M129" s="24">
        <f t="shared" si="31"/>
        <v>19</v>
      </c>
      <c r="N129" s="4">
        <f t="shared" si="31"/>
        <v>2.1079751727368548</v>
      </c>
      <c r="O129" s="24">
        <f t="shared" si="31"/>
        <v>4</v>
      </c>
      <c r="P129" s="4">
        <f t="shared" si="31"/>
        <v>0.5173305742369374</v>
      </c>
      <c r="Q129" s="24">
        <f t="shared" si="31"/>
        <v>2</v>
      </c>
      <c r="R129" s="4">
        <f t="shared" si="31"/>
        <v>0.23562676720075401</v>
      </c>
      <c r="S129" s="6">
        <f t="shared" si="31"/>
        <v>92</v>
      </c>
      <c r="T129" s="4">
        <f t="shared" si="31"/>
        <v>10.38961038961039</v>
      </c>
      <c r="U129" s="6">
        <f t="shared" si="31"/>
        <v>25</v>
      </c>
      <c r="V129" s="4">
        <f t="shared" si="31"/>
        <v>2.7926720285969617</v>
      </c>
      <c r="W129" s="6">
        <f t="shared" si="31"/>
        <v>8</v>
      </c>
      <c r="X129" s="4">
        <f t="shared" si="31"/>
        <v>0.89285714285714279</v>
      </c>
      <c r="Y129" s="31">
        <f t="shared" si="31"/>
        <v>53</v>
      </c>
      <c r="Z129" s="4">
        <f t="shared" si="31"/>
        <v>27</v>
      </c>
      <c r="AA129" s="31">
        <f t="shared" si="31"/>
        <v>12</v>
      </c>
      <c r="AB129" s="4">
        <f t="shared" si="31"/>
        <v>9</v>
      </c>
      <c r="AC129" s="31">
        <f t="shared" si="31"/>
        <v>8</v>
      </c>
      <c r="AD129" s="4">
        <f t="shared" si="31"/>
        <v>1414</v>
      </c>
      <c r="AE129" s="33">
        <f t="shared" si="31"/>
        <v>978</v>
      </c>
      <c r="AF129" s="4">
        <f t="shared" si="31"/>
        <v>484</v>
      </c>
      <c r="AG129" s="33">
        <f t="shared" si="31"/>
        <v>399</v>
      </c>
      <c r="AH129" s="4">
        <f t="shared" si="31"/>
        <v>459</v>
      </c>
      <c r="AI129" s="33">
        <f t="shared" si="31"/>
        <v>3087</v>
      </c>
      <c r="AJ129" s="4">
        <f t="shared" si="31"/>
        <v>34.861660079051383</v>
      </c>
      <c r="AK129" s="35">
        <f t="shared" si="31"/>
        <v>5.9853190287972895</v>
      </c>
      <c r="AL129" s="4">
        <f t="shared" si="31"/>
        <v>3.0133928571428572</v>
      </c>
      <c r="AM129" s="35">
        <f t="shared" si="31"/>
        <v>1.3650324195199637</v>
      </c>
      <c r="AN129" s="4">
        <f t="shared" si="31"/>
        <v>1.0053619302949062</v>
      </c>
      <c r="AO129" s="35">
        <f t="shared" si="31"/>
        <v>0.89285714285714279</v>
      </c>
      <c r="AP129" s="4">
        <f t="shared" si="31"/>
        <v>2364</v>
      </c>
      <c r="AQ129" s="54">
        <f t="shared" si="31"/>
        <v>197</v>
      </c>
      <c r="AR129" s="4">
        <f t="shared" si="31"/>
        <v>0</v>
      </c>
      <c r="AS129" s="54">
        <f t="shared" si="31"/>
        <v>0</v>
      </c>
      <c r="AT129" s="4">
        <f t="shared" si="31"/>
        <v>0</v>
      </c>
      <c r="AU129" s="54">
        <f t="shared" si="31"/>
        <v>2366</v>
      </c>
      <c r="AV129" s="4">
        <f t="shared" si="31"/>
        <v>26.907767542363242</v>
      </c>
    </row>
    <row r="130" spans="1:48" ht="13.5" customHeight="1" x14ac:dyDescent="0.45">
      <c r="A130" s="80" t="s">
        <v>30</v>
      </c>
      <c r="B130" s="81"/>
      <c r="C130" s="81"/>
      <c r="D130" s="82"/>
      <c r="E130" s="4">
        <f>VARP(E2:E122)</f>
        <v>3720728.4775630082</v>
      </c>
      <c r="F130" s="4">
        <f>VARP(F2:F122)</f>
        <v>445508.26801447989</v>
      </c>
      <c r="G130" s="4"/>
      <c r="H130" s="62">
        <f t="shared" ref="H130:AV130" si="32">VARP(H2:H122)</f>
        <v>148411.93811898094</v>
      </c>
      <c r="I130" s="62">
        <f t="shared" si="32"/>
        <v>245386.22553104296</v>
      </c>
      <c r="J130" s="4">
        <f t="shared" si="32"/>
        <v>40.674322586476329</v>
      </c>
      <c r="K130" s="33">
        <f t="shared" si="32"/>
        <v>527.84495594563214</v>
      </c>
      <c r="L130" s="4">
        <f t="shared" si="32"/>
        <v>7.2891111747190127</v>
      </c>
      <c r="M130" s="24">
        <f t="shared" si="32"/>
        <v>20.441499897547981</v>
      </c>
      <c r="N130" s="4">
        <f t="shared" si="32"/>
        <v>0.28883019688809813</v>
      </c>
      <c r="O130" s="24">
        <f t="shared" si="32"/>
        <v>1.0951437743323544</v>
      </c>
      <c r="P130" s="4">
        <f t="shared" si="32"/>
        <v>1.4388933445586033E-2</v>
      </c>
      <c r="Q130" s="24">
        <f t="shared" si="32"/>
        <v>9.2343419165357557E-2</v>
      </c>
      <c r="R130" s="4">
        <f t="shared" si="32"/>
        <v>1.2985276603907948E-3</v>
      </c>
      <c r="S130" s="6">
        <f t="shared" si="32"/>
        <v>518.04398606652546</v>
      </c>
      <c r="T130" s="4">
        <f t="shared" si="32"/>
        <v>6.9536555641593276</v>
      </c>
      <c r="U130" s="6">
        <f t="shared" si="32"/>
        <v>28.838603920497235</v>
      </c>
      <c r="V130" s="4">
        <f t="shared" si="32"/>
        <v>0.37660278702209521</v>
      </c>
      <c r="W130" s="6">
        <f t="shared" si="32"/>
        <v>2.3292124854859639</v>
      </c>
      <c r="X130" s="4">
        <f t="shared" si="32"/>
        <v>3.0435359351687986E-2</v>
      </c>
      <c r="Y130" s="31">
        <f t="shared" si="32"/>
        <v>174.48753500443959</v>
      </c>
      <c r="Z130" s="4">
        <f t="shared" si="32"/>
        <v>32.216515265350729</v>
      </c>
      <c r="AA130" s="31">
        <f t="shared" si="32"/>
        <v>8.2420599685813816</v>
      </c>
      <c r="AB130" s="4">
        <f t="shared" si="32"/>
        <v>2.5091182296291237</v>
      </c>
      <c r="AC130" s="31">
        <f t="shared" si="32"/>
        <v>2.3234751724608973</v>
      </c>
      <c r="AD130" s="4">
        <f t="shared" si="32"/>
        <v>125771.86790519774</v>
      </c>
      <c r="AE130" s="33">
        <f t="shared" si="32"/>
        <v>36462.748855952465</v>
      </c>
      <c r="AF130" s="4">
        <f t="shared" si="32"/>
        <v>13139.144730551192</v>
      </c>
      <c r="AG130" s="33">
        <f t="shared" si="32"/>
        <v>5125.2037429137354</v>
      </c>
      <c r="AH130" s="4">
        <f t="shared" si="32"/>
        <v>6945.1245133529128</v>
      </c>
      <c r="AI130" s="33">
        <f t="shared" si="32"/>
        <v>545837.45959975407</v>
      </c>
      <c r="AJ130" s="4">
        <f t="shared" si="32"/>
        <v>74.358477915808322</v>
      </c>
      <c r="AK130" s="35">
        <f t="shared" si="32"/>
        <v>2.477885822598052</v>
      </c>
      <c r="AL130" s="4">
        <f t="shared" si="32"/>
        <v>0.44228407062861175</v>
      </c>
      <c r="AM130" s="35">
        <f t="shared" si="32"/>
        <v>0.11055536245918814</v>
      </c>
      <c r="AN130" s="4">
        <f t="shared" si="32"/>
        <v>3.3050851300425906E-2</v>
      </c>
      <c r="AO130" s="35">
        <f t="shared" si="32"/>
        <v>3.0401875098621536E-2</v>
      </c>
      <c r="AP130" s="4">
        <f t="shared" si="32"/>
        <v>305503.14718939963</v>
      </c>
      <c r="AQ130" s="54">
        <f t="shared" si="32"/>
        <v>1882.9253466293285</v>
      </c>
      <c r="AR130" s="4">
        <f t="shared" si="32"/>
        <v>0</v>
      </c>
      <c r="AS130" s="54">
        <f t="shared" si="32"/>
        <v>0</v>
      </c>
      <c r="AT130" s="4">
        <f t="shared" si="32"/>
        <v>0</v>
      </c>
      <c r="AU130" s="54">
        <f t="shared" si="32"/>
        <v>324250.4985998224</v>
      </c>
      <c r="AV130" s="4">
        <f t="shared" si="32"/>
        <v>43.911977426906262</v>
      </c>
    </row>
    <row r="131" spans="1:48" ht="13.5" customHeight="1" x14ac:dyDescent="0.45">
      <c r="A131" s="80" t="s">
        <v>31</v>
      </c>
      <c r="B131" s="81"/>
      <c r="C131" s="81"/>
      <c r="D131" s="82"/>
      <c r="E131" s="4">
        <f>STDEVA(E2:E122)</f>
        <v>1936.9394797487516</v>
      </c>
      <c r="F131" s="4">
        <f>STDEVA(F2:F122)</f>
        <v>670.23938776723571</v>
      </c>
      <c r="G131" s="4"/>
      <c r="H131" s="62">
        <f t="shared" ref="H131:AV131" si="33">STDEVA(H2:H122)</f>
        <v>386.84454793879729</v>
      </c>
      <c r="I131" s="62">
        <f t="shared" si="33"/>
        <v>497.42447742727916</v>
      </c>
      <c r="J131" s="4">
        <f t="shared" si="33"/>
        <v>6.4041607783297367</v>
      </c>
      <c r="K131" s="33">
        <f t="shared" si="33"/>
        <v>23.070406669841034</v>
      </c>
      <c r="L131" s="4">
        <f t="shared" si="33"/>
        <v>2.7110613729389592</v>
      </c>
      <c r="M131" s="24">
        <f t="shared" si="33"/>
        <v>4.5400270626977042</v>
      </c>
      <c r="N131" s="4">
        <f t="shared" si="33"/>
        <v>0.53966389095019029</v>
      </c>
      <c r="O131" s="24">
        <f t="shared" si="33"/>
        <v>1.0508425060168582</v>
      </c>
      <c r="P131" s="4">
        <f t="shared" si="33"/>
        <v>0.12045265137928367</v>
      </c>
      <c r="Q131" s="24">
        <f t="shared" si="33"/>
        <v>0.30514414242846316</v>
      </c>
      <c r="R131" s="4">
        <f t="shared" si="33"/>
        <v>3.618492399090241E-2</v>
      </c>
      <c r="S131" s="6">
        <f t="shared" si="33"/>
        <v>22.855218644409128</v>
      </c>
      <c r="T131" s="4">
        <f t="shared" si="33"/>
        <v>2.6479431062356031</v>
      </c>
      <c r="U131" s="6">
        <f t="shared" si="33"/>
        <v>5.392487887778211</v>
      </c>
      <c r="V131" s="4">
        <f t="shared" si="33"/>
        <v>0.61623140424731082</v>
      </c>
      <c r="W131" s="6">
        <f t="shared" si="33"/>
        <v>1.5325216440663019</v>
      </c>
      <c r="X131" s="4">
        <f t="shared" si="33"/>
        <v>0.17518272559326559</v>
      </c>
      <c r="Y131" s="31">
        <f t="shared" si="33"/>
        <v>13.264297862915443</v>
      </c>
      <c r="Z131" s="4">
        <f t="shared" si="33"/>
        <v>5.6995601782852789</v>
      </c>
      <c r="AA131" s="31">
        <f t="shared" si="33"/>
        <v>2.8828360691605224</v>
      </c>
      <c r="AB131" s="4">
        <f t="shared" si="33"/>
        <v>1.5906060317405335</v>
      </c>
      <c r="AC131" s="31">
        <f t="shared" si="33"/>
        <v>1.5306330277256983</v>
      </c>
      <c r="AD131" s="4">
        <f t="shared" si="33"/>
        <v>356.11791137825082</v>
      </c>
      <c r="AE131" s="33">
        <f t="shared" si="33"/>
        <v>191.74619969224617</v>
      </c>
      <c r="AF131" s="4">
        <f t="shared" si="33"/>
        <v>115.1027263070071</v>
      </c>
      <c r="AG131" s="33">
        <f t="shared" si="33"/>
        <v>71.888203302799852</v>
      </c>
      <c r="AH131" s="4">
        <f t="shared" si="33"/>
        <v>83.68393245399136</v>
      </c>
      <c r="AI131" s="33">
        <f t="shared" si="33"/>
        <v>741.88011504313738</v>
      </c>
      <c r="AJ131" s="4">
        <f t="shared" si="33"/>
        <v>8.6589913903664364</v>
      </c>
      <c r="AK131" s="35">
        <f t="shared" si="33"/>
        <v>1.5806754477500122</v>
      </c>
      <c r="AL131" s="4">
        <f t="shared" si="33"/>
        <v>0.66780968188338174</v>
      </c>
      <c r="AM131" s="35">
        <f t="shared" si="33"/>
        <v>0.33388120214583517</v>
      </c>
      <c r="AN131" s="4">
        <f t="shared" si="33"/>
        <v>0.18255485493753049</v>
      </c>
      <c r="AO131" s="35">
        <f t="shared" si="33"/>
        <v>0.17508633315532288</v>
      </c>
      <c r="AP131" s="4">
        <f t="shared" si="33"/>
        <v>555.0216272806955</v>
      </c>
      <c r="AQ131" s="54">
        <f t="shared" si="33"/>
        <v>43.573115463374577</v>
      </c>
      <c r="AR131" s="4">
        <f t="shared" si="33"/>
        <v>0</v>
      </c>
      <c r="AS131" s="54">
        <f t="shared" si="33"/>
        <v>0</v>
      </c>
      <c r="AT131" s="4">
        <f t="shared" si="33"/>
        <v>0</v>
      </c>
      <c r="AU131" s="54">
        <f t="shared" si="33"/>
        <v>571.79767933085759</v>
      </c>
      <c r="AV131" s="4">
        <f t="shared" si="33"/>
        <v>6.6541649041882396</v>
      </c>
    </row>
    <row r="132" spans="1:48" ht="13.5" customHeight="1" x14ac:dyDescent="0.45">
      <c r="A132" s="80" t="s">
        <v>32</v>
      </c>
      <c r="B132" s="81"/>
      <c r="C132" s="81"/>
      <c r="D132" s="82"/>
      <c r="E132" s="4">
        <f>QUARTILE(E2:E122,1)</f>
        <v>8185</v>
      </c>
      <c r="F132" s="4">
        <f>QUARTILE(F2:F122,1)</f>
        <v>3798</v>
      </c>
      <c r="G132" s="4"/>
      <c r="H132" s="62">
        <f t="shared" ref="H132:AV132" si="34">QUARTILE(H2:H122,1)</f>
        <v>1751</v>
      </c>
      <c r="I132" s="62">
        <f t="shared" si="34"/>
        <v>1836</v>
      </c>
      <c r="J132" s="4">
        <f t="shared" si="34"/>
        <v>40.750875656742558</v>
      </c>
      <c r="K132" s="33">
        <f t="shared" si="34"/>
        <v>10</v>
      </c>
      <c r="L132" s="4">
        <f t="shared" si="34"/>
        <v>0.97943192948090108</v>
      </c>
      <c r="M132" s="24">
        <f t="shared" si="34"/>
        <v>2</v>
      </c>
      <c r="N132" s="4">
        <f t="shared" si="34"/>
        <v>0.24995834027662056</v>
      </c>
      <c r="O132" s="24">
        <f t="shared" si="34"/>
        <v>0</v>
      </c>
      <c r="P132" s="4">
        <f t="shared" si="34"/>
        <v>0</v>
      </c>
      <c r="Q132" s="24">
        <f t="shared" si="34"/>
        <v>0</v>
      </c>
      <c r="R132" s="4">
        <f t="shared" si="34"/>
        <v>0</v>
      </c>
      <c r="S132" s="6">
        <f t="shared" si="34"/>
        <v>3</v>
      </c>
      <c r="T132" s="4">
        <f t="shared" si="34"/>
        <v>0.28484618306114695</v>
      </c>
      <c r="U132" s="6">
        <f t="shared" si="34"/>
        <v>0</v>
      </c>
      <c r="V132" s="4">
        <f t="shared" si="34"/>
        <v>0</v>
      </c>
      <c r="W132" s="6">
        <f t="shared" si="34"/>
        <v>0</v>
      </c>
      <c r="X132" s="4">
        <f t="shared" si="34"/>
        <v>0</v>
      </c>
      <c r="Y132" s="31">
        <f t="shared" si="34"/>
        <v>6</v>
      </c>
      <c r="Z132" s="4">
        <f t="shared" si="34"/>
        <v>2</v>
      </c>
      <c r="AA132" s="31">
        <f t="shared" si="34"/>
        <v>0</v>
      </c>
      <c r="AB132" s="4">
        <f t="shared" si="34"/>
        <v>0</v>
      </c>
      <c r="AC132" s="31">
        <f t="shared" si="34"/>
        <v>0</v>
      </c>
      <c r="AD132" s="4">
        <f t="shared" si="34"/>
        <v>166</v>
      </c>
      <c r="AE132" s="33">
        <f t="shared" si="34"/>
        <v>74</v>
      </c>
      <c r="AF132" s="4">
        <f t="shared" si="34"/>
        <v>0</v>
      </c>
      <c r="AG132" s="33">
        <f t="shared" si="34"/>
        <v>0</v>
      </c>
      <c r="AH132" s="4">
        <f t="shared" si="34"/>
        <v>0</v>
      </c>
      <c r="AI132" s="33">
        <f t="shared" si="34"/>
        <v>303</v>
      </c>
      <c r="AJ132" s="4">
        <f t="shared" si="34"/>
        <v>3.0859502336194717</v>
      </c>
      <c r="AK132" s="35">
        <f t="shared" si="34"/>
        <v>0.66006600660066006</v>
      </c>
      <c r="AL132" s="4">
        <f t="shared" si="34"/>
        <v>0.21607605877268798</v>
      </c>
      <c r="AM132" s="35">
        <f t="shared" si="34"/>
        <v>0</v>
      </c>
      <c r="AN132" s="4">
        <f t="shared" si="34"/>
        <v>0</v>
      </c>
      <c r="AO132" s="35">
        <f t="shared" si="34"/>
        <v>0</v>
      </c>
      <c r="AP132" s="4">
        <f t="shared" si="34"/>
        <v>254</v>
      </c>
      <c r="AQ132" s="54">
        <f t="shared" si="34"/>
        <v>0</v>
      </c>
      <c r="AR132" s="4">
        <f t="shared" si="34"/>
        <v>0</v>
      </c>
      <c r="AS132" s="54">
        <f t="shared" si="34"/>
        <v>0</v>
      </c>
      <c r="AT132" s="4">
        <f t="shared" si="34"/>
        <v>0</v>
      </c>
      <c r="AU132" s="54">
        <f t="shared" si="34"/>
        <v>254</v>
      </c>
      <c r="AV132" s="4">
        <f t="shared" si="34"/>
        <v>2.6009359016215039</v>
      </c>
    </row>
    <row r="133" spans="1:48" ht="13.5" customHeight="1" x14ac:dyDescent="0.45">
      <c r="A133" s="80" t="s">
        <v>33</v>
      </c>
      <c r="B133" s="81"/>
      <c r="C133" s="81"/>
      <c r="D133" s="82"/>
      <c r="E133" s="4">
        <f>MEDIAN(E2:E122)</f>
        <v>8657</v>
      </c>
      <c r="F133" s="4">
        <f>MEDIAN(F2:F122)</f>
        <v>4390</v>
      </c>
      <c r="G133" s="4"/>
      <c r="H133" s="62">
        <f t="shared" ref="H133:AV133" si="35">MEDIAN(H2:H122)</f>
        <v>2053</v>
      </c>
      <c r="I133" s="62">
        <f t="shared" si="35"/>
        <v>2251</v>
      </c>
      <c r="J133" s="4">
        <f t="shared" si="35"/>
        <v>46.417485773409204</v>
      </c>
      <c r="K133" s="33">
        <f t="shared" si="35"/>
        <v>20</v>
      </c>
      <c r="L133" s="4">
        <f t="shared" si="35"/>
        <v>2.3279875840662183</v>
      </c>
      <c r="M133" s="24">
        <f t="shared" si="35"/>
        <v>6</v>
      </c>
      <c r="N133" s="4">
        <f t="shared" si="35"/>
        <v>0.63532401524777637</v>
      </c>
      <c r="O133" s="24">
        <f t="shared" si="35"/>
        <v>0</v>
      </c>
      <c r="P133" s="4">
        <f t="shared" si="35"/>
        <v>0</v>
      </c>
      <c r="Q133" s="24">
        <f t="shared" si="35"/>
        <v>0</v>
      </c>
      <c r="R133" s="4">
        <f t="shared" si="35"/>
        <v>0</v>
      </c>
      <c r="S133" s="6">
        <f t="shared" si="35"/>
        <v>16</v>
      </c>
      <c r="T133" s="4">
        <f t="shared" si="35"/>
        <v>1.9689884321929607</v>
      </c>
      <c r="U133" s="6">
        <f t="shared" si="35"/>
        <v>2</v>
      </c>
      <c r="V133" s="4">
        <f t="shared" si="35"/>
        <v>0.22714366837024419</v>
      </c>
      <c r="W133" s="6">
        <f t="shared" si="35"/>
        <v>0</v>
      </c>
      <c r="X133" s="4">
        <f t="shared" si="35"/>
        <v>0</v>
      </c>
      <c r="Y133" s="31">
        <f t="shared" si="35"/>
        <v>13</v>
      </c>
      <c r="Z133" s="4">
        <f t="shared" si="35"/>
        <v>5</v>
      </c>
      <c r="AA133" s="31">
        <f t="shared" si="35"/>
        <v>2</v>
      </c>
      <c r="AB133" s="4">
        <f t="shared" si="35"/>
        <v>0</v>
      </c>
      <c r="AC133" s="31">
        <f t="shared" si="35"/>
        <v>0</v>
      </c>
      <c r="AD133" s="4">
        <f t="shared" si="35"/>
        <v>340</v>
      </c>
      <c r="AE133" s="33">
        <f t="shared" si="35"/>
        <v>156</v>
      </c>
      <c r="AF133" s="4">
        <f t="shared" si="35"/>
        <v>80</v>
      </c>
      <c r="AG133" s="33">
        <f t="shared" si="35"/>
        <v>0</v>
      </c>
      <c r="AH133" s="4">
        <f t="shared" si="35"/>
        <v>0</v>
      </c>
      <c r="AI133" s="33">
        <f t="shared" si="35"/>
        <v>609</v>
      </c>
      <c r="AJ133" s="4">
        <f t="shared" si="35"/>
        <v>6.918312492696038</v>
      </c>
      <c r="AK133" s="35">
        <f t="shared" si="35"/>
        <v>1.4548477605736259</v>
      </c>
      <c r="AL133" s="4">
        <f t="shared" si="35"/>
        <v>0.59304946032499117</v>
      </c>
      <c r="AM133" s="35">
        <f t="shared" si="35"/>
        <v>0.23926306974518483</v>
      </c>
      <c r="AN133" s="4">
        <f t="shared" si="35"/>
        <v>0</v>
      </c>
      <c r="AO133" s="35">
        <f t="shared" si="35"/>
        <v>0</v>
      </c>
      <c r="AP133" s="4">
        <f t="shared" si="35"/>
        <v>485</v>
      </c>
      <c r="AQ133" s="54">
        <f t="shared" si="35"/>
        <v>0</v>
      </c>
      <c r="AR133" s="4">
        <f t="shared" si="35"/>
        <v>0</v>
      </c>
      <c r="AS133" s="54">
        <f t="shared" si="35"/>
        <v>0</v>
      </c>
      <c r="AT133" s="4">
        <f t="shared" si="35"/>
        <v>0</v>
      </c>
      <c r="AU133" s="54">
        <f t="shared" si="35"/>
        <v>485</v>
      </c>
      <c r="AV133" s="4">
        <f t="shared" si="35"/>
        <v>5.9163591635916353</v>
      </c>
    </row>
    <row r="134" spans="1:48" ht="13.5" customHeight="1" x14ac:dyDescent="0.45">
      <c r="A134" s="80" t="s">
        <v>34</v>
      </c>
      <c r="B134" s="81"/>
      <c r="C134" s="81"/>
      <c r="D134" s="82"/>
      <c r="E134" s="4">
        <f>QUARTILE(E2:E122,3)</f>
        <v>9518</v>
      </c>
      <c r="F134" s="4">
        <f>QUARTILE(F2:F122,3)</f>
        <v>4640</v>
      </c>
      <c r="G134" s="4"/>
      <c r="H134" s="62">
        <f t="shared" ref="H134:AV134" si="36">QUARTILE(H2:H122,3)</f>
        <v>2356</v>
      </c>
      <c r="I134" s="62">
        <f t="shared" si="36"/>
        <v>2414</v>
      </c>
      <c r="J134" s="4">
        <f t="shared" si="36"/>
        <v>53.501011122345801</v>
      </c>
      <c r="K134" s="33">
        <f t="shared" si="36"/>
        <v>43</v>
      </c>
      <c r="L134" s="4">
        <f t="shared" si="36"/>
        <v>5.2858020897357099</v>
      </c>
      <c r="M134" s="24">
        <f t="shared" si="36"/>
        <v>10</v>
      </c>
      <c r="N134" s="4">
        <f t="shared" si="36"/>
        <v>1.1149653121902874</v>
      </c>
      <c r="O134" s="24">
        <f t="shared" si="36"/>
        <v>1</v>
      </c>
      <c r="P134" s="4">
        <f t="shared" si="36"/>
        <v>0.11357183418512209</v>
      </c>
      <c r="Q134" s="24">
        <f t="shared" si="36"/>
        <v>0</v>
      </c>
      <c r="R134" s="4">
        <f t="shared" si="36"/>
        <v>0</v>
      </c>
      <c r="S134" s="6">
        <f t="shared" si="36"/>
        <v>33</v>
      </c>
      <c r="T134" s="4">
        <f t="shared" si="36"/>
        <v>4.1585127201565557</v>
      </c>
      <c r="U134" s="6">
        <f t="shared" si="36"/>
        <v>6</v>
      </c>
      <c r="V134" s="4">
        <f t="shared" si="36"/>
        <v>0.73322742270560914</v>
      </c>
      <c r="W134" s="6">
        <f t="shared" si="36"/>
        <v>1</v>
      </c>
      <c r="X134" s="4">
        <f t="shared" si="36"/>
        <v>0.11837121212121213</v>
      </c>
      <c r="Y134" s="31">
        <f t="shared" si="36"/>
        <v>26</v>
      </c>
      <c r="Z134" s="4">
        <f t="shared" si="36"/>
        <v>11</v>
      </c>
      <c r="AA134" s="31">
        <f t="shared" si="36"/>
        <v>4</v>
      </c>
      <c r="AB134" s="4">
        <f t="shared" si="36"/>
        <v>2</v>
      </c>
      <c r="AC134" s="31">
        <f t="shared" si="36"/>
        <v>1</v>
      </c>
      <c r="AD134" s="4">
        <f t="shared" si="36"/>
        <v>694</v>
      </c>
      <c r="AE134" s="33">
        <f t="shared" si="36"/>
        <v>343</v>
      </c>
      <c r="AF134" s="4">
        <f t="shared" si="36"/>
        <v>162</v>
      </c>
      <c r="AG134" s="33">
        <f t="shared" si="36"/>
        <v>74</v>
      </c>
      <c r="AH134" s="4">
        <f t="shared" si="36"/>
        <v>52</v>
      </c>
      <c r="AI134" s="33">
        <f t="shared" si="36"/>
        <v>1325</v>
      </c>
      <c r="AJ134" s="4">
        <f t="shared" si="36"/>
        <v>16.085017055890845</v>
      </c>
      <c r="AK134" s="35">
        <f t="shared" si="36"/>
        <v>3.2798833819241984</v>
      </c>
      <c r="AL134" s="4">
        <f t="shared" si="36"/>
        <v>1.2706480304955527</v>
      </c>
      <c r="AM134" s="35">
        <f t="shared" si="36"/>
        <v>0.47649301143583228</v>
      </c>
      <c r="AN134" s="4">
        <f t="shared" si="36"/>
        <v>0.23829381627546764</v>
      </c>
      <c r="AO134" s="35">
        <f t="shared" si="36"/>
        <v>0.12169891687963977</v>
      </c>
      <c r="AP134" s="4">
        <f t="shared" si="36"/>
        <v>1010</v>
      </c>
      <c r="AQ134" s="54">
        <f t="shared" si="36"/>
        <v>37</v>
      </c>
      <c r="AR134" s="4">
        <f t="shared" si="36"/>
        <v>0</v>
      </c>
      <c r="AS134" s="54">
        <f t="shared" si="36"/>
        <v>0</v>
      </c>
      <c r="AT134" s="4">
        <f t="shared" si="36"/>
        <v>0</v>
      </c>
      <c r="AU134" s="54">
        <f t="shared" si="36"/>
        <v>1035</v>
      </c>
      <c r="AV134" s="4">
        <f t="shared" si="36"/>
        <v>12.602271339601906</v>
      </c>
    </row>
    <row r="135" spans="1:48" ht="13.5" customHeight="1" x14ac:dyDescent="0.35"/>
    <row r="136" spans="1:48" ht="13.5" customHeight="1" x14ac:dyDescent="0.35"/>
    <row r="137" spans="1:48" ht="13.5" customHeight="1" x14ac:dyDescent="0.35"/>
    <row r="138" spans="1:48" ht="13.5" customHeight="1" x14ac:dyDescent="0.35"/>
    <row r="139" spans="1:48" ht="13.5" customHeight="1" x14ac:dyDescent="0.35"/>
    <row r="140" spans="1:48" ht="13.5" customHeight="1" x14ac:dyDescent="0.35"/>
    <row r="141" spans="1:48" ht="13.5" customHeight="1" x14ac:dyDescent="0.35"/>
    <row r="142" spans="1:48" ht="13.5" customHeight="1" x14ac:dyDescent="0.35"/>
    <row r="143" spans="1:48" ht="13.5" customHeight="1" x14ac:dyDescent="0.35"/>
    <row r="144" spans="1:48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</sheetData>
  <autoFilter ref="A1:AV122" xr:uid="{48CDEAE9-956E-42A0-A8B2-7A89DB851127}"/>
  <mergeCells count="11">
    <mergeCell ref="A129:D129"/>
    <mergeCell ref="A124:D124"/>
    <mergeCell ref="A125:D125"/>
    <mergeCell ref="A126:D126"/>
    <mergeCell ref="A127:D127"/>
    <mergeCell ref="A128:D128"/>
    <mergeCell ref="A130:D130"/>
    <mergeCell ref="A131:D131"/>
    <mergeCell ref="A132:D132"/>
    <mergeCell ref="A133:D133"/>
    <mergeCell ref="A134:D13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C849-9644-452E-8FD5-5AA0D68B6233}">
  <dimension ref="A1:AV1010"/>
  <sheetViews>
    <sheetView zoomScaleNormal="100" workbookViewId="0">
      <pane ySplit="1" topLeftCell="A2" activePane="bottomLeft" state="frozen"/>
      <selection pane="bottomLeft"/>
    </sheetView>
  </sheetViews>
  <sheetFormatPr defaultColWidth="14.3984375" defaultRowHeight="15" customHeight="1" x14ac:dyDescent="0.35"/>
  <cols>
    <col min="1" max="48" width="12.265625" style="1" customWidth="1"/>
    <col min="49" max="16384" width="14.3984375" style="1"/>
  </cols>
  <sheetData>
    <row r="1" spans="1:48" s="16" customFormat="1" ht="13.5" customHeight="1" thickBot="1" x14ac:dyDescent="0.5">
      <c r="A1" s="59" t="s">
        <v>270</v>
      </c>
      <c r="B1" s="59" t="s">
        <v>638</v>
      </c>
      <c r="C1" s="59" t="s">
        <v>271</v>
      </c>
      <c r="D1" s="59" t="s">
        <v>272</v>
      </c>
      <c r="E1" s="59" t="s">
        <v>478</v>
      </c>
      <c r="F1" s="59" t="s">
        <v>479</v>
      </c>
      <c r="G1" s="59" t="s">
        <v>480</v>
      </c>
      <c r="H1" s="63" t="s">
        <v>639</v>
      </c>
      <c r="I1" s="63" t="s">
        <v>640</v>
      </c>
      <c r="J1" s="59" t="s">
        <v>481</v>
      </c>
      <c r="K1" s="42" t="s">
        <v>482</v>
      </c>
      <c r="L1" s="42" t="s">
        <v>489</v>
      </c>
      <c r="M1" s="65" t="s">
        <v>483</v>
      </c>
      <c r="N1" s="43" t="s">
        <v>490</v>
      </c>
      <c r="O1" s="65" t="s">
        <v>485</v>
      </c>
      <c r="P1" s="43" t="s">
        <v>491</v>
      </c>
      <c r="Q1" s="70" t="s">
        <v>486</v>
      </c>
      <c r="R1" s="43" t="s">
        <v>492</v>
      </c>
      <c r="S1" s="75" t="s">
        <v>484</v>
      </c>
      <c r="T1" s="43" t="s">
        <v>493</v>
      </c>
      <c r="U1" s="75" t="s">
        <v>487</v>
      </c>
      <c r="V1" s="43" t="s">
        <v>494</v>
      </c>
      <c r="W1" s="75" t="s">
        <v>488</v>
      </c>
      <c r="X1" s="43" t="s">
        <v>495</v>
      </c>
      <c r="Y1" s="44" t="s">
        <v>0</v>
      </c>
      <c r="Z1" s="45" t="s">
        <v>1</v>
      </c>
      <c r="AA1" s="44" t="s">
        <v>2</v>
      </c>
      <c r="AB1" s="45" t="s">
        <v>3</v>
      </c>
      <c r="AC1" s="44" t="s">
        <v>4</v>
      </c>
      <c r="AD1" s="45" t="s">
        <v>5</v>
      </c>
      <c r="AE1" s="46" t="s">
        <v>6</v>
      </c>
      <c r="AF1" s="45" t="s">
        <v>7</v>
      </c>
      <c r="AG1" s="46" t="s">
        <v>8</v>
      </c>
      <c r="AH1" s="45" t="s">
        <v>9</v>
      </c>
      <c r="AI1" s="47" t="s">
        <v>10</v>
      </c>
      <c r="AJ1" s="43" t="s">
        <v>11</v>
      </c>
      <c r="AK1" s="48" t="s">
        <v>12</v>
      </c>
      <c r="AL1" s="49" t="s">
        <v>13</v>
      </c>
      <c r="AM1" s="48" t="s">
        <v>14</v>
      </c>
      <c r="AN1" s="49" t="s">
        <v>15</v>
      </c>
      <c r="AO1" s="48" t="s">
        <v>16</v>
      </c>
      <c r="AP1" s="52" t="s">
        <v>17</v>
      </c>
      <c r="AQ1" s="56" t="s">
        <v>18</v>
      </c>
      <c r="AR1" s="52" t="s">
        <v>19</v>
      </c>
      <c r="AS1" s="56" t="s">
        <v>20</v>
      </c>
      <c r="AT1" s="52" t="s">
        <v>21</v>
      </c>
      <c r="AU1" s="56" t="s">
        <v>22</v>
      </c>
      <c r="AV1" s="52" t="s">
        <v>23</v>
      </c>
    </row>
    <row r="2" spans="1:48" ht="13.5" customHeight="1" x14ac:dyDescent="0.45">
      <c r="A2" s="7" t="s">
        <v>58</v>
      </c>
      <c r="B2" s="7" t="s">
        <v>173</v>
      </c>
      <c r="C2" s="8" t="s">
        <v>307</v>
      </c>
      <c r="D2" s="7" t="s">
        <v>308</v>
      </c>
      <c r="E2" s="58">
        <v>13220</v>
      </c>
      <c r="F2" s="50">
        <v>5104</v>
      </c>
      <c r="G2" s="37" t="s">
        <v>533</v>
      </c>
      <c r="H2" s="64">
        <v>2656</v>
      </c>
      <c r="I2" s="64">
        <v>2448</v>
      </c>
      <c r="J2" s="19">
        <f t="shared" ref="J2:J15" si="0">(F2/E2)*100</f>
        <v>38.608169440242058</v>
      </c>
      <c r="K2" s="12">
        <v>1</v>
      </c>
      <c r="L2" s="21">
        <f t="shared" ref="L2:L15" si="1">(K2/E2)*1000</f>
        <v>7.5642965204235996E-2</v>
      </c>
      <c r="M2" s="67">
        <v>0</v>
      </c>
      <c r="N2" s="15">
        <f t="shared" ref="N2:N15" si="2">(M2/E2)*1000</f>
        <v>0</v>
      </c>
      <c r="O2" s="67">
        <v>0</v>
      </c>
      <c r="P2" s="15">
        <f t="shared" ref="P2:P15" si="3">(O2/E2)*1000</f>
        <v>0</v>
      </c>
      <c r="Q2" s="72">
        <v>0</v>
      </c>
      <c r="R2" s="15">
        <f t="shared" ref="R2:R15" si="4">(Q2/E2)*1000</f>
        <v>0</v>
      </c>
      <c r="S2" s="76">
        <v>1</v>
      </c>
      <c r="T2" s="15">
        <f t="shared" ref="T2:T15" si="5">(S2/E2)*1000</f>
        <v>7.5642965204235996E-2</v>
      </c>
      <c r="U2" s="76">
        <v>1</v>
      </c>
      <c r="V2" s="15">
        <f t="shared" ref="V2:V15" si="6">(U2/E2)*1000</f>
        <v>7.5642965204235996E-2</v>
      </c>
      <c r="W2" s="76">
        <v>0</v>
      </c>
      <c r="X2" s="15">
        <f t="shared" ref="X2:X15" si="7">(W2/E2)*1000</f>
        <v>0</v>
      </c>
      <c r="Y2" s="25">
        <v>0</v>
      </c>
      <c r="Z2" s="17">
        <v>0</v>
      </c>
      <c r="AA2" s="25">
        <v>0</v>
      </c>
      <c r="AB2" s="17">
        <v>1</v>
      </c>
      <c r="AC2" s="25">
        <v>0</v>
      </c>
      <c r="AD2" s="17">
        <v>0</v>
      </c>
      <c r="AE2" s="26">
        <v>0</v>
      </c>
      <c r="AF2" s="17">
        <v>0</v>
      </c>
      <c r="AG2" s="26">
        <v>47</v>
      </c>
      <c r="AH2" s="17">
        <v>0</v>
      </c>
      <c r="AI2" s="27">
        <v>47</v>
      </c>
      <c r="AJ2" s="15">
        <v>0.35552193645990926</v>
      </c>
      <c r="AK2" s="28">
        <v>0</v>
      </c>
      <c r="AL2" s="22">
        <v>0</v>
      </c>
      <c r="AM2" s="28">
        <v>0</v>
      </c>
      <c r="AN2" s="22">
        <v>7.5642965204235996E-2</v>
      </c>
      <c r="AO2" s="28">
        <v>0</v>
      </c>
      <c r="AP2" s="51">
        <v>47</v>
      </c>
      <c r="AQ2" s="55">
        <v>0</v>
      </c>
      <c r="AR2" s="51">
        <v>0</v>
      </c>
      <c r="AS2" s="55">
        <v>0</v>
      </c>
      <c r="AT2" s="51">
        <v>0</v>
      </c>
      <c r="AU2" s="55">
        <v>47</v>
      </c>
      <c r="AV2" s="15">
        <f t="shared" ref="AV2:AV15" si="8">(AU2/E2)*100</f>
        <v>0.35552193645990926</v>
      </c>
    </row>
    <row r="3" spans="1:48" ht="13.5" customHeight="1" x14ac:dyDescent="0.45">
      <c r="A3" s="7" t="s">
        <v>61</v>
      </c>
      <c r="B3" s="7" t="s">
        <v>176</v>
      </c>
      <c r="C3" s="8" t="s">
        <v>315</v>
      </c>
      <c r="D3" s="7" t="s">
        <v>308</v>
      </c>
      <c r="E3" s="58">
        <v>8207</v>
      </c>
      <c r="F3" s="50">
        <v>4427</v>
      </c>
      <c r="G3" s="37" t="s">
        <v>505</v>
      </c>
      <c r="H3" s="64">
        <v>2060</v>
      </c>
      <c r="I3" s="64">
        <v>2367</v>
      </c>
      <c r="J3" s="19">
        <f t="shared" si="0"/>
        <v>53.941757036676009</v>
      </c>
      <c r="K3" s="12">
        <v>51</v>
      </c>
      <c r="L3" s="21">
        <f t="shared" si="1"/>
        <v>6.2142073839405381</v>
      </c>
      <c r="M3" s="67">
        <v>13</v>
      </c>
      <c r="N3" s="15">
        <f t="shared" si="2"/>
        <v>1.5840136468868038</v>
      </c>
      <c r="O3" s="67">
        <v>0</v>
      </c>
      <c r="P3" s="15">
        <f t="shared" si="3"/>
        <v>0</v>
      </c>
      <c r="Q3" s="72">
        <v>0</v>
      </c>
      <c r="R3" s="15">
        <f t="shared" si="4"/>
        <v>0</v>
      </c>
      <c r="S3" s="76">
        <v>38</v>
      </c>
      <c r="T3" s="15">
        <f t="shared" si="5"/>
        <v>4.6301937370537347</v>
      </c>
      <c r="U3" s="76">
        <v>5</v>
      </c>
      <c r="V3" s="15">
        <f t="shared" si="6"/>
        <v>0.60923601803338623</v>
      </c>
      <c r="W3" s="76">
        <v>0</v>
      </c>
      <c r="X3" s="15">
        <f t="shared" si="7"/>
        <v>0</v>
      </c>
      <c r="Y3" s="25">
        <v>35</v>
      </c>
      <c r="Z3" s="17">
        <v>11</v>
      </c>
      <c r="AA3" s="25">
        <v>3</v>
      </c>
      <c r="AB3" s="17">
        <v>2</v>
      </c>
      <c r="AC3" s="25">
        <v>0</v>
      </c>
      <c r="AD3" s="17">
        <v>938</v>
      </c>
      <c r="AE3" s="26">
        <v>357</v>
      </c>
      <c r="AF3" s="17">
        <v>122</v>
      </c>
      <c r="AG3" s="26">
        <v>81</v>
      </c>
      <c r="AH3" s="17">
        <v>0</v>
      </c>
      <c r="AI3" s="27">
        <v>1498</v>
      </c>
      <c r="AJ3" s="15">
        <v>18.252711100280248</v>
      </c>
      <c r="AK3" s="28">
        <v>4.2646521262337034</v>
      </c>
      <c r="AL3" s="22">
        <v>1.3403192396734496</v>
      </c>
      <c r="AM3" s="28">
        <v>0.36554161082003167</v>
      </c>
      <c r="AN3" s="22">
        <v>0.24369440721335445</v>
      </c>
      <c r="AO3" s="28">
        <v>0</v>
      </c>
      <c r="AP3" s="51">
        <v>1047</v>
      </c>
      <c r="AQ3" s="55">
        <v>66</v>
      </c>
      <c r="AR3" s="51">
        <v>0</v>
      </c>
      <c r="AS3" s="55">
        <v>0</v>
      </c>
      <c r="AT3" s="51">
        <v>0</v>
      </c>
      <c r="AU3" s="55">
        <v>1113</v>
      </c>
      <c r="AV3" s="15">
        <f t="shared" si="8"/>
        <v>13.561593761423174</v>
      </c>
    </row>
    <row r="4" spans="1:48" ht="13.5" customHeight="1" x14ac:dyDescent="0.45">
      <c r="A4" s="7" t="s">
        <v>63</v>
      </c>
      <c r="B4" s="7" t="s">
        <v>178</v>
      </c>
      <c r="C4" s="8" t="s">
        <v>317</v>
      </c>
      <c r="D4" s="7" t="s">
        <v>308</v>
      </c>
      <c r="E4" s="58">
        <v>11954</v>
      </c>
      <c r="F4" s="50">
        <v>4542</v>
      </c>
      <c r="G4" s="37" t="s">
        <v>507</v>
      </c>
      <c r="H4" s="64">
        <v>2373</v>
      </c>
      <c r="I4" s="64">
        <v>2169</v>
      </c>
      <c r="J4" s="19">
        <f t="shared" si="0"/>
        <v>37.9956499916346</v>
      </c>
      <c r="K4" s="12">
        <v>2</v>
      </c>
      <c r="L4" s="21">
        <f t="shared" si="1"/>
        <v>0.16730801405387319</v>
      </c>
      <c r="M4" s="67">
        <v>0</v>
      </c>
      <c r="N4" s="15">
        <f t="shared" si="2"/>
        <v>0</v>
      </c>
      <c r="O4" s="67">
        <v>0</v>
      </c>
      <c r="P4" s="15">
        <f t="shared" si="3"/>
        <v>0</v>
      </c>
      <c r="Q4" s="72">
        <v>0</v>
      </c>
      <c r="R4" s="15">
        <f t="shared" si="4"/>
        <v>0</v>
      </c>
      <c r="S4" s="76">
        <v>2</v>
      </c>
      <c r="T4" s="15">
        <f t="shared" si="5"/>
        <v>0.16730801405387319</v>
      </c>
      <c r="U4" s="76">
        <v>0</v>
      </c>
      <c r="V4" s="15">
        <f t="shared" si="6"/>
        <v>0</v>
      </c>
      <c r="W4" s="76">
        <v>0</v>
      </c>
      <c r="X4" s="15">
        <f t="shared" si="7"/>
        <v>0</v>
      </c>
      <c r="Y4" s="25">
        <v>1</v>
      </c>
      <c r="Z4" s="17">
        <v>1</v>
      </c>
      <c r="AA4" s="25">
        <v>0</v>
      </c>
      <c r="AB4" s="17">
        <v>0</v>
      </c>
      <c r="AC4" s="25">
        <v>0</v>
      </c>
      <c r="AD4" s="17">
        <v>25</v>
      </c>
      <c r="AE4" s="26">
        <v>44</v>
      </c>
      <c r="AF4" s="17">
        <v>0</v>
      </c>
      <c r="AG4" s="26">
        <v>0</v>
      </c>
      <c r="AH4" s="17">
        <v>0</v>
      </c>
      <c r="AI4" s="27">
        <v>69</v>
      </c>
      <c r="AJ4" s="15">
        <v>0.5772126484858624</v>
      </c>
      <c r="AK4" s="28">
        <v>8.3654007026936594E-2</v>
      </c>
      <c r="AL4" s="22">
        <v>8.3654007026936594E-2</v>
      </c>
      <c r="AM4" s="28">
        <v>0</v>
      </c>
      <c r="AN4" s="22">
        <v>0</v>
      </c>
      <c r="AO4" s="28">
        <v>0</v>
      </c>
      <c r="AP4" s="51">
        <v>46</v>
      </c>
      <c r="AQ4" s="55">
        <v>0</v>
      </c>
      <c r="AR4" s="51">
        <v>0</v>
      </c>
      <c r="AS4" s="55">
        <v>0</v>
      </c>
      <c r="AT4" s="51">
        <v>0</v>
      </c>
      <c r="AU4" s="55">
        <v>46</v>
      </c>
      <c r="AV4" s="15">
        <f t="shared" si="8"/>
        <v>0.38480843232390827</v>
      </c>
    </row>
    <row r="5" spans="1:48" ht="13.5" customHeight="1" x14ac:dyDescent="0.45">
      <c r="A5" s="7" t="s">
        <v>348</v>
      </c>
      <c r="B5" s="7" t="s">
        <v>349</v>
      </c>
      <c r="C5" s="8" t="s">
        <v>350</v>
      </c>
      <c r="D5" s="7" t="s">
        <v>308</v>
      </c>
      <c r="E5" s="58">
        <v>13072</v>
      </c>
      <c r="F5" s="50">
        <v>5048</v>
      </c>
      <c r="G5" s="37" t="s">
        <v>543</v>
      </c>
      <c r="H5" s="64">
        <v>2623</v>
      </c>
      <c r="I5" s="64">
        <v>2425</v>
      </c>
      <c r="J5" s="19">
        <f t="shared" si="0"/>
        <v>38.616891064871481</v>
      </c>
      <c r="K5" s="12">
        <v>9</v>
      </c>
      <c r="L5" s="21">
        <f t="shared" si="1"/>
        <v>0.68849449204406366</v>
      </c>
      <c r="M5" s="67">
        <v>7</v>
      </c>
      <c r="N5" s="15">
        <f t="shared" si="2"/>
        <v>0.53549571603427171</v>
      </c>
      <c r="O5" s="67">
        <v>0</v>
      </c>
      <c r="P5" s="15">
        <f t="shared" si="3"/>
        <v>0</v>
      </c>
      <c r="Q5" s="72">
        <v>0</v>
      </c>
      <c r="R5" s="15">
        <f t="shared" si="4"/>
        <v>0</v>
      </c>
      <c r="S5" s="76">
        <v>2</v>
      </c>
      <c r="T5" s="15">
        <f t="shared" si="5"/>
        <v>0.15299877600979192</v>
      </c>
      <c r="U5" s="76">
        <v>1</v>
      </c>
      <c r="V5" s="15">
        <f t="shared" si="6"/>
        <v>7.649938800489596E-2</v>
      </c>
      <c r="W5" s="76">
        <v>0</v>
      </c>
      <c r="X5" s="15">
        <f t="shared" si="7"/>
        <v>0</v>
      </c>
      <c r="Y5" s="25">
        <v>6</v>
      </c>
      <c r="Z5" s="17">
        <v>2</v>
      </c>
      <c r="AA5" s="25">
        <v>1</v>
      </c>
      <c r="AB5" s="17">
        <v>0</v>
      </c>
      <c r="AC5" s="25">
        <v>0</v>
      </c>
      <c r="AD5" s="17">
        <v>166</v>
      </c>
      <c r="AE5" s="26">
        <v>59</v>
      </c>
      <c r="AF5" s="17">
        <v>46</v>
      </c>
      <c r="AG5" s="26">
        <v>0</v>
      </c>
      <c r="AH5" s="17">
        <v>0</v>
      </c>
      <c r="AI5" s="27">
        <v>271</v>
      </c>
      <c r="AJ5" s="15">
        <v>2.0731334149326806</v>
      </c>
      <c r="AK5" s="28">
        <v>0.45899632802937579</v>
      </c>
      <c r="AL5" s="22">
        <v>0.15299877600979192</v>
      </c>
      <c r="AM5" s="28">
        <v>7.649938800489596E-2</v>
      </c>
      <c r="AN5" s="22">
        <v>0</v>
      </c>
      <c r="AO5" s="29">
        <v>0</v>
      </c>
      <c r="AP5" s="51">
        <v>205</v>
      </c>
      <c r="AQ5" s="55">
        <v>0</v>
      </c>
      <c r="AR5" s="51">
        <v>0</v>
      </c>
      <c r="AS5" s="55">
        <v>0</v>
      </c>
      <c r="AT5" s="51">
        <v>0</v>
      </c>
      <c r="AU5" s="55">
        <v>205</v>
      </c>
      <c r="AV5" s="15">
        <f t="shared" si="8"/>
        <v>1.5682374541003672</v>
      </c>
    </row>
    <row r="6" spans="1:48" ht="13.5" customHeight="1" x14ac:dyDescent="0.45">
      <c r="A6" s="7" t="s">
        <v>75</v>
      </c>
      <c r="B6" s="7" t="s">
        <v>189</v>
      </c>
      <c r="C6" s="8" t="s">
        <v>351</v>
      </c>
      <c r="D6" s="7" t="s">
        <v>308</v>
      </c>
      <c r="E6" s="58">
        <v>9472</v>
      </c>
      <c r="F6" s="50">
        <v>3965</v>
      </c>
      <c r="G6" s="37" t="s">
        <v>544</v>
      </c>
      <c r="H6" s="64">
        <v>2015</v>
      </c>
      <c r="I6" s="64">
        <v>1950</v>
      </c>
      <c r="J6" s="19">
        <f t="shared" si="0"/>
        <v>41.860219594594597</v>
      </c>
      <c r="K6" s="12">
        <v>14</v>
      </c>
      <c r="L6" s="21">
        <f t="shared" si="1"/>
        <v>1.4780405405405406</v>
      </c>
      <c r="M6" s="67">
        <v>3</v>
      </c>
      <c r="N6" s="15">
        <f t="shared" si="2"/>
        <v>0.31672297297297297</v>
      </c>
      <c r="O6" s="67">
        <v>0</v>
      </c>
      <c r="P6" s="15">
        <f t="shared" si="3"/>
        <v>0</v>
      </c>
      <c r="Q6" s="72">
        <v>0</v>
      </c>
      <c r="R6" s="15">
        <f t="shared" si="4"/>
        <v>0</v>
      </c>
      <c r="S6" s="76">
        <v>11</v>
      </c>
      <c r="T6" s="15">
        <f t="shared" si="5"/>
        <v>1.1613175675675675</v>
      </c>
      <c r="U6" s="76">
        <v>4</v>
      </c>
      <c r="V6" s="15">
        <f t="shared" si="6"/>
        <v>0.42229729729729731</v>
      </c>
      <c r="W6" s="76">
        <v>0</v>
      </c>
      <c r="X6" s="15">
        <f t="shared" si="7"/>
        <v>0</v>
      </c>
      <c r="Y6" s="25">
        <v>8</v>
      </c>
      <c r="Z6" s="17">
        <v>2</v>
      </c>
      <c r="AA6" s="25">
        <v>4</v>
      </c>
      <c r="AB6" s="17">
        <v>0</v>
      </c>
      <c r="AC6" s="25">
        <v>0</v>
      </c>
      <c r="AD6" s="17">
        <v>213</v>
      </c>
      <c r="AE6" s="26">
        <v>74</v>
      </c>
      <c r="AF6" s="17">
        <v>162</v>
      </c>
      <c r="AG6" s="26">
        <v>0</v>
      </c>
      <c r="AH6" s="17">
        <v>0</v>
      </c>
      <c r="AI6" s="27">
        <v>449</v>
      </c>
      <c r="AJ6" s="15">
        <v>4.7402871621621623</v>
      </c>
      <c r="AK6" s="28">
        <v>0.84459459459459463</v>
      </c>
      <c r="AL6" s="22">
        <v>0.21114864864864866</v>
      </c>
      <c r="AM6" s="28">
        <v>0.42229729729729731</v>
      </c>
      <c r="AN6" s="22">
        <v>0</v>
      </c>
      <c r="AO6" s="28">
        <v>0</v>
      </c>
      <c r="AP6" s="51">
        <v>427</v>
      </c>
      <c r="AQ6" s="55">
        <v>0</v>
      </c>
      <c r="AR6" s="51">
        <v>0</v>
      </c>
      <c r="AS6" s="55">
        <v>0</v>
      </c>
      <c r="AT6" s="51">
        <v>0</v>
      </c>
      <c r="AU6" s="55">
        <v>427</v>
      </c>
      <c r="AV6" s="15">
        <f t="shared" si="8"/>
        <v>4.5080236486486482</v>
      </c>
    </row>
    <row r="7" spans="1:48" ht="13.5" customHeight="1" x14ac:dyDescent="0.45">
      <c r="A7" s="7" t="s">
        <v>80</v>
      </c>
      <c r="B7" s="7" t="s">
        <v>192</v>
      </c>
      <c r="C7" s="8" t="s">
        <v>353</v>
      </c>
      <c r="D7" s="7" t="s">
        <v>308</v>
      </c>
      <c r="E7" s="58">
        <v>9157</v>
      </c>
      <c r="F7" s="50">
        <v>3852</v>
      </c>
      <c r="G7" s="37" t="s">
        <v>546</v>
      </c>
      <c r="H7" s="64">
        <v>2172</v>
      </c>
      <c r="I7" s="64">
        <v>1680</v>
      </c>
      <c r="J7" s="19">
        <f t="shared" si="0"/>
        <v>42.066178879545703</v>
      </c>
      <c r="K7" s="12">
        <v>17</v>
      </c>
      <c r="L7" s="21">
        <f t="shared" si="1"/>
        <v>1.85650322157912</v>
      </c>
      <c r="M7" s="67">
        <v>10</v>
      </c>
      <c r="N7" s="15">
        <f t="shared" si="2"/>
        <v>1.0920607185759528</v>
      </c>
      <c r="O7" s="67">
        <v>4</v>
      </c>
      <c r="P7" s="15">
        <f t="shared" si="3"/>
        <v>0.43682428743038115</v>
      </c>
      <c r="Q7" s="72">
        <v>1</v>
      </c>
      <c r="R7" s="15">
        <f t="shared" si="4"/>
        <v>0.10920607185759529</v>
      </c>
      <c r="S7" s="76">
        <v>7</v>
      </c>
      <c r="T7" s="15">
        <f t="shared" si="5"/>
        <v>0.76444250300316696</v>
      </c>
      <c r="U7" s="76">
        <v>0</v>
      </c>
      <c r="V7" s="15">
        <f t="shared" si="6"/>
        <v>0</v>
      </c>
      <c r="W7" s="76">
        <v>0</v>
      </c>
      <c r="X7" s="15">
        <f t="shared" si="7"/>
        <v>0</v>
      </c>
      <c r="Y7" s="25">
        <v>9</v>
      </c>
      <c r="Z7" s="17">
        <v>4</v>
      </c>
      <c r="AA7" s="25">
        <v>2</v>
      </c>
      <c r="AB7" s="17">
        <v>1</v>
      </c>
      <c r="AC7" s="25">
        <v>1</v>
      </c>
      <c r="AD7" s="17">
        <v>238</v>
      </c>
      <c r="AE7" s="26">
        <v>140</v>
      </c>
      <c r="AF7" s="17">
        <v>71</v>
      </c>
      <c r="AG7" s="26">
        <v>44</v>
      </c>
      <c r="AH7" s="17">
        <v>44</v>
      </c>
      <c r="AI7" s="27">
        <v>537</v>
      </c>
      <c r="AJ7" s="15">
        <v>5.8643660587528661</v>
      </c>
      <c r="AK7" s="28">
        <v>0.98285464671835754</v>
      </c>
      <c r="AL7" s="22">
        <v>0.43682428743038115</v>
      </c>
      <c r="AM7" s="28">
        <v>0.21841214371519058</v>
      </c>
      <c r="AN7" s="22">
        <v>0.10920607185759529</v>
      </c>
      <c r="AO7" s="28">
        <v>0.10920607185759529</v>
      </c>
      <c r="AP7" s="51">
        <v>499</v>
      </c>
      <c r="AQ7" s="55">
        <v>0</v>
      </c>
      <c r="AR7" s="51">
        <v>0</v>
      </c>
      <c r="AS7" s="55">
        <v>0</v>
      </c>
      <c r="AT7" s="51">
        <v>0</v>
      </c>
      <c r="AU7" s="55">
        <v>499</v>
      </c>
      <c r="AV7" s="15">
        <f t="shared" si="8"/>
        <v>5.4493829856940046</v>
      </c>
    </row>
    <row r="8" spans="1:48" ht="13.5" customHeight="1" x14ac:dyDescent="0.45">
      <c r="A8" s="7" t="s">
        <v>78</v>
      </c>
      <c r="B8" s="7" t="s">
        <v>77</v>
      </c>
      <c r="C8" s="8" t="s">
        <v>354</v>
      </c>
      <c r="D8" s="7" t="s">
        <v>308</v>
      </c>
      <c r="E8" s="58">
        <v>9181</v>
      </c>
      <c r="F8" s="50">
        <v>3867</v>
      </c>
      <c r="G8" s="37" t="s">
        <v>547</v>
      </c>
      <c r="H8" s="64">
        <v>2225</v>
      </c>
      <c r="I8" s="64">
        <v>1642</v>
      </c>
      <c r="J8" s="19">
        <f t="shared" si="0"/>
        <v>42.119594815379592</v>
      </c>
      <c r="K8" s="12">
        <v>11</v>
      </c>
      <c r="L8" s="21">
        <f t="shared" si="1"/>
        <v>1.1981265657335802</v>
      </c>
      <c r="M8" s="67">
        <v>9</v>
      </c>
      <c r="N8" s="15">
        <f t="shared" si="2"/>
        <v>0.98028537196383847</v>
      </c>
      <c r="O8" s="67">
        <v>2</v>
      </c>
      <c r="P8" s="15">
        <f t="shared" si="3"/>
        <v>0.21784119376974184</v>
      </c>
      <c r="Q8" s="72">
        <v>1</v>
      </c>
      <c r="R8" s="15">
        <f t="shared" si="4"/>
        <v>0.10892059688487092</v>
      </c>
      <c r="S8" s="76">
        <v>2</v>
      </c>
      <c r="T8" s="15">
        <f t="shared" si="5"/>
        <v>0.21784119376974184</v>
      </c>
      <c r="U8" s="76">
        <v>0</v>
      </c>
      <c r="V8" s="15">
        <f t="shared" si="6"/>
        <v>0</v>
      </c>
      <c r="W8" s="76">
        <v>0</v>
      </c>
      <c r="X8" s="15">
        <f t="shared" si="7"/>
        <v>0</v>
      </c>
      <c r="Y8" s="25">
        <v>3</v>
      </c>
      <c r="Z8" s="17">
        <v>6</v>
      </c>
      <c r="AA8" s="25">
        <v>0</v>
      </c>
      <c r="AB8" s="17">
        <v>1</v>
      </c>
      <c r="AC8" s="25">
        <v>1</v>
      </c>
      <c r="AD8" s="17">
        <v>83</v>
      </c>
      <c r="AE8" s="26">
        <v>204</v>
      </c>
      <c r="AF8" s="17">
        <v>0</v>
      </c>
      <c r="AG8" s="26">
        <v>38</v>
      </c>
      <c r="AH8" s="17">
        <v>51</v>
      </c>
      <c r="AI8" s="27">
        <v>376</v>
      </c>
      <c r="AJ8" s="15">
        <v>4.0954144428711468</v>
      </c>
      <c r="AK8" s="28">
        <v>0.3267617906546128</v>
      </c>
      <c r="AL8" s="22">
        <v>0.65352358130922561</v>
      </c>
      <c r="AM8" s="28">
        <v>0</v>
      </c>
      <c r="AN8" s="22">
        <v>0.10892059688487092</v>
      </c>
      <c r="AO8" s="28">
        <v>0.10892059688487092</v>
      </c>
      <c r="AP8" s="51">
        <v>353</v>
      </c>
      <c r="AQ8" s="55">
        <v>0</v>
      </c>
      <c r="AR8" s="51">
        <v>0</v>
      </c>
      <c r="AS8" s="55">
        <v>0</v>
      </c>
      <c r="AT8" s="51">
        <v>0</v>
      </c>
      <c r="AU8" s="55">
        <v>353</v>
      </c>
      <c r="AV8" s="15">
        <f t="shared" si="8"/>
        <v>3.8448970700359437</v>
      </c>
    </row>
    <row r="9" spans="1:48" ht="13.5" customHeight="1" x14ac:dyDescent="0.45">
      <c r="A9" s="7" t="s">
        <v>79</v>
      </c>
      <c r="B9" s="7" t="s">
        <v>191</v>
      </c>
      <c r="C9" s="8" t="s">
        <v>355</v>
      </c>
      <c r="D9" s="7" t="s">
        <v>308</v>
      </c>
      <c r="E9" s="58">
        <v>10359</v>
      </c>
      <c r="F9" s="50">
        <v>4730</v>
      </c>
      <c r="G9" s="37" t="s">
        <v>496</v>
      </c>
      <c r="H9" s="64">
        <v>2598</v>
      </c>
      <c r="I9" s="64">
        <v>2132</v>
      </c>
      <c r="J9" s="19">
        <f t="shared" si="0"/>
        <v>45.660778067381017</v>
      </c>
      <c r="K9" s="12">
        <v>23</v>
      </c>
      <c r="L9" s="21">
        <f t="shared" si="1"/>
        <v>2.2202915339318468</v>
      </c>
      <c r="M9" s="67">
        <v>14</v>
      </c>
      <c r="N9" s="15">
        <f t="shared" si="2"/>
        <v>1.3514818032628633</v>
      </c>
      <c r="O9" s="67">
        <v>4</v>
      </c>
      <c r="P9" s="15">
        <f t="shared" si="3"/>
        <v>0.38613765807510381</v>
      </c>
      <c r="Q9" s="72">
        <v>0</v>
      </c>
      <c r="R9" s="15">
        <f t="shared" si="4"/>
        <v>0</v>
      </c>
      <c r="S9" s="76">
        <v>9</v>
      </c>
      <c r="T9" s="15">
        <f t="shared" si="5"/>
        <v>0.86880973066898348</v>
      </c>
      <c r="U9" s="76">
        <v>2</v>
      </c>
      <c r="V9" s="15">
        <f t="shared" si="6"/>
        <v>0.1930688290375519</v>
      </c>
      <c r="W9" s="76">
        <v>0</v>
      </c>
      <c r="X9" s="15">
        <f t="shared" si="7"/>
        <v>0</v>
      </c>
      <c r="Y9" s="25">
        <v>13</v>
      </c>
      <c r="Z9" s="17">
        <v>4</v>
      </c>
      <c r="AA9" s="25">
        <v>4</v>
      </c>
      <c r="AB9" s="17">
        <v>2</v>
      </c>
      <c r="AC9" s="25">
        <v>0</v>
      </c>
      <c r="AD9" s="17">
        <v>339</v>
      </c>
      <c r="AE9" s="26">
        <v>129</v>
      </c>
      <c r="AF9" s="17">
        <v>141</v>
      </c>
      <c r="AG9" s="26">
        <v>90</v>
      </c>
      <c r="AH9" s="17">
        <v>0</v>
      </c>
      <c r="AI9" s="27">
        <v>699</v>
      </c>
      <c r="AJ9" s="15">
        <v>6.7477555748624383</v>
      </c>
      <c r="AK9" s="28">
        <v>1.2549473887440872</v>
      </c>
      <c r="AL9" s="22">
        <v>0.38613765807510381</v>
      </c>
      <c r="AM9" s="28">
        <v>0.38613765807510381</v>
      </c>
      <c r="AN9" s="22">
        <v>0.1930688290375519</v>
      </c>
      <c r="AO9" s="28">
        <v>0</v>
      </c>
      <c r="AP9" s="51">
        <v>523</v>
      </c>
      <c r="AQ9" s="55">
        <v>0</v>
      </c>
      <c r="AR9" s="51">
        <v>0</v>
      </c>
      <c r="AS9" s="55">
        <v>0</v>
      </c>
      <c r="AT9" s="51">
        <v>0</v>
      </c>
      <c r="AU9" s="55">
        <v>523</v>
      </c>
      <c r="AV9" s="15">
        <f t="shared" si="8"/>
        <v>5.0487498793319823</v>
      </c>
    </row>
    <row r="10" spans="1:48" ht="13.5" customHeight="1" x14ac:dyDescent="0.45">
      <c r="A10" s="7" t="s">
        <v>81</v>
      </c>
      <c r="B10" s="7" t="s">
        <v>193</v>
      </c>
      <c r="C10" s="8" t="s">
        <v>356</v>
      </c>
      <c r="D10" s="7" t="s">
        <v>308</v>
      </c>
      <c r="E10" s="58">
        <v>11954</v>
      </c>
      <c r="F10" s="50">
        <v>4544</v>
      </c>
      <c r="G10" s="37" t="s">
        <v>593</v>
      </c>
      <c r="H10" s="64">
        <v>2375</v>
      </c>
      <c r="I10" s="64">
        <v>2169</v>
      </c>
      <c r="J10" s="19">
        <f t="shared" si="0"/>
        <v>38.012380793039988</v>
      </c>
      <c r="K10" s="12">
        <v>2</v>
      </c>
      <c r="L10" s="21">
        <f t="shared" si="1"/>
        <v>0.16730801405387319</v>
      </c>
      <c r="M10" s="67">
        <v>0</v>
      </c>
      <c r="N10" s="15">
        <f t="shared" si="2"/>
        <v>0</v>
      </c>
      <c r="O10" s="67">
        <v>0</v>
      </c>
      <c r="P10" s="15">
        <f t="shared" si="3"/>
        <v>0</v>
      </c>
      <c r="Q10" s="72">
        <v>0</v>
      </c>
      <c r="R10" s="15">
        <f t="shared" si="4"/>
        <v>0</v>
      </c>
      <c r="S10" s="76">
        <v>2</v>
      </c>
      <c r="T10" s="15">
        <f t="shared" si="5"/>
        <v>0.16730801405387319</v>
      </c>
      <c r="U10" s="76">
        <v>0</v>
      </c>
      <c r="V10" s="15">
        <f t="shared" si="6"/>
        <v>0</v>
      </c>
      <c r="W10" s="76">
        <v>0</v>
      </c>
      <c r="X10" s="15">
        <f t="shared" si="7"/>
        <v>0</v>
      </c>
      <c r="Y10" s="25">
        <v>1</v>
      </c>
      <c r="Z10" s="17">
        <v>1</v>
      </c>
      <c r="AA10" s="25">
        <v>0</v>
      </c>
      <c r="AB10" s="17">
        <v>0</v>
      </c>
      <c r="AC10" s="25">
        <v>0</v>
      </c>
      <c r="AD10" s="17">
        <v>25</v>
      </c>
      <c r="AE10" s="26">
        <v>44</v>
      </c>
      <c r="AF10" s="17">
        <v>0</v>
      </c>
      <c r="AG10" s="26">
        <v>0</v>
      </c>
      <c r="AH10" s="17">
        <v>0</v>
      </c>
      <c r="AI10" s="27">
        <v>69</v>
      </c>
      <c r="AJ10" s="15">
        <v>0.5772126484858624</v>
      </c>
      <c r="AK10" s="28">
        <v>8.3654007026936594E-2</v>
      </c>
      <c r="AL10" s="22">
        <v>8.3654007026936594E-2</v>
      </c>
      <c r="AM10" s="28">
        <v>0</v>
      </c>
      <c r="AN10" s="22">
        <v>0</v>
      </c>
      <c r="AO10" s="28">
        <v>0</v>
      </c>
      <c r="AP10" s="51">
        <v>46</v>
      </c>
      <c r="AQ10" s="55">
        <v>0</v>
      </c>
      <c r="AR10" s="51">
        <v>0</v>
      </c>
      <c r="AS10" s="55">
        <v>0</v>
      </c>
      <c r="AT10" s="51">
        <v>0</v>
      </c>
      <c r="AU10" s="55">
        <v>46</v>
      </c>
      <c r="AV10" s="15">
        <f t="shared" si="8"/>
        <v>0.38480843232390827</v>
      </c>
    </row>
    <row r="11" spans="1:48" ht="13.5" customHeight="1" x14ac:dyDescent="0.45">
      <c r="A11" s="7" t="s">
        <v>82</v>
      </c>
      <c r="B11" s="7" t="s">
        <v>194</v>
      </c>
      <c r="C11" s="8" t="s">
        <v>357</v>
      </c>
      <c r="D11" s="7" t="s">
        <v>308</v>
      </c>
      <c r="E11" s="58">
        <v>8507</v>
      </c>
      <c r="F11" s="50">
        <v>4548</v>
      </c>
      <c r="G11" s="37" t="s">
        <v>594</v>
      </c>
      <c r="H11" s="64">
        <v>1562</v>
      </c>
      <c r="I11" s="64">
        <v>2986</v>
      </c>
      <c r="J11" s="19">
        <f t="shared" si="0"/>
        <v>53.461854942988133</v>
      </c>
      <c r="K11" s="12">
        <v>72</v>
      </c>
      <c r="L11" s="21">
        <f t="shared" si="1"/>
        <v>8.4636181967791231</v>
      </c>
      <c r="M11" s="67">
        <v>2</v>
      </c>
      <c r="N11" s="15">
        <f t="shared" si="2"/>
        <v>0.23510050546608677</v>
      </c>
      <c r="O11" s="67">
        <v>1</v>
      </c>
      <c r="P11" s="15">
        <f t="shared" si="3"/>
        <v>0.11755025273304338</v>
      </c>
      <c r="Q11" s="72">
        <v>0</v>
      </c>
      <c r="R11" s="15">
        <f t="shared" si="4"/>
        <v>0</v>
      </c>
      <c r="S11" s="76">
        <v>70</v>
      </c>
      <c r="T11" s="15">
        <f t="shared" si="5"/>
        <v>8.2285176913130353</v>
      </c>
      <c r="U11" s="76">
        <v>13</v>
      </c>
      <c r="V11" s="15">
        <f t="shared" si="6"/>
        <v>1.5281532855295639</v>
      </c>
      <c r="W11" s="76">
        <v>3</v>
      </c>
      <c r="X11" s="15">
        <f t="shared" si="7"/>
        <v>0.35265075819913017</v>
      </c>
      <c r="Y11" s="25">
        <v>43</v>
      </c>
      <c r="Z11" s="17">
        <v>15</v>
      </c>
      <c r="AA11" s="25">
        <v>9</v>
      </c>
      <c r="AB11" s="17">
        <v>2</v>
      </c>
      <c r="AC11" s="25">
        <v>3</v>
      </c>
      <c r="AD11" s="17">
        <v>1182</v>
      </c>
      <c r="AE11" s="26">
        <v>492</v>
      </c>
      <c r="AF11" s="17">
        <v>393</v>
      </c>
      <c r="AG11" s="26">
        <v>96</v>
      </c>
      <c r="AH11" s="17">
        <v>157</v>
      </c>
      <c r="AI11" s="27">
        <v>2320</v>
      </c>
      <c r="AJ11" s="15">
        <v>27.271658634066064</v>
      </c>
      <c r="AK11" s="28">
        <v>5.0546608675208651</v>
      </c>
      <c r="AL11" s="22">
        <v>1.7632537909956507</v>
      </c>
      <c r="AM11" s="28">
        <v>1.0579522745973904</v>
      </c>
      <c r="AN11" s="22">
        <v>0.23510050546608677</v>
      </c>
      <c r="AO11" s="28">
        <v>0.35265075819913017</v>
      </c>
      <c r="AP11" s="51">
        <v>1667</v>
      </c>
      <c r="AQ11" s="55">
        <v>88</v>
      </c>
      <c r="AR11" s="51">
        <v>0</v>
      </c>
      <c r="AS11" s="55">
        <v>0</v>
      </c>
      <c r="AT11" s="51">
        <v>0</v>
      </c>
      <c r="AU11" s="55">
        <v>1698</v>
      </c>
      <c r="AV11" s="15">
        <f t="shared" si="8"/>
        <v>19.960032914070766</v>
      </c>
    </row>
    <row r="12" spans="1:48" ht="13.5" customHeight="1" x14ac:dyDescent="0.45">
      <c r="A12" s="7" t="s">
        <v>83</v>
      </c>
      <c r="B12" s="7" t="s">
        <v>195</v>
      </c>
      <c r="C12" s="8" t="s">
        <v>358</v>
      </c>
      <c r="D12" s="7" t="s">
        <v>308</v>
      </c>
      <c r="E12" s="58">
        <v>8960</v>
      </c>
      <c r="F12" s="50">
        <v>4846</v>
      </c>
      <c r="G12" s="37" t="s">
        <v>595</v>
      </c>
      <c r="H12" s="64">
        <v>1640</v>
      </c>
      <c r="I12" s="64">
        <v>3206</v>
      </c>
      <c r="J12" s="19">
        <f t="shared" si="0"/>
        <v>54.084821428571431</v>
      </c>
      <c r="K12" s="12">
        <v>86</v>
      </c>
      <c r="L12" s="21">
        <f t="shared" si="1"/>
        <v>9.5982142857142865</v>
      </c>
      <c r="M12" s="67">
        <v>2</v>
      </c>
      <c r="N12" s="15">
        <f t="shared" si="2"/>
        <v>0.2232142857142857</v>
      </c>
      <c r="O12" s="67">
        <v>0</v>
      </c>
      <c r="P12" s="15">
        <f t="shared" si="3"/>
        <v>0</v>
      </c>
      <c r="Q12" s="72">
        <v>0</v>
      </c>
      <c r="R12" s="15">
        <f t="shared" si="4"/>
        <v>0</v>
      </c>
      <c r="S12" s="76">
        <v>84</v>
      </c>
      <c r="T12" s="15">
        <f t="shared" si="5"/>
        <v>9.375</v>
      </c>
      <c r="U12" s="76">
        <v>19</v>
      </c>
      <c r="V12" s="15">
        <f t="shared" si="6"/>
        <v>2.120535714285714</v>
      </c>
      <c r="W12" s="76">
        <v>8</v>
      </c>
      <c r="X12" s="15">
        <f t="shared" si="7"/>
        <v>0.89285714285714279</v>
      </c>
      <c r="Y12" s="25">
        <v>40</v>
      </c>
      <c r="Z12" s="17">
        <v>27</v>
      </c>
      <c r="AA12" s="25">
        <v>8</v>
      </c>
      <c r="AB12" s="17">
        <v>3</v>
      </c>
      <c r="AC12" s="25">
        <v>8</v>
      </c>
      <c r="AD12" s="17">
        <v>1068</v>
      </c>
      <c r="AE12" s="26">
        <v>978</v>
      </c>
      <c r="AF12" s="17">
        <v>294</v>
      </c>
      <c r="AG12" s="26">
        <v>133</v>
      </c>
      <c r="AH12" s="17">
        <v>459</v>
      </c>
      <c r="AI12" s="27">
        <v>2932</v>
      </c>
      <c r="AJ12" s="15">
        <v>32.723214285714285</v>
      </c>
      <c r="AK12" s="28">
        <v>4.4642857142857144</v>
      </c>
      <c r="AL12" s="22">
        <v>3.0133928571428572</v>
      </c>
      <c r="AM12" s="28">
        <v>0.89285714285714279</v>
      </c>
      <c r="AN12" s="22">
        <v>0.33482142857142855</v>
      </c>
      <c r="AO12" s="28">
        <v>0.89285714285714279</v>
      </c>
      <c r="AP12" s="51">
        <v>2214</v>
      </c>
      <c r="AQ12" s="55">
        <v>147</v>
      </c>
      <c r="AR12" s="51">
        <v>0</v>
      </c>
      <c r="AS12" s="55">
        <v>0</v>
      </c>
      <c r="AT12" s="51">
        <v>0</v>
      </c>
      <c r="AU12" s="55">
        <v>2324</v>
      </c>
      <c r="AV12" s="15">
        <f t="shared" si="8"/>
        <v>25.937500000000004</v>
      </c>
    </row>
    <row r="13" spans="1:48" ht="13.5" customHeight="1" x14ac:dyDescent="0.45">
      <c r="A13" s="7" t="s">
        <v>84</v>
      </c>
      <c r="B13" s="7" t="s">
        <v>196</v>
      </c>
      <c r="C13" s="8" t="s">
        <v>359</v>
      </c>
      <c r="D13" s="7" t="s">
        <v>308</v>
      </c>
      <c r="E13" s="58">
        <v>8952</v>
      </c>
      <c r="F13" s="50">
        <v>4818</v>
      </c>
      <c r="G13" s="37" t="s">
        <v>609</v>
      </c>
      <c r="H13" s="64">
        <v>1629</v>
      </c>
      <c r="I13" s="64">
        <v>3189</v>
      </c>
      <c r="J13" s="19">
        <f t="shared" si="0"/>
        <v>53.820375335120637</v>
      </c>
      <c r="K13" s="12">
        <v>83</v>
      </c>
      <c r="L13" s="21">
        <f t="shared" si="1"/>
        <v>9.2716711349419114</v>
      </c>
      <c r="M13" s="67">
        <v>2</v>
      </c>
      <c r="N13" s="15">
        <f t="shared" si="2"/>
        <v>0.22341376228775692</v>
      </c>
      <c r="O13" s="67">
        <v>0</v>
      </c>
      <c r="P13" s="15">
        <f t="shared" si="3"/>
        <v>0</v>
      </c>
      <c r="Q13" s="72">
        <v>0</v>
      </c>
      <c r="R13" s="15">
        <f t="shared" si="4"/>
        <v>0</v>
      </c>
      <c r="S13" s="76">
        <v>81</v>
      </c>
      <c r="T13" s="15">
        <f t="shared" si="5"/>
        <v>9.048257372654156</v>
      </c>
      <c r="U13" s="76">
        <v>25</v>
      </c>
      <c r="V13" s="15">
        <f t="shared" si="6"/>
        <v>2.7926720285969617</v>
      </c>
      <c r="W13" s="76">
        <v>5</v>
      </c>
      <c r="X13" s="15">
        <f t="shared" si="7"/>
        <v>0.55853440571939228</v>
      </c>
      <c r="Y13" s="25">
        <v>44</v>
      </c>
      <c r="Z13" s="17">
        <v>14</v>
      </c>
      <c r="AA13" s="25">
        <v>11</v>
      </c>
      <c r="AB13" s="17">
        <v>9</v>
      </c>
      <c r="AC13" s="25">
        <v>5</v>
      </c>
      <c r="AD13" s="17">
        <v>1163</v>
      </c>
      <c r="AE13" s="26">
        <v>504</v>
      </c>
      <c r="AF13" s="17">
        <v>453</v>
      </c>
      <c r="AG13" s="26">
        <v>399</v>
      </c>
      <c r="AH13" s="17">
        <v>287</v>
      </c>
      <c r="AI13" s="27">
        <v>2806</v>
      </c>
      <c r="AJ13" s="15">
        <v>31.344950848972296</v>
      </c>
      <c r="AK13" s="28">
        <v>4.9151027703306527</v>
      </c>
      <c r="AL13" s="22">
        <v>1.5638963360142986</v>
      </c>
      <c r="AM13" s="28">
        <v>1.2287756925826632</v>
      </c>
      <c r="AN13" s="22">
        <v>1.0053619302949062</v>
      </c>
      <c r="AO13" s="28">
        <v>0.55853440571939228</v>
      </c>
      <c r="AP13" s="51">
        <v>2096</v>
      </c>
      <c r="AQ13" s="55">
        <v>137</v>
      </c>
      <c r="AR13" s="51">
        <v>0</v>
      </c>
      <c r="AS13" s="55">
        <v>0</v>
      </c>
      <c r="AT13" s="51">
        <v>0</v>
      </c>
      <c r="AU13" s="55">
        <v>2233</v>
      </c>
      <c r="AV13" s="15">
        <f t="shared" si="8"/>
        <v>24.944146559428059</v>
      </c>
    </row>
    <row r="14" spans="1:48" ht="13.5" customHeight="1" x14ac:dyDescent="0.45">
      <c r="A14" s="7" t="s">
        <v>85</v>
      </c>
      <c r="B14" s="7" t="s">
        <v>197</v>
      </c>
      <c r="C14" s="8" t="s">
        <v>360</v>
      </c>
      <c r="D14" s="7" t="s">
        <v>308</v>
      </c>
      <c r="E14" s="58">
        <v>8917</v>
      </c>
      <c r="F14" s="50">
        <v>4711</v>
      </c>
      <c r="G14" s="37" t="s">
        <v>611</v>
      </c>
      <c r="H14" s="64">
        <v>1739</v>
      </c>
      <c r="I14" s="64">
        <v>2972</v>
      </c>
      <c r="J14" s="19">
        <f t="shared" si="0"/>
        <v>52.831669844117982</v>
      </c>
      <c r="K14" s="12">
        <v>68</v>
      </c>
      <c r="L14" s="21">
        <f t="shared" si="1"/>
        <v>7.6258831445553437</v>
      </c>
      <c r="M14" s="67">
        <v>1</v>
      </c>
      <c r="N14" s="15">
        <f t="shared" si="2"/>
        <v>0.112145340361108</v>
      </c>
      <c r="O14" s="67">
        <v>0</v>
      </c>
      <c r="P14" s="15">
        <f t="shared" si="3"/>
        <v>0</v>
      </c>
      <c r="Q14" s="72">
        <v>0</v>
      </c>
      <c r="R14" s="15">
        <f t="shared" si="4"/>
        <v>0</v>
      </c>
      <c r="S14" s="76">
        <v>67</v>
      </c>
      <c r="T14" s="15">
        <f t="shared" si="5"/>
        <v>7.5137378041942355</v>
      </c>
      <c r="U14" s="76">
        <v>13</v>
      </c>
      <c r="V14" s="15">
        <f t="shared" si="6"/>
        <v>1.4578894246944039</v>
      </c>
      <c r="W14" s="76">
        <v>4</v>
      </c>
      <c r="X14" s="15">
        <f t="shared" si="7"/>
        <v>0.448581361444432</v>
      </c>
      <c r="Y14" s="25">
        <v>44</v>
      </c>
      <c r="Z14" s="17">
        <v>11</v>
      </c>
      <c r="AA14" s="25">
        <v>6</v>
      </c>
      <c r="AB14" s="17">
        <v>3</v>
      </c>
      <c r="AC14" s="25">
        <v>4</v>
      </c>
      <c r="AD14" s="17">
        <v>1207</v>
      </c>
      <c r="AE14" s="26">
        <v>376</v>
      </c>
      <c r="AF14" s="17">
        <v>232</v>
      </c>
      <c r="AG14" s="26">
        <v>139</v>
      </c>
      <c r="AH14" s="17">
        <v>193</v>
      </c>
      <c r="AI14" s="27">
        <v>2147</v>
      </c>
      <c r="AJ14" s="15">
        <v>24.077604575529886</v>
      </c>
      <c r="AK14" s="28">
        <v>4.9343949758887513</v>
      </c>
      <c r="AL14" s="22">
        <v>1.2335987439721878</v>
      </c>
      <c r="AM14" s="28">
        <v>0.67287204216664798</v>
      </c>
      <c r="AN14" s="22">
        <v>0.33643602108332399</v>
      </c>
      <c r="AO14" s="28">
        <v>0.448581361444432</v>
      </c>
      <c r="AP14" s="51">
        <v>1572</v>
      </c>
      <c r="AQ14" s="55">
        <v>124</v>
      </c>
      <c r="AR14" s="51">
        <v>0</v>
      </c>
      <c r="AS14" s="55">
        <v>0</v>
      </c>
      <c r="AT14" s="51">
        <v>0</v>
      </c>
      <c r="AU14" s="55">
        <v>1596</v>
      </c>
      <c r="AV14" s="15">
        <f t="shared" si="8"/>
        <v>17.898396321632838</v>
      </c>
    </row>
    <row r="15" spans="1:48" ht="13.5" customHeight="1" x14ac:dyDescent="0.45">
      <c r="A15" s="7" t="s">
        <v>86</v>
      </c>
      <c r="B15" s="7" t="s">
        <v>198</v>
      </c>
      <c r="C15" s="8" t="s">
        <v>361</v>
      </c>
      <c r="D15" s="7" t="s">
        <v>308</v>
      </c>
      <c r="E15" s="58">
        <v>8791</v>
      </c>
      <c r="F15" s="50">
        <v>4947</v>
      </c>
      <c r="G15" s="37" t="s">
        <v>612</v>
      </c>
      <c r="H15" s="64">
        <v>1751</v>
      </c>
      <c r="I15" s="64">
        <v>3196</v>
      </c>
      <c r="J15" s="19">
        <f t="shared" si="0"/>
        <v>56.273461494710496</v>
      </c>
      <c r="K15" s="12">
        <v>88</v>
      </c>
      <c r="L15" s="21">
        <f t="shared" si="1"/>
        <v>10.0102377431464</v>
      </c>
      <c r="M15" s="67">
        <v>4</v>
      </c>
      <c r="N15" s="15">
        <f t="shared" si="2"/>
        <v>0.45501080650665454</v>
      </c>
      <c r="O15" s="67">
        <v>0</v>
      </c>
      <c r="P15" s="15">
        <f t="shared" si="3"/>
        <v>0</v>
      </c>
      <c r="Q15" s="72">
        <v>0</v>
      </c>
      <c r="R15" s="15">
        <f t="shared" si="4"/>
        <v>0</v>
      </c>
      <c r="S15" s="76">
        <v>84</v>
      </c>
      <c r="T15" s="15">
        <f t="shared" si="5"/>
        <v>9.5552269366397447</v>
      </c>
      <c r="U15" s="76">
        <v>22</v>
      </c>
      <c r="V15" s="15">
        <f t="shared" si="6"/>
        <v>2.5025594357865999</v>
      </c>
      <c r="W15" s="76">
        <v>4</v>
      </c>
      <c r="X15" s="15">
        <f t="shared" si="7"/>
        <v>0.45501080650665454</v>
      </c>
      <c r="Y15" s="25">
        <v>43</v>
      </c>
      <c r="Z15" s="17">
        <v>23</v>
      </c>
      <c r="AA15" s="25">
        <v>12</v>
      </c>
      <c r="AB15" s="17">
        <v>6</v>
      </c>
      <c r="AC15" s="25">
        <v>4</v>
      </c>
      <c r="AD15" s="17">
        <v>1154</v>
      </c>
      <c r="AE15" s="26">
        <v>772</v>
      </c>
      <c r="AF15" s="17">
        <v>484</v>
      </c>
      <c r="AG15" s="26">
        <v>282</v>
      </c>
      <c r="AH15" s="17">
        <v>212</v>
      </c>
      <c r="AI15" s="27">
        <v>2904</v>
      </c>
      <c r="AJ15" s="15">
        <v>33.033784552383118</v>
      </c>
      <c r="AK15" s="28">
        <v>4.8913661699465365</v>
      </c>
      <c r="AL15" s="22">
        <v>2.6163121374132636</v>
      </c>
      <c r="AM15" s="28">
        <v>1.3650324195199637</v>
      </c>
      <c r="AN15" s="22">
        <v>0.68251620975998184</v>
      </c>
      <c r="AO15" s="28">
        <v>0.45501080650665454</v>
      </c>
      <c r="AP15" s="51">
        <v>2347</v>
      </c>
      <c r="AQ15" s="55">
        <v>27</v>
      </c>
      <c r="AR15" s="51">
        <v>0</v>
      </c>
      <c r="AS15" s="55">
        <v>0</v>
      </c>
      <c r="AT15" s="51">
        <v>0</v>
      </c>
      <c r="AU15" s="55">
        <v>2347</v>
      </c>
      <c r="AV15" s="15">
        <f t="shared" si="8"/>
        <v>26.697759071777956</v>
      </c>
    </row>
    <row r="16" spans="1:48" ht="13.5" customHeight="1" x14ac:dyDescent="0.45">
      <c r="A16" s="7" t="s">
        <v>96</v>
      </c>
      <c r="B16" s="7" t="s">
        <v>209</v>
      </c>
      <c r="C16" s="8" t="s">
        <v>383</v>
      </c>
      <c r="D16" s="7" t="s">
        <v>308</v>
      </c>
      <c r="E16" s="58">
        <v>8189</v>
      </c>
      <c r="F16" s="50">
        <v>4408</v>
      </c>
      <c r="G16" s="37" t="s">
        <v>632</v>
      </c>
      <c r="H16" s="64">
        <v>2072</v>
      </c>
      <c r="I16" s="64">
        <v>2336</v>
      </c>
      <c r="J16" s="19">
        <f t="shared" ref="J16:J17" si="9">(F16/E16)*100</f>
        <v>53.828306264501158</v>
      </c>
      <c r="K16" s="12">
        <v>42</v>
      </c>
      <c r="L16" s="21">
        <f t="shared" ref="L16:L17" si="10">(K16/E16)*1000</f>
        <v>5.1288313591403103</v>
      </c>
      <c r="M16" s="67">
        <v>13</v>
      </c>
      <c r="N16" s="15">
        <f t="shared" ref="N16:N17" si="11">(M16/E16)*1000</f>
        <v>1.5874954206862866</v>
      </c>
      <c r="O16" s="67">
        <v>1</v>
      </c>
      <c r="P16" s="15">
        <f t="shared" ref="P16:P17" si="12">(O16/E16)*1000</f>
        <v>0.12211503236048357</v>
      </c>
      <c r="Q16" s="72">
        <v>0</v>
      </c>
      <c r="R16" s="15">
        <f t="shared" ref="R16:R17" si="13">(Q16/E16)*1000</f>
        <v>0</v>
      </c>
      <c r="S16" s="76">
        <v>29</v>
      </c>
      <c r="T16" s="15">
        <f t="shared" ref="T16:T17" si="14">(S16/E16)*1000</f>
        <v>3.5413359384540239</v>
      </c>
      <c r="U16" s="76">
        <v>4</v>
      </c>
      <c r="V16" s="15">
        <f t="shared" ref="V16:V17" si="15">(U16/E16)*1000</f>
        <v>0.48846012944193429</v>
      </c>
      <c r="W16" s="76">
        <v>0</v>
      </c>
      <c r="X16" s="15">
        <f t="shared" ref="X16:X17" si="16">(W16/E16)*1000</f>
        <v>0</v>
      </c>
      <c r="Y16" s="25">
        <v>25</v>
      </c>
      <c r="Z16" s="17">
        <v>12</v>
      </c>
      <c r="AA16" s="25">
        <v>4</v>
      </c>
      <c r="AB16" s="17">
        <v>1</v>
      </c>
      <c r="AC16" s="25">
        <v>0</v>
      </c>
      <c r="AD16" s="17">
        <v>672</v>
      </c>
      <c r="AE16" s="26">
        <v>386</v>
      </c>
      <c r="AF16" s="17">
        <v>169</v>
      </c>
      <c r="AG16" s="26">
        <v>38</v>
      </c>
      <c r="AH16" s="17">
        <v>0</v>
      </c>
      <c r="AI16" s="27">
        <v>1265</v>
      </c>
      <c r="AJ16" s="15">
        <v>15.447551593601172</v>
      </c>
      <c r="AK16" s="28">
        <v>3.0528758090120895</v>
      </c>
      <c r="AL16" s="22">
        <v>1.465380388325803</v>
      </c>
      <c r="AM16" s="28">
        <v>0.48846012944193429</v>
      </c>
      <c r="AN16" s="22">
        <v>0.12211503236048357</v>
      </c>
      <c r="AO16" s="28">
        <v>0</v>
      </c>
      <c r="AP16" s="51">
        <v>1032</v>
      </c>
      <c r="AQ16" s="55">
        <v>0</v>
      </c>
      <c r="AR16" s="51">
        <v>0</v>
      </c>
      <c r="AS16" s="55">
        <v>0</v>
      </c>
      <c r="AT16" s="51">
        <v>0</v>
      </c>
      <c r="AU16" s="55">
        <v>1032</v>
      </c>
      <c r="AV16" s="15">
        <f t="shared" ref="AV16:AV17" si="17">(AU16/E16)*100</f>
        <v>12.602271339601906</v>
      </c>
    </row>
    <row r="17" spans="1:48" ht="13.5" customHeight="1" x14ac:dyDescent="0.45">
      <c r="A17" s="7" t="s">
        <v>109</v>
      </c>
      <c r="B17" s="7" t="s">
        <v>222</v>
      </c>
      <c r="C17" s="8" t="s">
        <v>391</v>
      </c>
      <c r="D17" s="7" t="s">
        <v>308</v>
      </c>
      <c r="E17" s="58">
        <v>8801</v>
      </c>
      <c r="F17" s="50">
        <v>4523</v>
      </c>
      <c r="G17" s="37" t="s">
        <v>597</v>
      </c>
      <c r="H17" s="64">
        <v>2306</v>
      </c>
      <c r="I17" s="64">
        <v>2217</v>
      </c>
      <c r="J17" s="19">
        <f t="shared" si="9"/>
        <v>51.391887285535731</v>
      </c>
      <c r="K17" s="12">
        <v>32</v>
      </c>
      <c r="L17" s="21">
        <f t="shared" si="10"/>
        <v>3.6359504601749801</v>
      </c>
      <c r="M17" s="67">
        <v>10</v>
      </c>
      <c r="N17" s="15">
        <f t="shared" si="11"/>
        <v>1.1362345188046814</v>
      </c>
      <c r="O17" s="67">
        <v>2</v>
      </c>
      <c r="P17" s="15">
        <f t="shared" si="12"/>
        <v>0.22724690376093626</v>
      </c>
      <c r="Q17" s="72">
        <v>0</v>
      </c>
      <c r="R17" s="15">
        <f t="shared" si="13"/>
        <v>0</v>
      </c>
      <c r="S17" s="76">
        <v>22</v>
      </c>
      <c r="T17" s="15">
        <f t="shared" si="14"/>
        <v>2.4997159413702992</v>
      </c>
      <c r="U17" s="76">
        <v>1</v>
      </c>
      <c r="V17" s="15">
        <f t="shared" si="15"/>
        <v>0.11362345188046813</v>
      </c>
      <c r="W17" s="76">
        <v>1</v>
      </c>
      <c r="X17" s="15">
        <f t="shared" si="16"/>
        <v>0.11362345188046813</v>
      </c>
      <c r="Y17" s="25">
        <v>23</v>
      </c>
      <c r="Z17" s="17">
        <v>6</v>
      </c>
      <c r="AA17" s="25">
        <v>2</v>
      </c>
      <c r="AB17" s="17">
        <v>0</v>
      </c>
      <c r="AC17" s="25">
        <v>1</v>
      </c>
      <c r="AD17" s="17">
        <v>617</v>
      </c>
      <c r="AE17" s="26">
        <v>203</v>
      </c>
      <c r="AF17" s="17">
        <v>80</v>
      </c>
      <c r="AG17" s="26">
        <v>0</v>
      </c>
      <c r="AH17" s="17">
        <v>47</v>
      </c>
      <c r="AI17" s="27">
        <v>947</v>
      </c>
      <c r="AJ17" s="15">
        <v>10.760140893080331</v>
      </c>
      <c r="AK17" s="28">
        <v>2.6133393932507669</v>
      </c>
      <c r="AL17" s="22">
        <v>0.68174071128280878</v>
      </c>
      <c r="AM17" s="28">
        <v>0.22724690376093626</v>
      </c>
      <c r="AN17" s="22">
        <v>0</v>
      </c>
      <c r="AO17" s="28">
        <v>0.11362345188046813</v>
      </c>
      <c r="AP17" s="51">
        <v>741</v>
      </c>
      <c r="AQ17" s="55">
        <v>0</v>
      </c>
      <c r="AR17" s="51">
        <v>0</v>
      </c>
      <c r="AS17" s="55">
        <v>0</v>
      </c>
      <c r="AT17" s="51">
        <v>0</v>
      </c>
      <c r="AU17" s="55">
        <v>741</v>
      </c>
      <c r="AV17" s="15">
        <f t="shared" si="17"/>
        <v>8.4194977843426884</v>
      </c>
    </row>
    <row r="18" spans="1:48" ht="13.5" customHeight="1" x14ac:dyDescent="0.45">
      <c r="A18" s="7" t="s">
        <v>148</v>
      </c>
      <c r="B18" s="7" t="s">
        <v>262</v>
      </c>
      <c r="C18" s="8" t="s">
        <v>468</v>
      </c>
      <c r="D18" s="7" t="s">
        <v>308</v>
      </c>
      <c r="E18" s="58">
        <v>8172</v>
      </c>
      <c r="F18" s="50">
        <v>4376</v>
      </c>
      <c r="G18" s="37" t="s">
        <v>618</v>
      </c>
      <c r="H18" s="64">
        <v>2053</v>
      </c>
      <c r="I18" s="64">
        <v>2323</v>
      </c>
      <c r="J18" s="19">
        <f t="shared" ref="J18:J22" si="18">(F18/E18)*100</f>
        <v>53.54870288790994</v>
      </c>
      <c r="K18" s="14">
        <v>52</v>
      </c>
      <c r="L18" s="21">
        <f t="shared" ref="L18:L22" si="19">(K18/E18)*1000</f>
        <v>6.3631913852178164</v>
      </c>
      <c r="M18" s="69">
        <v>12</v>
      </c>
      <c r="N18" s="15">
        <f t="shared" ref="N18:N22" si="20">(M18/E18)*1000</f>
        <v>1.4684287812041115</v>
      </c>
      <c r="O18" s="67">
        <v>0</v>
      </c>
      <c r="P18" s="15">
        <f t="shared" ref="P18:P22" si="21">(O18/E18)*1000</f>
        <v>0</v>
      </c>
      <c r="Q18" s="72">
        <v>0</v>
      </c>
      <c r="R18" s="15">
        <f t="shared" ref="R18:R22" si="22">(Q18/E18)*1000</f>
        <v>0</v>
      </c>
      <c r="S18" s="76">
        <v>40</v>
      </c>
      <c r="T18" s="15">
        <f t="shared" ref="T18:T22" si="23">(S18/E18)*1000</f>
        <v>4.8947626040137049</v>
      </c>
      <c r="U18" s="76">
        <v>5</v>
      </c>
      <c r="V18" s="15">
        <f t="shared" ref="V18:V22" si="24">(U18/E18)*1000</f>
        <v>0.61184532550171311</v>
      </c>
      <c r="W18" s="76">
        <v>0</v>
      </c>
      <c r="X18" s="15">
        <f t="shared" ref="X18:X22" si="25">(W18/E18)*1000</f>
        <v>0</v>
      </c>
      <c r="Y18" s="25">
        <v>33</v>
      </c>
      <c r="Z18" s="17">
        <v>14</v>
      </c>
      <c r="AA18" s="25">
        <v>3</v>
      </c>
      <c r="AB18" s="17">
        <v>2</v>
      </c>
      <c r="AC18" s="25">
        <v>0</v>
      </c>
      <c r="AD18" s="17">
        <v>871</v>
      </c>
      <c r="AE18" s="26">
        <v>446</v>
      </c>
      <c r="AF18" s="17">
        <v>116</v>
      </c>
      <c r="AG18" s="26">
        <v>81</v>
      </c>
      <c r="AH18" s="17">
        <v>0</v>
      </c>
      <c r="AI18" s="27">
        <v>1514</v>
      </c>
      <c r="AJ18" s="15">
        <v>18.526676456191872</v>
      </c>
      <c r="AK18" s="28">
        <v>4.0381791483113068</v>
      </c>
      <c r="AL18" s="22">
        <v>1.7131669114047967</v>
      </c>
      <c r="AM18" s="28">
        <v>0.36710719530102787</v>
      </c>
      <c r="AN18" s="22">
        <v>0.2447381302006853</v>
      </c>
      <c r="AO18" s="28">
        <v>0</v>
      </c>
      <c r="AP18" s="51">
        <v>1015</v>
      </c>
      <c r="AQ18" s="55">
        <v>37</v>
      </c>
      <c r="AR18" s="51">
        <v>0</v>
      </c>
      <c r="AS18" s="55">
        <v>0</v>
      </c>
      <c r="AT18" s="51">
        <v>0</v>
      </c>
      <c r="AU18" s="55">
        <v>1052</v>
      </c>
      <c r="AV18" s="15">
        <f t="shared" ref="AV18:AV22" si="26">(AU18/E18)*100</f>
        <v>12.873225648556044</v>
      </c>
    </row>
    <row r="19" spans="1:48" ht="13.5" customHeight="1" x14ac:dyDescent="0.45">
      <c r="A19" s="7" t="s">
        <v>149</v>
      </c>
      <c r="B19" s="7" t="s">
        <v>263</v>
      </c>
      <c r="C19" s="8" t="s">
        <v>469</v>
      </c>
      <c r="D19" s="7" t="s">
        <v>308</v>
      </c>
      <c r="E19" s="58">
        <v>8185</v>
      </c>
      <c r="F19" s="50">
        <v>4381</v>
      </c>
      <c r="G19" s="37" t="s">
        <v>619</v>
      </c>
      <c r="H19" s="64">
        <v>2057</v>
      </c>
      <c r="I19" s="64">
        <v>2324</v>
      </c>
      <c r="J19" s="19">
        <f t="shared" si="18"/>
        <v>53.524740378741598</v>
      </c>
      <c r="K19" s="14">
        <v>51</v>
      </c>
      <c r="L19" s="21">
        <f t="shared" si="19"/>
        <v>6.2309102015882711</v>
      </c>
      <c r="M19" s="69">
        <v>12</v>
      </c>
      <c r="N19" s="15">
        <f t="shared" si="20"/>
        <v>1.4660965180207699</v>
      </c>
      <c r="O19" s="67">
        <v>0</v>
      </c>
      <c r="P19" s="15">
        <f t="shared" si="21"/>
        <v>0</v>
      </c>
      <c r="Q19" s="72">
        <v>0</v>
      </c>
      <c r="R19" s="15">
        <f t="shared" si="22"/>
        <v>0</v>
      </c>
      <c r="S19" s="76">
        <v>39</v>
      </c>
      <c r="T19" s="15">
        <f t="shared" si="23"/>
        <v>4.7648136835675015</v>
      </c>
      <c r="U19" s="76">
        <v>4</v>
      </c>
      <c r="V19" s="15">
        <f t="shared" si="24"/>
        <v>0.48869883934025654</v>
      </c>
      <c r="W19" s="76">
        <v>0</v>
      </c>
      <c r="X19" s="15">
        <f t="shared" si="25"/>
        <v>0</v>
      </c>
      <c r="Y19" s="25">
        <v>32</v>
      </c>
      <c r="Z19" s="17">
        <v>15</v>
      </c>
      <c r="AA19" s="25">
        <v>3</v>
      </c>
      <c r="AB19" s="17">
        <v>1</v>
      </c>
      <c r="AC19" s="25">
        <v>0</v>
      </c>
      <c r="AD19" s="17">
        <v>845</v>
      </c>
      <c r="AE19" s="26">
        <v>478</v>
      </c>
      <c r="AF19" s="17">
        <v>116</v>
      </c>
      <c r="AG19" s="26">
        <v>38</v>
      </c>
      <c r="AH19" s="17">
        <v>0</v>
      </c>
      <c r="AI19" s="27">
        <v>1477</v>
      </c>
      <c r="AJ19" s="15">
        <v>18.045204642638975</v>
      </c>
      <c r="AK19" s="28">
        <v>3.9095907147220523</v>
      </c>
      <c r="AL19" s="22">
        <v>1.8326206475259621</v>
      </c>
      <c r="AM19" s="28">
        <v>0.36652412950519248</v>
      </c>
      <c r="AN19" s="22">
        <v>0.12217470983506414</v>
      </c>
      <c r="AO19" s="28">
        <v>0</v>
      </c>
      <c r="AP19" s="51">
        <v>999</v>
      </c>
      <c r="AQ19" s="55">
        <v>37</v>
      </c>
      <c r="AR19" s="51">
        <v>0</v>
      </c>
      <c r="AS19" s="55">
        <v>0</v>
      </c>
      <c r="AT19" s="51">
        <v>0</v>
      </c>
      <c r="AU19" s="55">
        <v>1036</v>
      </c>
      <c r="AV19" s="15">
        <f t="shared" si="26"/>
        <v>12.657299938912644</v>
      </c>
    </row>
    <row r="20" spans="1:48" ht="13.5" customHeight="1" x14ac:dyDescent="0.45">
      <c r="A20" s="7" t="s">
        <v>150</v>
      </c>
      <c r="B20" s="7" t="s">
        <v>264</v>
      </c>
      <c r="C20" s="8" t="s">
        <v>470</v>
      </c>
      <c r="D20" s="7" t="s">
        <v>308</v>
      </c>
      <c r="E20" s="58">
        <v>8185</v>
      </c>
      <c r="F20" s="50">
        <v>4383</v>
      </c>
      <c r="G20" s="37" t="s">
        <v>621</v>
      </c>
      <c r="H20" s="64">
        <v>2061</v>
      </c>
      <c r="I20" s="64">
        <v>2322</v>
      </c>
      <c r="J20" s="19">
        <f t="shared" si="18"/>
        <v>53.549175320708606</v>
      </c>
      <c r="K20" s="14">
        <v>52</v>
      </c>
      <c r="L20" s="21">
        <f t="shared" si="19"/>
        <v>6.353084911423335</v>
      </c>
      <c r="M20" s="69">
        <v>13</v>
      </c>
      <c r="N20" s="15">
        <f t="shared" si="20"/>
        <v>1.5882712278558337</v>
      </c>
      <c r="O20" s="67">
        <v>0</v>
      </c>
      <c r="P20" s="15">
        <f t="shared" si="21"/>
        <v>0</v>
      </c>
      <c r="Q20" s="72">
        <v>0</v>
      </c>
      <c r="R20" s="15">
        <f t="shared" si="22"/>
        <v>0</v>
      </c>
      <c r="S20" s="76">
        <v>39</v>
      </c>
      <c r="T20" s="15">
        <f t="shared" si="23"/>
        <v>4.7648136835675015</v>
      </c>
      <c r="U20" s="76">
        <v>5</v>
      </c>
      <c r="V20" s="15">
        <f t="shared" si="24"/>
        <v>0.61087354917532077</v>
      </c>
      <c r="W20" s="76">
        <v>0</v>
      </c>
      <c r="X20" s="15">
        <f t="shared" si="25"/>
        <v>0</v>
      </c>
      <c r="Y20" s="25">
        <v>32</v>
      </c>
      <c r="Z20" s="17">
        <v>15</v>
      </c>
      <c r="AA20" s="25">
        <v>3</v>
      </c>
      <c r="AB20" s="17">
        <v>2</v>
      </c>
      <c r="AC20" s="25">
        <v>0</v>
      </c>
      <c r="AD20" s="17">
        <v>846</v>
      </c>
      <c r="AE20" s="26">
        <v>489</v>
      </c>
      <c r="AF20" s="17">
        <v>116</v>
      </c>
      <c r="AG20" s="26">
        <v>81</v>
      </c>
      <c r="AH20" s="17">
        <v>0</v>
      </c>
      <c r="AI20" s="27">
        <v>1532</v>
      </c>
      <c r="AJ20" s="15">
        <v>18.717165546731827</v>
      </c>
      <c r="AK20" s="28">
        <v>3.9095907147220523</v>
      </c>
      <c r="AL20" s="22">
        <v>1.8326206475259621</v>
      </c>
      <c r="AM20" s="28">
        <v>0.36652412950519248</v>
      </c>
      <c r="AN20" s="22">
        <v>0.24434941967012827</v>
      </c>
      <c r="AO20" s="28">
        <v>0</v>
      </c>
      <c r="AP20" s="51">
        <v>1033</v>
      </c>
      <c r="AQ20" s="55">
        <v>37</v>
      </c>
      <c r="AR20" s="51">
        <v>0</v>
      </c>
      <c r="AS20" s="55">
        <v>0</v>
      </c>
      <c r="AT20" s="51">
        <v>0</v>
      </c>
      <c r="AU20" s="55">
        <v>1070</v>
      </c>
      <c r="AV20" s="15">
        <f t="shared" si="26"/>
        <v>13.072693952351862</v>
      </c>
    </row>
    <row r="21" spans="1:48" ht="13.5" customHeight="1" x14ac:dyDescent="0.45">
      <c r="A21" s="7" t="s">
        <v>151</v>
      </c>
      <c r="B21" s="7" t="s">
        <v>265</v>
      </c>
      <c r="C21" s="8" t="s">
        <v>471</v>
      </c>
      <c r="D21" s="7" t="s">
        <v>308</v>
      </c>
      <c r="E21" s="58">
        <v>8185</v>
      </c>
      <c r="F21" s="50">
        <v>4375</v>
      </c>
      <c r="G21" s="37" t="s">
        <v>622</v>
      </c>
      <c r="H21" s="64">
        <v>2057</v>
      </c>
      <c r="I21" s="64">
        <v>2318</v>
      </c>
      <c r="J21" s="19">
        <f t="shared" si="18"/>
        <v>53.451435552840564</v>
      </c>
      <c r="K21" s="14">
        <v>51</v>
      </c>
      <c r="L21" s="21">
        <f t="shared" si="19"/>
        <v>6.2309102015882711</v>
      </c>
      <c r="M21" s="69">
        <v>12</v>
      </c>
      <c r="N21" s="15">
        <f t="shared" si="20"/>
        <v>1.4660965180207699</v>
      </c>
      <c r="O21" s="67">
        <v>0</v>
      </c>
      <c r="P21" s="15">
        <f t="shared" si="21"/>
        <v>0</v>
      </c>
      <c r="Q21" s="72">
        <v>0</v>
      </c>
      <c r="R21" s="15">
        <f t="shared" si="22"/>
        <v>0</v>
      </c>
      <c r="S21" s="76">
        <v>39</v>
      </c>
      <c r="T21" s="15">
        <f t="shared" si="23"/>
        <v>4.7648136835675015</v>
      </c>
      <c r="U21" s="76">
        <v>5</v>
      </c>
      <c r="V21" s="15">
        <f t="shared" si="24"/>
        <v>0.61087354917532077</v>
      </c>
      <c r="W21" s="76">
        <v>0</v>
      </c>
      <c r="X21" s="15">
        <f t="shared" si="25"/>
        <v>0</v>
      </c>
      <c r="Y21" s="25">
        <v>32</v>
      </c>
      <c r="Z21" s="17">
        <v>14</v>
      </c>
      <c r="AA21" s="25">
        <v>3</v>
      </c>
      <c r="AB21" s="17">
        <v>2</v>
      </c>
      <c r="AC21" s="25">
        <v>0</v>
      </c>
      <c r="AD21" s="17">
        <v>844</v>
      </c>
      <c r="AE21" s="26">
        <v>446</v>
      </c>
      <c r="AF21" s="17">
        <v>116</v>
      </c>
      <c r="AG21" s="26">
        <v>81</v>
      </c>
      <c r="AH21" s="17">
        <v>0</v>
      </c>
      <c r="AI21" s="27">
        <v>1487</v>
      </c>
      <c r="AJ21" s="15">
        <v>18.16737935247404</v>
      </c>
      <c r="AK21" s="28">
        <v>3.9095907147220523</v>
      </c>
      <c r="AL21" s="22">
        <v>1.7104459376908978</v>
      </c>
      <c r="AM21" s="28">
        <v>0.36652412950519248</v>
      </c>
      <c r="AN21" s="22">
        <v>0.24434941967012827</v>
      </c>
      <c r="AO21" s="28">
        <v>0</v>
      </c>
      <c r="AP21" s="51">
        <v>994</v>
      </c>
      <c r="AQ21" s="55">
        <v>37</v>
      </c>
      <c r="AR21" s="51">
        <v>0</v>
      </c>
      <c r="AS21" s="55">
        <v>0</v>
      </c>
      <c r="AT21" s="51">
        <v>0</v>
      </c>
      <c r="AU21" s="55">
        <v>1031</v>
      </c>
      <c r="AV21" s="15">
        <f t="shared" si="26"/>
        <v>12.596212583995111</v>
      </c>
    </row>
    <row r="22" spans="1:48" ht="13.5" customHeight="1" x14ac:dyDescent="0.45">
      <c r="A22" s="7" t="s">
        <v>153</v>
      </c>
      <c r="B22" s="7" t="s">
        <v>267</v>
      </c>
      <c r="C22" s="8" t="s">
        <v>472</v>
      </c>
      <c r="D22" s="7" t="s">
        <v>308</v>
      </c>
      <c r="E22" s="58">
        <v>8657</v>
      </c>
      <c r="F22" s="50">
        <v>4640</v>
      </c>
      <c r="G22" s="37" t="s">
        <v>623</v>
      </c>
      <c r="H22" s="64">
        <v>2179</v>
      </c>
      <c r="I22" s="64">
        <v>2461</v>
      </c>
      <c r="J22" s="19">
        <f t="shared" si="18"/>
        <v>53.598244195448771</v>
      </c>
      <c r="K22" s="14">
        <v>42</v>
      </c>
      <c r="L22" s="21">
        <f t="shared" si="19"/>
        <v>4.8515652073466562</v>
      </c>
      <c r="M22" s="69">
        <v>13</v>
      </c>
      <c r="N22" s="15">
        <f t="shared" si="20"/>
        <v>1.5016749451311078</v>
      </c>
      <c r="O22" s="67">
        <v>1</v>
      </c>
      <c r="P22" s="15">
        <f t="shared" si="21"/>
        <v>0.11551345731777753</v>
      </c>
      <c r="Q22" s="72">
        <v>0</v>
      </c>
      <c r="R22" s="15">
        <f t="shared" si="22"/>
        <v>0</v>
      </c>
      <c r="S22" s="76">
        <v>29</v>
      </c>
      <c r="T22" s="15">
        <f t="shared" si="23"/>
        <v>3.3498902622155482</v>
      </c>
      <c r="U22" s="76">
        <v>4</v>
      </c>
      <c r="V22" s="15">
        <f t="shared" si="24"/>
        <v>0.46205382927111011</v>
      </c>
      <c r="W22" s="76">
        <v>0</v>
      </c>
      <c r="X22" s="15">
        <f t="shared" si="25"/>
        <v>0</v>
      </c>
      <c r="Y22" s="25">
        <v>25</v>
      </c>
      <c r="Z22" s="17">
        <v>12</v>
      </c>
      <c r="AA22" s="25">
        <v>4</v>
      </c>
      <c r="AB22" s="17">
        <v>1</v>
      </c>
      <c r="AC22" s="25">
        <v>0</v>
      </c>
      <c r="AD22" s="17">
        <v>672</v>
      </c>
      <c r="AE22" s="26">
        <v>386</v>
      </c>
      <c r="AF22" s="17">
        <v>169</v>
      </c>
      <c r="AG22" s="26">
        <v>38</v>
      </c>
      <c r="AH22" s="17">
        <v>0</v>
      </c>
      <c r="AI22" s="27">
        <v>1265</v>
      </c>
      <c r="AJ22" s="15">
        <v>14.612452350698856</v>
      </c>
      <c r="AK22" s="28">
        <v>2.8878364329444381</v>
      </c>
      <c r="AL22" s="22">
        <v>1.3861614878133302</v>
      </c>
      <c r="AM22" s="28">
        <v>0.46205382927111011</v>
      </c>
      <c r="AN22" s="22">
        <v>0.11551345731777753</v>
      </c>
      <c r="AO22" s="28">
        <v>0</v>
      </c>
      <c r="AP22" s="51">
        <v>1032</v>
      </c>
      <c r="AQ22" s="55">
        <v>0</v>
      </c>
      <c r="AR22" s="51">
        <v>0</v>
      </c>
      <c r="AS22" s="55">
        <v>0</v>
      </c>
      <c r="AT22" s="51">
        <v>0</v>
      </c>
      <c r="AU22" s="55">
        <v>1032</v>
      </c>
      <c r="AV22" s="15">
        <f t="shared" si="26"/>
        <v>11.92098879519464</v>
      </c>
    </row>
    <row r="23" spans="1:48" ht="13.5" customHeight="1" thickBot="1" x14ac:dyDescent="0.4"/>
    <row r="24" spans="1:48" ht="13.5" customHeight="1" thickBot="1" x14ac:dyDescent="0.5">
      <c r="A24" s="83" t="s">
        <v>24</v>
      </c>
      <c r="B24" s="84"/>
      <c r="C24" s="84"/>
      <c r="D24" s="85"/>
      <c r="E24" s="2"/>
      <c r="F24" s="2"/>
      <c r="G24" s="2"/>
      <c r="H24" s="2"/>
      <c r="I24" s="2"/>
      <c r="J24" s="2"/>
      <c r="K24" s="42" t="s">
        <v>482</v>
      </c>
      <c r="L24" s="42" t="s">
        <v>489</v>
      </c>
      <c r="M24" s="65" t="s">
        <v>483</v>
      </c>
      <c r="N24" s="43" t="s">
        <v>490</v>
      </c>
      <c r="O24" s="65" t="s">
        <v>485</v>
      </c>
      <c r="P24" s="43" t="s">
        <v>491</v>
      </c>
      <c r="Q24" s="70" t="s">
        <v>486</v>
      </c>
      <c r="R24" s="43" t="s">
        <v>492</v>
      </c>
      <c r="S24" s="75" t="s">
        <v>484</v>
      </c>
      <c r="T24" s="43" t="s">
        <v>493</v>
      </c>
      <c r="U24" s="75" t="s">
        <v>487</v>
      </c>
      <c r="V24" s="43" t="s">
        <v>494</v>
      </c>
      <c r="W24" s="75" t="s">
        <v>488</v>
      </c>
      <c r="X24" s="43" t="s">
        <v>495</v>
      </c>
      <c r="Y24" s="44" t="s">
        <v>0</v>
      </c>
      <c r="Z24" s="45" t="s">
        <v>1</v>
      </c>
      <c r="AA24" s="44" t="s">
        <v>2</v>
      </c>
      <c r="AB24" s="45" t="s">
        <v>3</v>
      </c>
      <c r="AC24" s="44" t="s">
        <v>4</v>
      </c>
      <c r="AD24" s="45" t="s">
        <v>5</v>
      </c>
      <c r="AE24" s="46" t="s">
        <v>6</v>
      </c>
      <c r="AF24" s="45" t="s">
        <v>7</v>
      </c>
      <c r="AG24" s="46" t="s">
        <v>8</v>
      </c>
      <c r="AH24" s="45" t="s">
        <v>9</v>
      </c>
      <c r="AI24" s="47" t="s">
        <v>10</v>
      </c>
      <c r="AJ24" s="43" t="s">
        <v>11</v>
      </c>
      <c r="AK24" s="48" t="s">
        <v>12</v>
      </c>
      <c r="AL24" s="49" t="s">
        <v>13</v>
      </c>
      <c r="AM24" s="48" t="s">
        <v>14</v>
      </c>
      <c r="AN24" s="49" t="s">
        <v>15</v>
      </c>
      <c r="AO24" s="48" t="s">
        <v>16</v>
      </c>
      <c r="AP24" s="52" t="s">
        <v>17</v>
      </c>
      <c r="AQ24" s="56" t="s">
        <v>18</v>
      </c>
      <c r="AR24" s="52" t="s">
        <v>19</v>
      </c>
      <c r="AS24" s="56" t="s">
        <v>20</v>
      </c>
      <c r="AT24" s="52" t="s">
        <v>21</v>
      </c>
      <c r="AU24" s="56" t="s">
        <v>22</v>
      </c>
      <c r="AV24" s="52" t="s">
        <v>23</v>
      </c>
    </row>
    <row r="25" spans="1:48" ht="13.5" customHeight="1" x14ac:dyDescent="0.45">
      <c r="A25" s="86" t="s">
        <v>25</v>
      </c>
      <c r="B25" s="87"/>
      <c r="C25" s="87"/>
      <c r="D25" s="88"/>
      <c r="E25" s="3">
        <f>SUM(E2:E22)</f>
        <v>199077</v>
      </c>
      <c r="F25" s="3">
        <f>SUM(F2:F22)</f>
        <v>95035</v>
      </c>
      <c r="G25" s="3"/>
      <c r="H25" s="61">
        <f t="shared" ref="H25:AV25" si="27">SUM(H2:H22)</f>
        <v>44203</v>
      </c>
      <c r="I25" s="61">
        <f t="shared" si="27"/>
        <v>50832</v>
      </c>
      <c r="J25" s="3">
        <f t="shared" si="27"/>
        <v>1022.2462946145603</v>
      </c>
      <c r="K25" s="32">
        <f t="shared" si="27"/>
        <v>849</v>
      </c>
      <c r="L25" s="3">
        <f t="shared" si="27"/>
        <v>97.829990962698375</v>
      </c>
      <c r="M25" s="23">
        <f t="shared" si="27"/>
        <v>152</v>
      </c>
      <c r="N25" s="3">
        <f t="shared" si="27"/>
        <v>17.323242859756157</v>
      </c>
      <c r="O25" s="23">
        <f t="shared" si="27"/>
        <v>15</v>
      </c>
      <c r="P25" s="3">
        <f t="shared" si="27"/>
        <v>1.6232287854474678</v>
      </c>
      <c r="Q25" s="23">
        <f t="shared" si="27"/>
        <v>2</v>
      </c>
      <c r="R25" s="3">
        <f t="shared" si="27"/>
        <v>0.21812666874246622</v>
      </c>
      <c r="S25" s="5">
        <f t="shared" si="27"/>
        <v>697</v>
      </c>
      <c r="T25" s="3">
        <f t="shared" si="27"/>
        <v>80.506748102942211</v>
      </c>
      <c r="U25" s="5">
        <f t="shared" si="27"/>
        <v>133</v>
      </c>
      <c r="V25" s="3">
        <f t="shared" si="27"/>
        <v>15.164983060256734</v>
      </c>
      <c r="W25" s="5">
        <f t="shared" si="27"/>
        <v>25</v>
      </c>
      <c r="X25" s="3">
        <f t="shared" si="27"/>
        <v>2.82125792660722</v>
      </c>
      <c r="Y25" s="30">
        <f t="shared" si="27"/>
        <v>492</v>
      </c>
      <c r="Z25" s="3">
        <f t="shared" si="27"/>
        <v>209</v>
      </c>
      <c r="AA25" s="30">
        <f t="shared" si="27"/>
        <v>82</v>
      </c>
      <c r="AB25" s="3">
        <f t="shared" si="27"/>
        <v>39</v>
      </c>
      <c r="AC25" s="30">
        <f t="shared" si="27"/>
        <v>27</v>
      </c>
      <c r="AD25" s="3">
        <f t="shared" si="27"/>
        <v>13168</v>
      </c>
      <c r="AE25" s="32">
        <f t="shared" si="27"/>
        <v>7007</v>
      </c>
      <c r="AF25" s="3">
        <f t="shared" si="27"/>
        <v>3280</v>
      </c>
      <c r="AG25" s="32">
        <f t="shared" si="27"/>
        <v>1706</v>
      </c>
      <c r="AH25" s="3">
        <f t="shared" si="27"/>
        <v>1450</v>
      </c>
      <c r="AI25" s="32">
        <f t="shared" si="27"/>
        <v>26611</v>
      </c>
      <c r="AJ25" s="3">
        <f t="shared" si="27"/>
        <v>306.01139871937585</v>
      </c>
      <c r="AK25" s="34">
        <f t="shared" si="27"/>
        <v>56.880928314685889</v>
      </c>
      <c r="AL25" s="3">
        <f t="shared" si="27"/>
        <v>24.160850802308293</v>
      </c>
      <c r="AM25" s="34">
        <f t="shared" si="27"/>
        <v>9.3308181159269132</v>
      </c>
      <c r="AN25" s="3">
        <f t="shared" si="27"/>
        <v>4.4180091344276029</v>
      </c>
      <c r="AO25" s="34">
        <f t="shared" si="27"/>
        <v>3.0393845953496861</v>
      </c>
      <c r="AP25" s="3">
        <f t="shared" si="27"/>
        <v>19935</v>
      </c>
      <c r="AQ25" s="53">
        <f t="shared" si="27"/>
        <v>737</v>
      </c>
      <c r="AR25" s="3">
        <f t="shared" si="27"/>
        <v>0</v>
      </c>
      <c r="AS25" s="53">
        <f t="shared" si="27"/>
        <v>0</v>
      </c>
      <c r="AT25" s="3">
        <f t="shared" si="27"/>
        <v>0</v>
      </c>
      <c r="AU25" s="53">
        <f t="shared" si="27"/>
        <v>20451</v>
      </c>
      <c r="AV25" s="3">
        <f t="shared" si="27"/>
        <v>234.68604851020638</v>
      </c>
    </row>
    <row r="26" spans="1:48" ht="13.5" customHeight="1" x14ac:dyDescent="0.45">
      <c r="A26" s="80" t="s">
        <v>26</v>
      </c>
      <c r="B26" s="81"/>
      <c r="C26" s="81"/>
      <c r="D26" s="82"/>
      <c r="E26" s="4">
        <f>COUNT(E2:E22)</f>
        <v>21</v>
      </c>
      <c r="F26" s="4">
        <f>COUNT(F2:F22)</f>
        <v>21</v>
      </c>
      <c r="G26" s="4"/>
      <c r="H26" s="62">
        <f t="shared" ref="H26:AV26" si="28">COUNT(H2:H22)</f>
        <v>21</v>
      </c>
      <c r="I26" s="62">
        <f t="shared" si="28"/>
        <v>21</v>
      </c>
      <c r="J26" s="4">
        <f t="shared" si="28"/>
        <v>21</v>
      </c>
      <c r="K26" s="33">
        <f t="shared" si="28"/>
        <v>21</v>
      </c>
      <c r="L26" s="4">
        <f t="shared" si="28"/>
        <v>21</v>
      </c>
      <c r="M26" s="24">
        <f t="shared" si="28"/>
        <v>21</v>
      </c>
      <c r="N26" s="4">
        <f t="shared" si="28"/>
        <v>21</v>
      </c>
      <c r="O26" s="24">
        <f t="shared" si="28"/>
        <v>21</v>
      </c>
      <c r="P26" s="4">
        <f t="shared" si="28"/>
        <v>21</v>
      </c>
      <c r="Q26" s="24">
        <f t="shared" si="28"/>
        <v>21</v>
      </c>
      <c r="R26" s="4">
        <f t="shared" si="28"/>
        <v>21</v>
      </c>
      <c r="S26" s="6">
        <f t="shared" si="28"/>
        <v>21</v>
      </c>
      <c r="T26" s="4">
        <f t="shared" si="28"/>
        <v>21</v>
      </c>
      <c r="U26" s="6">
        <f t="shared" si="28"/>
        <v>21</v>
      </c>
      <c r="V26" s="4">
        <f t="shared" si="28"/>
        <v>21</v>
      </c>
      <c r="W26" s="6">
        <f t="shared" si="28"/>
        <v>21</v>
      </c>
      <c r="X26" s="4">
        <f t="shared" si="28"/>
        <v>21</v>
      </c>
      <c r="Y26" s="31">
        <f t="shared" si="28"/>
        <v>21</v>
      </c>
      <c r="Z26" s="4">
        <f t="shared" si="28"/>
        <v>21</v>
      </c>
      <c r="AA26" s="31">
        <f t="shared" si="28"/>
        <v>21</v>
      </c>
      <c r="AB26" s="4">
        <f t="shared" si="28"/>
        <v>21</v>
      </c>
      <c r="AC26" s="31">
        <f t="shared" si="28"/>
        <v>21</v>
      </c>
      <c r="AD26" s="4">
        <f t="shared" si="28"/>
        <v>21</v>
      </c>
      <c r="AE26" s="33">
        <f t="shared" si="28"/>
        <v>21</v>
      </c>
      <c r="AF26" s="4">
        <f t="shared" si="28"/>
        <v>21</v>
      </c>
      <c r="AG26" s="33">
        <f t="shared" si="28"/>
        <v>21</v>
      </c>
      <c r="AH26" s="4">
        <f t="shared" si="28"/>
        <v>21</v>
      </c>
      <c r="AI26" s="33">
        <f t="shared" si="28"/>
        <v>21</v>
      </c>
      <c r="AJ26" s="4">
        <f t="shared" si="28"/>
        <v>21</v>
      </c>
      <c r="AK26" s="35">
        <f t="shared" si="28"/>
        <v>21</v>
      </c>
      <c r="AL26" s="4">
        <f t="shared" si="28"/>
        <v>21</v>
      </c>
      <c r="AM26" s="35">
        <f t="shared" si="28"/>
        <v>21</v>
      </c>
      <c r="AN26" s="4">
        <f t="shared" si="28"/>
        <v>21</v>
      </c>
      <c r="AO26" s="35">
        <f t="shared" si="28"/>
        <v>21</v>
      </c>
      <c r="AP26" s="4">
        <f t="shared" si="28"/>
        <v>21</v>
      </c>
      <c r="AQ26" s="54">
        <f t="shared" si="28"/>
        <v>21</v>
      </c>
      <c r="AR26" s="4">
        <f t="shared" si="28"/>
        <v>21</v>
      </c>
      <c r="AS26" s="54">
        <f t="shared" si="28"/>
        <v>21</v>
      </c>
      <c r="AT26" s="4">
        <f t="shared" si="28"/>
        <v>21</v>
      </c>
      <c r="AU26" s="54">
        <f t="shared" si="28"/>
        <v>21</v>
      </c>
      <c r="AV26" s="4">
        <f t="shared" si="28"/>
        <v>21</v>
      </c>
    </row>
    <row r="27" spans="1:48" ht="13.5" customHeight="1" x14ac:dyDescent="0.45">
      <c r="A27" s="80" t="s">
        <v>27</v>
      </c>
      <c r="B27" s="81"/>
      <c r="C27" s="81"/>
      <c r="D27" s="82"/>
      <c r="E27" s="4">
        <f>AVERAGEA(E2:E22)</f>
        <v>9479.8571428571431</v>
      </c>
      <c r="F27" s="4">
        <f>AVERAGEA(F2:F22)</f>
        <v>4525.4761904761908</v>
      </c>
      <c r="G27" s="4"/>
      <c r="H27" s="62">
        <f t="shared" ref="H27:AV27" si="29">AVERAGEA(H2:H22)</f>
        <v>2104.9047619047619</v>
      </c>
      <c r="I27" s="62">
        <f t="shared" si="29"/>
        <v>2420.5714285714284</v>
      </c>
      <c r="J27" s="4">
        <f t="shared" si="29"/>
        <v>48.678394981645724</v>
      </c>
      <c r="K27" s="33">
        <f t="shared" si="29"/>
        <v>40.428571428571431</v>
      </c>
      <c r="L27" s="4">
        <f t="shared" si="29"/>
        <v>4.6585709982237322</v>
      </c>
      <c r="M27" s="24">
        <f t="shared" si="29"/>
        <v>7.2380952380952381</v>
      </c>
      <c r="N27" s="4">
        <f t="shared" si="29"/>
        <v>0.8249163266550551</v>
      </c>
      <c r="O27" s="24">
        <f t="shared" si="29"/>
        <v>0.7142857142857143</v>
      </c>
      <c r="P27" s="4">
        <f t="shared" si="29"/>
        <v>7.7296608830831809E-2</v>
      </c>
      <c r="Q27" s="24">
        <f t="shared" si="29"/>
        <v>9.5238095238095233E-2</v>
      </c>
      <c r="R27" s="4">
        <f t="shared" si="29"/>
        <v>1.0386984225831725E-2</v>
      </c>
      <c r="S27" s="6">
        <f t="shared" si="29"/>
        <v>33.19047619047619</v>
      </c>
      <c r="T27" s="4">
        <f t="shared" si="29"/>
        <v>3.8336546715686768</v>
      </c>
      <c r="U27" s="6">
        <f t="shared" si="29"/>
        <v>6.333333333333333</v>
      </c>
      <c r="V27" s="4">
        <f t="shared" si="29"/>
        <v>0.72214205048841595</v>
      </c>
      <c r="W27" s="6">
        <f t="shared" si="29"/>
        <v>1.1904761904761905</v>
      </c>
      <c r="X27" s="4">
        <f t="shared" si="29"/>
        <v>0.13434561555272476</v>
      </c>
      <c r="Y27" s="31">
        <f t="shared" si="29"/>
        <v>23.428571428571427</v>
      </c>
      <c r="Z27" s="4">
        <f t="shared" si="29"/>
        <v>9.9523809523809526</v>
      </c>
      <c r="AA27" s="31">
        <f t="shared" si="29"/>
        <v>3.9047619047619047</v>
      </c>
      <c r="AB27" s="4">
        <f t="shared" si="29"/>
        <v>1.8571428571428572</v>
      </c>
      <c r="AC27" s="31">
        <f t="shared" si="29"/>
        <v>1.2857142857142858</v>
      </c>
      <c r="AD27" s="4">
        <f t="shared" si="29"/>
        <v>627.04761904761904</v>
      </c>
      <c r="AE27" s="33">
        <f t="shared" si="29"/>
        <v>333.66666666666669</v>
      </c>
      <c r="AF27" s="4">
        <f t="shared" si="29"/>
        <v>156.1904761904762</v>
      </c>
      <c r="AG27" s="33">
        <f t="shared" si="29"/>
        <v>81.238095238095241</v>
      </c>
      <c r="AH27" s="4">
        <f t="shared" si="29"/>
        <v>69.047619047619051</v>
      </c>
      <c r="AI27" s="33">
        <f t="shared" si="29"/>
        <v>1267.1904761904761</v>
      </c>
      <c r="AJ27" s="4">
        <f t="shared" si="29"/>
        <v>14.571971367589326</v>
      </c>
      <c r="AK27" s="35">
        <f t="shared" si="29"/>
        <v>2.7086156340326615</v>
      </c>
      <c r="AL27" s="4">
        <f t="shared" si="29"/>
        <v>1.1505167048718234</v>
      </c>
      <c r="AM27" s="35">
        <f t="shared" si="29"/>
        <v>0.44432467218699589</v>
      </c>
      <c r="AN27" s="4">
        <f t="shared" si="29"/>
        <v>0.21038138735369538</v>
      </c>
      <c r="AO27" s="35">
        <f t="shared" si="29"/>
        <v>0.14473259977855649</v>
      </c>
      <c r="AP27" s="4">
        <f t="shared" si="29"/>
        <v>949.28571428571433</v>
      </c>
      <c r="AQ27" s="54">
        <f t="shared" si="29"/>
        <v>35.095238095238095</v>
      </c>
      <c r="AR27" s="4">
        <f t="shared" si="29"/>
        <v>0</v>
      </c>
      <c r="AS27" s="54">
        <f t="shared" si="29"/>
        <v>0</v>
      </c>
      <c r="AT27" s="4">
        <f t="shared" si="29"/>
        <v>0</v>
      </c>
      <c r="AU27" s="54">
        <f t="shared" si="29"/>
        <v>973.85714285714289</v>
      </c>
      <c r="AV27" s="4">
        <f t="shared" si="29"/>
        <v>11.175526119533638</v>
      </c>
    </row>
    <row r="28" spans="1:48" ht="13.5" customHeight="1" x14ac:dyDescent="0.45">
      <c r="A28" s="80" t="s">
        <v>28</v>
      </c>
      <c r="B28" s="81"/>
      <c r="C28" s="81"/>
      <c r="D28" s="82"/>
      <c r="E28" s="4">
        <f>MIN(E2:E22)</f>
        <v>8172</v>
      </c>
      <c r="F28" s="4">
        <f>MIN(F2:F22)</f>
        <v>3852</v>
      </c>
      <c r="G28" s="4"/>
      <c r="H28" s="62">
        <f t="shared" ref="H28:AV28" si="30">MIN(H2:H22)</f>
        <v>1562</v>
      </c>
      <c r="I28" s="62">
        <f t="shared" si="30"/>
        <v>1642</v>
      </c>
      <c r="J28" s="4">
        <f t="shared" si="30"/>
        <v>37.9956499916346</v>
      </c>
      <c r="K28" s="33">
        <f t="shared" si="30"/>
        <v>1</v>
      </c>
      <c r="L28" s="4">
        <f t="shared" si="30"/>
        <v>7.5642965204235996E-2</v>
      </c>
      <c r="M28" s="24">
        <f t="shared" si="30"/>
        <v>0</v>
      </c>
      <c r="N28" s="4">
        <f t="shared" si="30"/>
        <v>0</v>
      </c>
      <c r="O28" s="24">
        <f t="shared" si="30"/>
        <v>0</v>
      </c>
      <c r="P28" s="4">
        <f t="shared" si="30"/>
        <v>0</v>
      </c>
      <c r="Q28" s="24">
        <f t="shared" si="30"/>
        <v>0</v>
      </c>
      <c r="R28" s="4">
        <f t="shared" si="30"/>
        <v>0</v>
      </c>
      <c r="S28" s="6">
        <f t="shared" si="30"/>
        <v>1</v>
      </c>
      <c r="T28" s="4">
        <f t="shared" si="30"/>
        <v>7.5642965204235996E-2</v>
      </c>
      <c r="U28" s="6">
        <f t="shared" si="30"/>
        <v>0</v>
      </c>
      <c r="V28" s="4">
        <f t="shared" si="30"/>
        <v>0</v>
      </c>
      <c r="W28" s="6">
        <f t="shared" si="30"/>
        <v>0</v>
      </c>
      <c r="X28" s="4">
        <f t="shared" si="30"/>
        <v>0</v>
      </c>
      <c r="Y28" s="31">
        <f t="shared" si="30"/>
        <v>0</v>
      </c>
      <c r="Z28" s="4">
        <f t="shared" si="30"/>
        <v>0</v>
      </c>
      <c r="AA28" s="31">
        <f t="shared" si="30"/>
        <v>0</v>
      </c>
      <c r="AB28" s="4">
        <f t="shared" si="30"/>
        <v>0</v>
      </c>
      <c r="AC28" s="31">
        <f t="shared" si="30"/>
        <v>0</v>
      </c>
      <c r="AD28" s="4">
        <f t="shared" si="30"/>
        <v>0</v>
      </c>
      <c r="AE28" s="33">
        <f t="shared" si="30"/>
        <v>0</v>
      </c>
      <c r="AF28" s="4">
        <f t="shared" si="30"/>
        <v>0</v>
      </c>
      <c r="AG28" s="33">
        <f t="shared" si="30"/>
        <v>0</v>
      </c>
      <c r="AH28" s="4">
        <f t="shared" si="30"/>
        <v>0</v>
      </c>
      <c r="AI28" s="33">
        <f t="shared" si="30"/>
        <v>47</v>
      </c>
      <c r="AJ28" s="4">
        <f t="shared" si="30"/>
        <v>0.35552193645990926</v>
      </c>
      <c r="AK28" s="35">
        <f t="shared" si="30"/>
        <v>0</v>
      </c>
      <c r="AL28" s="4">
        <f t="shared" si="30"/>
        <v>0</v>
      </c>
      <c r="AM28" s="35">
        <f t="shared" si="30"/>
        <v>0</v>
      </c>
      <c r="AN28" s="4">
        <f t="shared" si="30"/>
        <v>0</v>
      </c>
      <c r="AO28" s="35">
        <f t="shared" si="30"/>
        <v>0</v>
      </c>
      <c r="AP28" s="4">
        <f t="shared" si="30"/>
        <v>46</v>
      </c>
      <c r="AQ28" s="54">
        <f t="shared" si="30"/>
        <v>0</v>
      </c>
      <c r="AR28" s="4">
        <f t="shared" si="30"/>
        <v>0</v>
      </c>
      <c r="AS28" s="54">
        <f t="shared" si="30"/>
        <v>0</v>
      </c>
      <c r="AT28" s="4">
        <f t="shared" si="30"/>
        <v>0</v>
      </c>
      <c r="AU28" s="54">
        <f t="shared" si="30"/>
        <v>46</v>
      </c>
      <c r="AV28" s="4">
        <f t="shared" si="30"/>
        <v>0.35552193645990926</v>
      </c>
    </row>
    <row r="29" spans="1:48" ht="13.5" customHeight="1" x14ac:dyDescent="0.45">
      <c r="A29" s="80" t="s">
        <v>29</v>
      </c>
      <c r="B29" s="81"/>
      <c r="C29" s="81"/>
      <c r="D29" s="82"/>
      <c r="E29" s="4">
        <f>MAX(E2:E22)</f>
        <v>13220</v>
      </c>
      <c r="F29" s="4">
        <f>MAX(F2:F22)</f>
        <v>5104</v>
      </c>
      <c r="G29" s="4"/>
      <c r="H29" s="62">
        <f t="shared" ref="H29:AV29" si="31">MAX(H2:H22)</f>
        <v>2656</v>
      </c>
      <c r="I29" s="62">
        <f t="shared" si="31"/>
        <v>3206</v>
      </c>
      <c r="J29" s="4">
        <f t="shared" si="31"/>
        <v>56.273461494710496</v>
      </c>
      <c r="K29" s="33">
        <f t="shared" si="31"/>
        <v>88</v>
      </c>
      <c r="L29" s="4">
        <f t="shared" si="31"/>
        <v>10.0102377431464</v>
      </c>
      <c r="M29" s="24">
        <f t="shared" si="31"/>
        <v>14</v>
      </c>
      <c r="N29" s="4">
        <f t="shared" si="31"/>
        <v>1.5882712278558337</v>
      </c>
      <c r="O29" s="24">
        <f t="shared" si="31"/>
        <v>4</v>
      </c>
      <c r="P29" s="4">
        <f t="shared" si="31"/>
        <v>0.43682428743038115</v>
      </c>
      <c r="Q29" s="24">
        <f t="shared" si="31"/>
        <v>1</v>
      </c>
      <c r="R29" s="4">
        <f t="shared" si="31"/>
        <v>0.10920607185759529</v>
      </c>
      <c r="S29" s="6">
        <f t="shared" si="31"/>
        <v>84</v>
      </c>
      <c r="T29" s="4">
        <f t="shared" si="31"/>
        <v>9.5552269366397447</v>
      </c>
      <c r="U29" s="6">
        <f t="shared" si="31"/>
        <v>25</v>
      </c>
      <c r="V29" s="4">
        <f t="shared" si="31"/>
        <v>2.7926720285969617</v>
      </c>
      <c r="W29" s="6">
        <f t="shared" si="31"/>
        <v>8</v>
      </c>
      <c r="X29" s="4">
        <f t="shared" si="31"/>
        <v>0.89285714285714279</v>
      </c>
      <c r="Y29" s="31">
        <f t="shared" si="31"/>
        <v>44</v>
      </c>
      <c r="Z29" s="4">
        <f t="shared" si="31"/>
        <v>27</v>
      </c>
      <c r="AA29" s="31">
        <f t="shared" si="31"/>
        <v>12</v>
      </c>
      <c r="AB29" s="4">
        <f t="shared" si="31"/>
        <v>9</v>
      </c>
      <c r="AC29" s="31">
        <f t="shared" si="31"/>
        <v>8</v>
      </c>
      <c r="AD29" s="4">
        <f t="shared" si="31"/>
        <v>1207</v>
      </c>
      <c r="AE29" s="33">
        <f t="shared" si="31"/>
        <v>978</v>
      </c>
      <c r="AF29" s="4">
        <f t="shared" si="31"/>
        <v>484</v>
      </c>
      <c r="AG29" s="33">
        <f t="shared" si="31"/>
        <v>399</v>
      </c>
      <c r="AH29" s="4">
        <f t="shared" si="31"/>
        <v>459</v>
      </c>
      <c r="AI29" s="33">
        <f t="shared" si="31"/>
        <v>2932</v>
      </c>
      <c r="AJ29" s="4">
        <f t="shared" si="31"/>
        <v>33.033784552383118</v>
      </c>
      <c r="AK29" s="35">
        <f t="shared" si="31"/>
        <v>5.0546608675208651</v>
      </c>
      <c r="AL29" s="4">
        <f t="shared" si="31"/>
        <v>3.0133928571428572</v>
      </c>
      <c r="AM29" s="35">
        <f t="shared" si="31"/>
        <v>1.3650324195199637</v>
      </c>
      <c r="AN29" s="4">
        <f t="shared" si="31"/>
        <v>1.0053619302949062</v>
      </c>
      <c r="AO29" s="35">
        <f t="shared" si="31"/>
        <v>0.89285714285714279</v>
      </c>
      <c r="AP29" s="4">
        <f t="shared" si="31"/>
        <v>2347</v>
      </c>
      <c r="AQ29" s="54">
        <f t="shared" si="31"/>
        <v>147</v>
      </c>
      <c r="AR29" s="4">
        <f t="shared" si="31"/>
        <v>0</v>
      </c>
      <c r="AS29" s="54">
        <f t="shared" si="31"/>
        <v>0</v>
      </c>
      <c r="AT29" s="4">
        <f t="shared" si="31"/>
        <v>0</v>
      </c>
      <c r="AU29" s="54">
        <f t="shared" si="31"/>
        <v>2347</v>
      </c>
      <c r="AV29" s="4">
        <f t="shared" si="31"/>
        <v>26.697759071777956</v>
      </c>
    </row>
    <row r="30" spans="1:48" ht="13.5" customHeight="1" x14ac:dyDescent="0.45">
      <c r="A30" s="80" t="s">
        <v>30</v>
      </c>
      <c r="B30" s="81"/>
      <c r="C30" s="81"/>
      <c r="D30" s="82"/>
      <c r="E30" s="4">
        <f>VARP(E2:E22)</f>
        <v>2550141.551020408</v>
      </c>
      <c r="F30" s="4">
        <f>VARP(F2:F22)</f>
        <v>113102.63038548752</v>
      </c>
      <c r="G30" s="4"/>
      <c r="H30" s="62">
        <f t="shared" ref="H30:AV30" si="32">VARP(H2:H22)</f>
        <v>97230.848072562352</v>
      </c>
      <c r="I30" s="62">
        <f t="shared" si="32"/>
        <v>195776.81632653062</v>
      </c>
      <c r="J30" s="4">
        <f t="shared" si="32"/>
        <v>43.135834304770022</v>
      </c>
      <c r="K30" s="33">
        <f t="shared" si="32"/>
        <v>785.76870748299325</v>
      </c>
      <c r="L30" s="4">
        <f t="shared" si="32"/>
        <v>10.716431082515403</v>
      </c>
      <c r="M30" s="24">
        <f t="shared" si="32"/>
        <v>27.229024943310659</v>
      </c>
      <c r="N30" s="4">
        <f t="shared" si="32"/>
        <v>0.38117087415996931</v>
      </c>
      <c r="O30" s="24">
        <f t="shared" si="32"/>
        <v>1.5374149659863945</v>
      </c>
      <c r="P30" s="4">
        <f t="shared" si="32"/>
        <v>1.693414816383693E-2</v>
      </c>
      <c r="Q30" s="24">
        <f t="shared" si="32"/>
        <v>8.6167800453514742E-2</v>
      </c>
      <c r="R30" s="4">
        <f t="shared" si="32"/>
        <v>1.0249516328029334E-3</v>
      </c>
      <c r="S30" s="6">
        <f t="shared" si="32"/>
        <v>808.05895691609976</v>
      </c>
      <c r="T30" s="4">
        <f t="shared" si="32"/>
        <v>10.615867381430293</v>
      </c>
      <c r="U30" s="6">
        <f t="shared" si="32"/>
        <v>54.126984126984127</v>
      </c>
      <c r="V30" s="4">
        <f t="shared" si="32"/>
        <v>0.69003710822993969</v>
      </c>
      <c r="W30" s="6">
        <f t="shared" si="32"/>
        <v>4.820861678004535</v>
      </c>
      <c r="X30" s="4">
        <f t="shared" si="32"/>
        <v>6.0745897385195945E-2</v>
      </c>
      <c r="Y30" s="31">
        <f t="shared" si="32"/>
        <v>246.14965986394557</v>
      </c>
      <c r="Z30" s="4">
        <f t="shared" si="32"/>
        <v>51.66439909297052</v>
      </c>
      <c r="AA30" s="31">
        <f t="shared" si="32"/>
        <v>11.609977324263038</v>
      </c>
      <c r="AB30" s="4">
        <f t="shared" si="32"/>
        <v>4.408163265306122</v>
      </c>
      <c r="AC30" s="31">
        <f t="shared" si="32"/>
        <v>4.6802721088435373</v>
      </c>
      <c r="AD30" s="4">
        <f t="shared" si="32"/>
        <v>178046.04535147393</v>
      </c>
      <c r="AE30" s="33">
        <f t="shared" si="32"/>
        <v>60699.746031746028</v>
      </c>
      <c r="AF30" s="4">
        <f t="shared" si="32"/>
        <v>19399.10657596372</v>
      </c>
      <c r="AG30" s="33">
        <f t="shared" si="32"/>
        <v>9077.3242630385485</v>
      </c>
      <c r="AH30" s="4">
        <f t="shared" si="32"/>
        <v>14596.140589569161</v>
      </c>
      <c r="AI30" s="33">
        <f t="shared" si="32"/>
        <v>845360.91609977325</v>
      </c>
      <c r="AJ30" s="4">
        <f t="shared" si="32"/>
        <v>113.49680317857214</v>
      </c>
      <c r="AK30" s="35">
        <f t="shared" si="32"/>
        <v>3.441264136862161</v>
      </c>
      <c r="AL30" s="4">
        <f t="shared" si="32"/>
        <v>0.71244459275055938</v>
      </c>
      <c r="AM30" s="35">
        <f t="shared" si="32"/>
        <v>0.15012542260417294</v>
      </c>
      <c r="AN30" s="4">
        <f t="shared" si="32"/>
        <v>5.6016529373354322E-2</v>
      </c>
      <c r="AO30" s="35">
        <f t="shared" si="32"/>
        <v>5.8979957438887273E-2</v>
      </c>
      <c r="AP30" s="4">
        <f t="shared" si="32"/>
        <v>469814.58503401361</v>
      </c>
      <c r="AQ30" s="54">
        <f t="shared" si="32"/>
        <v>2294.9433106575962</v>
      </c>
      <c r="AR30" s="4">
        <f t="shared" si="32"/>
        <v>0</v>
      </c>
      <c r="AS30" s="54">
        <f t="shared" si="32"/>
        <v>0</v>
      </c>
      <c r="AT30" s="4">
        <f t="shared" si="32"/>
        <v>0</v>
      </c>
      <c r="AU30" s="54">
        <f t="shared" si="32"/>
        <v>504449.26530612243</v>
      </c>
      <c r="AV30" s="4">
        <f t="shared" si="32"/>
        <v>67.054394176453656</v>
      </c>
    </row>
    <row r="31" spans="1:48" ht="13.5" customHeight="1" x14ac:dyDescent="0.45">
      <c r="A31" s="80" t="s">
        <v>31</v>
      </c>
      <c r="B31" s="81"/>
      <c r="C31" s="81"/>
      <c r="D31" s="82"/>
      <c r="E31" s="4">
        <f>STDEVA(E2:E22)</f>
        <v>1636.3522324277947</v>
      </c>
      <c r="F31" s="4">
        <f>STDEVA(F2:F22)</f>
        <v>344.61248077334909</v>
      </c>
      <c r="G31" s="4"/>
      <c r="H31" s="62">
        <f t="shared" ref="H31:AV31" si="33">STDEVA(H2:H22)</f>
        <v>319.51899861540363</v>
      </c>
      <c r="I31" s="62">
        <f t="shared" si="33"/>
        <v>453.39349040635494</v>
      </c>
      <c r="J31" s="4">
        <f t="shared" si="33"/>
        <v>6.729979644843552</v>
      </c>
      <c r="K31" s="33">
        <f t="shared" si="33"/>
        <v>28.723807944928588</v>
      </c>
      <c r="L31" s="4">
        <f t="shared" si="33"/>
        <v>3.3544377526854139</v>
      </c>
      <c r="M31" s="24">
        <f t="shared" si="33"/>
        <v>5.3470062830032461</v>
      </c>
      <c r="N31" s="4">
        <f t="shared" si="33"/>
        <v>0.63263687678475389</v>
      </c>
      <c r="O31" s="24">
        <f t="shared" si="33"/>
        <v>1.2705454396776663</v>
      </c>
      <c r="P31" s="4">
        <f t="shared" si="33"/>
        <v>0.13334487456227473</v>
      </c>
      <c r="Q31" s="24">
        <f t="shared" si="33"/>
        <v>0.30079260375911915</v>
      </c>
      <c r="R31" s="4">
        <f t="shared" si="33"/>
        <v>3.2805475372917246E-2</v>
      </c>
      <c r="S31" s="6">
        <f t="shared" si="33"/>
        <v>29.128369414745904</v>
      </c>
      <c r="T31" s="4">
        <f t="shared" si="33"/>
        <v>3.3386615208046786</v>
      </c>
      <c r="U31" s="6">
        <f t="shared" si="33"/>
        <v>7.5387885852657606</v>
      </c>
      <c r="V31" s="4">
        <f t="shared" si="33"/>
        <v>0.85119854537084161</v>
      </c>
      <c r="W31" s="6">
        <f t="shared" si="33"/>
        <v>2.2498677209793385</v>
      </c>
      <c r="X31" s="4">
        <f t="shared" si="33"/>
        <v>0.25255334536381763</v>
      </c>
      <c r="Y31" s="31">
        <f t="shared" si="33"/>
        <v>16.07660234182406</v>
      </c>
      <c r="Z31" s="4">
        <f t="shared" si="33"/>
        <v>7.3652982999752998</v>
      </c>
      <c r="AA31" s="31">
        <f t="shared" si="33"/>
        <v>3.4914862437758778</v>
      </c>
      <c r="AB31" s="4">
        <f t="shared" si="33"/>
        <v>2.1514114968019085</v>
      </c>
      <c r="AC31" s="31">
        <f t="shared" si="33"/>
        <v>2.2168188275738081</v>
      </c>
      <c r="AD31" s="4">
        <f t="shared" si="33"/>
        <v>432.37523936859247</v>
      </c>
      <c r="AE31" s="33">
        <f t="shared" si="33"/>
        <v>252.45738914385794</v>
      </c>
      <c r="AF31" s="4">
        <f t="shared" si="33"/>
        <v>142.72022248007428</v>
      </c>
      <c r="AG31" s="33">
        <f t="shared" si="33"/>
        <v>97.627816098643095</v>
      </c>
      <c r="AH31" s="4">
        <f t="shared" si="33"/>
        <v>123.79801136951926</v>
      </c>
      <c r="AI31" s="33">
        <f t="shared" si="33"/>
        <v>942.14062745683668</v>
      </c>
      <c r="AJ31" s="4">
        <f t="shared" si="33"/>
        <v>10.916576539259031</v>
      </c>
      <c r="AK31" s="35">
        <f t="shared" si="33"/>
        <v>1.9008754150930749</v>
      </c>
      <c r="AL31" s="4">
        <f t="shared" si="33"/>
        <v>0.86490856302159902</v>
      </c>
      <c r="AM31" s="35">
        <f t="shared" si="33"/>
        <v>0.39702858050067569</v>
      </c>
      <c r="AN31" s="4">
        <f t="shared" si="33"/>
        <v>0.24252289756231685</v>
      </c>
      <c r="AO31" s="35">
        <f t="shared" si="33"/>
        <v>0.24885528989923367</v>
      </c>
      <c r="AP31" s="4">
        <f t="shared" si="33"/>
        <v>702.35697069632215</v>
      </c>
      <c r="AQ31" s="54">
        <f t="shared" si="33"/>
        <v>49.088598230041931</v>
      </c>
      <c r="AR31" s="4">
        <f t="shared" si="33"/>
        <v>0</v>
      </c>
      <c r="AS31" s="54">
        <f t="shared" si="33"/>
        <v>0</v>
      </c>
      <c r="AT31" s="4">
        <f t="shared" si="33"/>
        <v>0</v>
      </c>
      <c r="AU31" s="54">
        <f t="shared" si="33"/>
        <v>727.78549626344477</v>
      </c>
      <c r="AV31" s="4">
        <f t="shared" si="33"/>
        <v>8.3908947011195618</v>
      </c>
    </row>
    <row r="32" spans="1:48" ht="13.5" customHeight="1" x14ac:dyDescent="0.45">
      <c r="A32" s="80" t="s">
        <v>32</v>
      </c>
      <c r="B32" s="81"/>
      <c r="C32" s="81"/>
      <c r="D32" s="82"/>
      <c r="E32" s="4">
        <f>QUARTILE(E2:E22,1)</f>
        <v>8207</v>
      </c>
      <c r="F32" s="4">
        <f>QUARTILE(F2:F22,1)</f>
        <v>4381</v>
      </c>
      <c r="G32" s="4"/>
      <c r="H32" s="62">
        <f t="shared" ref="H32:AV32" si="34">QUARTILE(H2:H22,1)</f>
        <v>2015</v>
      </c>
      <c r="I32" s="62">
        <f t="shared" si="34"/>
        <v>2169</v>
      </c>
      <c r="J32" s="4">
        <f t="shared" si="34"/>
        <v>42.066178879545703</v>
      </c>
      <c r="K32" s="33">
        <f t="shared" si="34"/>
        <v>14</v>
      </c>
      <c r="L32" s="4">
        <f t="shared" si="34"/>
        <v>1.4780405405405406</v>
      </c>
      <c r="M32" s="24">
        <f t="shared" si="34"/>
        <v>2</v>
      </c>
      <c r="N32" s="4">
        <f t="shared" si="34"/>
        <v>0.22341376228775692</v>
      </c>
      <c r="O32" s="24">
        <f t="shared" si="34"/>
        <v>0</v>
      </c>
      <c r="P32" s="4">
        <f t="shared" si="34"/>
        <v>0</v>
      </c>
      <c r="Q32" s="24">
        <f t="shared" si="34"/>
        <v>0</v>
      </c>
      <c r="R32" s="4">
        <f t="shared" si="34"/>
        <v>0</v>
      </c>
      <c r="S32" s="6">
        <f t="shared" si="34"/>
        <v>7</v>
      </c>
      <c r="T32" s="4">
        <f t="shared" si="34"/>
        <v>0.76444250300316696</v>
      </c>
      <c r="U32" s="6">
        <f t="shared" si="34"/>
        <v>1</v>
      </c>
      <c r="V32" s="4">
        <f t="shared" si="34"/>
        <v>7.649938800489596E-2</v>
      </c>
      <c r="W32" s="6">
        <f t="shared" si="34"/>
        <v>0</v>
      </c>
      <c r="X32" s="4">
        <f t="shared" si="34"/>
        <v>0</v>
      </c>
      <c r="Y32" s="31">
        <f t="shared" si="34"/>
        <v>8</v>
      </c>
      <c r="Z32" s="4">
        <f t="shared" si="34"/>
        <v>4</v>
      </c>
      <c r="AA32" s="31">
        <f t="shared" si="34"/>
        <v>2</v>
      </c>
      <c r="AB32" s="4">
        <f t="shared" si="34"/>
        <v>1</v>
      </c>
      <c r="AC32" s="31">
        <f t="shared" si="34"/>
        <v>0</v>
      </c>
      <c r="AD32" s="4">
        <f t="shared" si="34"/>
        <v>213</v>
      </c>
      <c r="AE32" s="33">
        <f t="shared" si="34"/>
        <v>129</v>
      </c>
      <c r="AF32" s="4">
        <f t="shared" si="34"/>
        <v>71</v>
      </c>
      <c r="AG32" s="33">
        <f t="shared" si="34"/>
        <v>38</v>
      </c>
      <c r="AH32" s="4">
        <f t="shared" si="34"/>
        <v>0</v>
      </c>
      <c r="AI32" s="33">
        <f t="shared" si="34"/>
        <v>449</v>
      </c>
      <c r="AJ32" s="4">
        <f t="shared" si="34"/>
        <v>4.7402871621621623</v>
      </c>
      <c r="AK32" s="35">
        <f t="shared" si="34"/>
        <v>0.84459459459459463</v>
      </c>
      <c r="AL32" s="4">
        <f t="shared" si="34"/>
        <v>0.38613765807510381</v>
      </c>
      <c r="AM32" s="35">
        <f t="shared" si="34"/>
        <v>0.21841214371519058</v>
      </c>
      <c r="AN32" s="4">
        <f t="shared" si="34"/>
        <v>7.5642965204235996E-2</v>
      </c>
      <c r="AO32" s="35">
        <f t="shared" si="34"/>
        <v>0</v>
      </c>
      <c r="AP32" s="4">
        <f t="shared" si="34"/>
        <v>427</v>
      </c>
      <c r="AQ32" s="54">
        <f t="shared" si="34"/>
        <v>0</v>
      </c>
      <c r="AR32" s="4">
        <f t="shared" si="34"/>
        <v>0</v>
      </c>
      <c r="AS32" s="54">
        <f t="shared" si="34"/>
        <v>0</v>
      </c>
      <c r="AT32" s="4">
        <f t="shared" si="34"/>
        <v>0</v>
      </c>
      <c r="AU32" s="54">
        <f t="shared" si="34"/>
        <v>427</v>
      </c>
      <c r="AV32" s="4">
        <f t="shared" si="34"/>
        <v>4.5080236486486482</v>
      </c>
    </row>
    <row r="33" spans="1:48" ht="13.5" customHeight="1" x14ac:dyDescent="0.45">
      <c r="A33" s="80" t="s">
        <v>33</v>
      </c>
      <c r="B33" s="81"/>
      <c r="C33" s="81"/>
      <c r="D33" s="82"/>
      <c r="E33" s="4">
        <f>MEDIAN(E2:E22)</f>
        <v>8917</v>
      </c>
      <c r="F33" s="4">
        <f>MEDIAN(F2:F22)</f>
        <v>4542</v>
      </c>
      <c r="G33" s="4"/>
      <c r="H33" s="62">
        <f t="shared" ref="H33:AV33" si="35">MEDIAN(H2:H22)</f>
        <v>2061</v>
      </c>
      <c r="I33" s="62">
        <f t="shared" si="35"/>
        <v>2324</v>
      </c>
      <c r="J33" s="4">
        <f t="shared" si="35"/>
        <v>53.451435552840564</v>
      </c>
      <c r="K33" s="33">
        <f t="shared" si="35"/>
        <v>42</v>
      </c>
      <c r="L33" s="4">
        <f t="shared" si="35"/>
        <v>5.1288313591403103</v>
      </c>
      <c r="M33" s="24">
        <f t="shared" si="35"/>
        <v>9</v>
      </c>
      <c r="N33" s="4">
        <f t="shared" si="35"/>
        <v>0.98028537196383847</v>
      </c>
      <c r="O33" s="24">
        <f t="shared" si="35"/>
        <v>0</v>
      </c>
      <c r="P33" s="4">
        <f t="shared" si="35"/>
        <v>0</v>
      </c>
      <c r="Q33" s="24">
        <f t="shared" si="35"/>
        <v>0</v>
      </c>
      <c r="R33" s="4">
        <f t="shared" si="35"/>
        <v>0</v>
      </c>
      <c r="S33" s="6">
        <f t="shared" si="35"/>
        <v>29</v>
      </c>
      <c r="T33" s="4">
        <f t="shared" si="35"/>
        <v>3.5413359384540239</v>
      </c>
      <c r="U33" s="6">
        <f t="shared" si="35"/>
        <v>4</v>
      </c>
      <c r="V33" s="4">
        <f t="shared" si="35"/>
        <v>0.48846012944193429</v>
      </c>
      <c r="W33" s="6">
        <f t="shared" si="35"/>
        <v>0</v>
      </c>
      <c r="X33" s="4">
        <f t="shared" si="35"/>
        <v>0</v>
      </c>
      <c r="Y33" s="31">
        <f t="shared" si="35"/>
        <v>25</v>
      </c>
      <c r="Z33" s="4">
        <f t="shared" si="35"/>
        <v>11</v>
      </c>
      <c r="AA33" s="31">
        <f t="shared" si="35"/>
        <v>3</v>
      </c>
      <c r="AB33" s="4">
        <f t="shared" si="35"/>
        <v>1</v>
      </c>
      <c r="AC33" s="31">
        <f t="shared" si="35"/>
        <v>0</v>
      </c>
      <c r="AD33" s="4">
        <f t="shared" si="35"/>
        <v>672</v>
      </c>
      <c r="AE33" s="33">
        <f t="shared" si="35"/>
        <v>376</v>
      </c>
      <c r="AF33" s="4">
        <f t="shared" si="35"/>
        <v>116</v>
      </c>
      <c r="AG33" s="33">
        <f t="shared" si="35"/>
        <v>47</v>
      </c>
      <c r="AH33" s="4">
        <f t="shared" si="35"/>
        <v>0</v>
      </c>
      <c r="AI33" s="33">
        <f t="shared" si="35"/>
        <v>1265</v>
      </c>
      <c r="AJ33" s="4">
        <f t="shared" si="35"/>
        <v>15.447551593601172</v>
      </c>
      <c r="AK33" s="35">
        <f t="shared" si="35"/>
        <v>3.0528758090120895</v>
      </c>
      <c r="AL33" s="4">
        <f t="shared" si="35"/>
        <v>1.3403192396734496</v>
      </c>
      <c r="AM33" s="35">
        <f t="shared" si="35"/>
        <v>0.36652412950519248</v>
      </c>
      <c r="AN33" s="4">
        <f t="shared" si="35"/>
        <v>0.12217470983506414</v>
      </c>
      <c r="AO33" s="35">
        <f t="shared" si="35"/>
        <v>0</v>
      </c>
      <c r="AP33" s="4">
        <f t="shared" si="35"/>
        <v>999</v>
      </c>
      <c r="AQ33" s="54">
        <f t="shared" si="35"/>
        <v>0</v>
      </c>
      <c r="AR33" s="4">
        <f t="shared" si="35"/>
        <v>0</v>
      </c>
      <c r="AS33" s="54">
        <f t="shared" si="35"/>
        <v>0</v>
      </c>
      <c r="AT33" s="4">
        <f t="shared" si="35"/>
        <v>0</v>
      </c>
      <c r="AU33" s="54">
        <f t="shared" si="35"/>
        <v>1032</v>
      </c>
      <c r="AV33" s="4">
        <f t="shared" si="35"/>
        <v>12.596212583995111</v>
      </c>
    </row>
    <row r="34" spans="1:48" ht="13.5" customHeight="1" x14ac:dyDescent="0.45">
      <c r="A34" s="80" t="s">
        <v>34</v>
      </c>
      <c r="B34" s="81"/>
      <c r="C34" s="81"/>
      <c r="D34" s="82"/>
      <c r="E34" s="4">
        <f>QUARTILE(E2:E22,3)</f>
        <v>9472</v>
      </c>
      <c r="F34" s="4">
        <f>QUARTILE(F2:F22,3)</f>
        <v>4730</v>
      </c>
      <c r="G34" s="4"/>
      <c r="H34" s="62">
        <f t="shared" ref="H34:AV34" si="36">QUARTILE(H2:H22,3)</f>
        <v>2306</v>
      </c>
      <c r="I34" s="62">
        <f t="shared" si="36"/>
        <v>2461</v>
      </c>
      <c r="J34" s="4">
        <f t="shared" si="36"/>
        <v>53.598244195448771</v>
      </c>
      <c r="K34" s="33">
        <f t="shared" si="36"/>
        <v>52</v>
      </c>
      <c r="L34" s="4">
        <f t="shared" si="36"/>
        <v>6.3631913852178164</v>
      </c>
      <c r="M34" s="24">
        <f t="shared" si="36"/>
        <v>12</v>
      </c>
      <c r="N34" s="4">
        <f t="shared" si="36"/>
        <v>1.4660965180207699</v>
      </c>
      <c r="O34" s="24">
        <f t="shared" si="36"/>
        <v>1</v>
      </c>
      <c r="P34" s="4">
        <f t="shared" si="36"/>
        <v>0.11755025273304338</v>
      </c>
      <c r="Q34" s="24">
        <f t="shared" si="36"/>
        <v>0</v>
      </c>
      <c r="R34" s="4">
        <f t="shared" si="36"/>
        <v>0</v>
      </c>
      <c r="S34" s="6">
        <f t="shared" si="36"/>
        <v>40</v>
      </c>
      <c r="T34" s="4">
        <f t="shared" si="36"/>
        <v>4.8947626040137049</v>
      </c>
      <c r="U34" s="6">
        <f t="shared" si="36"/>
        <v>5</v>
      </c>
      <c r="V34" s="4">
        <f t="shared" si="36"/>
        <v>0.61184532550171311</v>
      </c>
      <c r="W34" s="6">
        <f t="shared" si="36"/>
        <v>1</v>
      </c>
      <c r="X34" s="4">
        <f t="shared" si="36"/>
        <v>0.11362345188046813</v>
      </c>
      <c r="Y34" s="31">
        <f t="shared" si="36"/>
        <v>35</v>
      </c>
      <c r="Z34" s="4">
        <f t="shared" si="36"/>
        <v>14</v>
      </c>
      <c r="AA34" s="31">
        <f t="shared" si="36"/>
        <v>4</v>
      </c>
      <c r="AB34" s="4">
        <f t="shared" si="36"/>
        <v>2</v>
      </c>
      <c r="AC34" s="31">
        <f t="shared" si="36"/>
        <v>1</v>
      </c>
      <c r="AD34" s="4">
        <f t="shared" si="36"/>
        <v>938</v>
      </c>
      <c r="AE34" s="33">
        <f t="shared" si="36"/>
        <v>478</v>
      </c>
      <c r="AF34" s="4">
        <f t="shared" si="36"/>
        <v>169</v>
      </c>
      <c r="AG34" s="33">
        <f t="shared" si="36"/>
        <v>90</v>
      </c>
      <c r="AH34" s="4">
        <f t="shared" si="36"/>
        <v>51</v>
      </c>
      <c r="AI34" s="33">
        <f t="shared" si="36"/>
        <v>1532</v>
      </c>
      <c r="AJ34" s="4">
        <f t="shared" si="36"/>
        <v>18.717165546731827</v>
      </c>
      <c r="AK34" s="35">
        <f t="shared" si="36"/>
        <v>4.2646521262337034</v>
      </c>
      <c r="AL34" s="4">
        <f t="shared" si="36"/>
        <v>1.7131669114047967</v>
      </c>
      <c r="AM34" s="35">
        <f t="shared" si="36"/>
        <v>0.48846012944193429</v>
      </c>
      <c r="AN34" s="4">
        <f t="shared" si="36"/>
        <v>0.24434941967012827</v>
      </c>
      <c r="AO34" s="35">
        <f t="shared" si="36"/>
        <v>0.11362345188046813</v>
      </c>
      <c r="AP34" s="4">
        <f t="shared" si="36"/>
        <v>1047</v>
      </c>
      <c r="AQ34" s="54">
        <f t="shared" si="36"/>
        <v>37</v>
      </c>
      <c r="AR34" s="4">
        <f t="shared" si="36"/>
        <v>0</v>
      </c>
      <c r="AS34" s="54">
        <f t="shared" si="36"/>
        <v>0</v>
      </c>
      <c r="AT34" s="4">
        <f t="shared" si="36"/>
        <v>0</v>
      </c>
      <c r="AU34" s="54">
        <f t="shared" si="36"/>
        <v>1113</v>
      </c>
      <c r="AV34" s="4">
        <f t="shared" si="36"/>
        <v>13.561593761423174</v>
      </c>
    </row>
    <row r="35" spans="1:48" ht="13.5" customHeight="1" x14ac:dyDescent="0.35"/>
    <row r="36" spans="1:48" ht="13.5" customHeight="1" x14ac:dyDescent="0.35"/>
    <row r="37" spans="1:48" ht="13.5" customHeight="1" x14ac:dyDescent="0.35"/>
    <row r="38" spans="1:48" ht="13.5" customHeight="1" x14ac:dyDescent="0.35"/>
    <row r="39" spans="1:48" ht="13.5" customHeight="1" x14ac:dyDescent="0.35"/>
    <row r="40" spans="1:48" ht="13.5" customHeight="1" x14ac:dyDescent="0.35"/>
    <row r="41" spans="1:48" ht="13.5" customHeight="1" x14ac:dyDescent="0.35"/>
    <row r="42" spans="1:48" ht="13.5" customHeight="1" x14ac:dyDescent="0.35"/>
    <row r="43" spans="1:48" ht="13.5" customHeight="1" x14ac:dyDescent="0.35"/>
    <row r="44" spans="1:48" ht="13.5" customHeight="1" x14ac:dyDescent="0.35"/>
    <row r="45" spans="1:48" ht="13.5" customHeight="1" x14ac:dyDescent="0.35"/>
    <row r="46" spans="1:48" ht="13.5" customHeight="1" x14ac:dyDescent="0.35"/>
    <row r="47" spans="1:48" ht="13.5" customHeight="1" x14ac:dyDescent="0.35"/>
    <row r="48" spans="1: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</sheetData>
  <autoFilter ref="A1:AV22" xr:uid="{F405A872-289F-4119-8984-4EDC818A625B}"/>
  <mergeCells count="11">
    <mergeCell ref="A29:D29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8A7A-4F26-4FFE-BB17-3E52B835F316}">
  <dimension ref="A1:AV1010"/>
  <sheetViews>
    <sheetView zoomScaleNormal="100" workbookViewId="0">
      <pane ySplit="1" topLeftCell="A2" activePane="bottomLeft" state="frozen"/>
      <selection pane="bottomLeft"/>
    </sheetView>
  </sheetViews>
  <sheetFormatPr defaultColWidth="14.3984375" defaultRowHeight="15" customHeight="1" x14ac:dyDescent="0.35"/>
  <cols>
    <col min="1" max="48" width="12.265625" style="1" customWidth="1"/>
    <col min="49" max="16384" width="14.3984375" style="1"/>
  </cols>
  <sheetData>
    <row r="1" spans="1:48" s="16" customFormat="1" ht="13.5" customHeight="1" thickBot="1" x14ac:dyDescent="0.5">
      <c r="A1" s="59" t="s">
        <v>270</v>
      </c>
      <c r="B1" s="59" t="s">
        <v>638</v>
      </c>
      <c r="C1" s="59" t="s">
        <v>271</v>
      </c>
      <c r="D1" s="59" t="s">
        <v>272</v>
      </c>
      <c r="E1" s="59" t="s">
        <v>478</v>
      </c>
      <c r="F1" s="59" t="s">
        <v>479</v>
      </c>
      <c r="G1" s="59" t="s">
        <v>480</v>
      </c>
      <c r="H1" s="63" t="s">
        <v>639</v>
      </c>
      <c r="I1" s="63" t="s">
        <v>640</v>
      </c>
      <c r="J1" s="59" t="s">
        <v>481</v>
      </c>
      <c r="K1" s="42" t="s">
        <v>482</v>
      </c>
      <c r="L1" s="42" t="s">
        <v>489</v>
      </c>
      <c r="M1" s="65" t="s">
        <v>483</v>
      </c>
      <c r="N1" s="43" t="s">
        <v>490</v>
      </c>
      <c r="O1" s="65" t="s">
        <v>485</v>
      </c>
      <c r="P1" s="43" t="s">
        <v>491</v>
      </c>
      <c r="Q1" s="70" t="s">
        <v>486</v>
      </c>
      <c r="R1" s="43" t="s">
        <v>492</v>
      </c>
      <c r="S1" s="75" t="s">
        <v>484</v>
      </c>
      <c r="T1" s="43" t="s">
        <v>493</v>
      </c>
      <c r="U1" s="75" t="s">
        <v>487</v>
      </c>
      <c r="V1" s="43" t="s">
        <v>494</v>
      </c>
      <c r="W1" s="75" t="s">
        <v>488</v>
      </c>
      <c r="X1" s="43" t="s">
        <v>495</v>
      </c>
      <c r="Y1" s="44" t="s">
        <v>0</v>
      </c>
      <c r="Z1" s="45" t="s">
        <v>1</v>
      </c>
      <c r="AA1" s="44" t="s">
        <v>2</v>
      </c>
      <c r="AB1" s="45" t="s">
        <v>3</v>
      </c>
      <c r="AC1" s="44" t="s">
        <v>4</v>
      </c>
      <c r="AD1" s="45" t="s">
        <v>5</v>
      </c>
      <c r="AE1" s="46" t="s">
        <v>6</v>
      </c>
      <c r="AF1" s="45" t="s">
        <v>7</v>
      </c>
      <c r="AG1" s="46" t="s">
        <v>8</v>
      </c>
      <c r="AH1" s="45" t="s">
        <v>9</v>
      </c>
      <c r="AI1" s="47" t="s">
        <v>10</v>
      </c>
      <c r="AJ1" s="43" t="s">
        <v>11</v>
      </c>
      <c r="AK1" s="48" t="s">
        <v>12</v>
      </c>
      <c r="AL1" s="49" t="s">
        <v>13</v>
      </c>
      <c r="AM1" s="48" t="s">
        <v>14</v>
      </c>
      <c r="AN1" s="49" t="s">
        <v>15</v>
      </c>
      <c r="AO1" s="48" t="s">
        <v>16</v>
      </c>
      <c r="AP1" s="52" t="s">
        <v>17</v>
      </c>
      <c r="AQ1" s="56" t="s">
        <v>18</v>
      </c>
      <c r="AR1" s="52" t="s">
        <v>19</v>
      </c>
      <c r="AS1" s="56" t="s">
        <v>20</v>
      </c>
      <c r="AT1" s="52" t="s">
        <v>21</v>
      </c>
      <c r="AU1" s="56" t="s">
        <v>22</v>
      </c>
      <c r="AV1" s="52" t="s">
        <v>23</v>
      </c>
    </row>
    <row r="2" spans="1:48" ht="13.5" customHeight="1" x14ac:dyDescent="0.45">
      <c r="A2" s="7" t="s">
        <v>37</v>
      </c>
      <c r="B2" s="7" t="s">
        <v>36</v>
      </c>
      <c r="C2" s="8" t="s">
        <v>276</v>
      </c>
      <c r="D2" s="7" t="s">
        <v>277</v>
      </c>
      <c r="E2" s="58">
        <v>13111</v>
      </c>
      <c r="F2" s="50">
        <v>4954</v>
      </c>
      <c r="G2" s="37" t="s">
        <v>498</v>
      </c>
      <c r="H2" s="64">
        <v>2606</v>
      </c>
      <c r="I2" s="64">
        <v>2348</v>
      </c>
      <c r="J2" s="19">
        <f t="shared" ref="J2:J7" si="0">(F2/E2)*100</f>
        <v>37.785065975135382</v>
      </c>
      <c r="K2" s="12">
        <v>3</v>
      </c>
      <c r="L2" s="21">
        <f t="shared" ref="L2:L7" si="1">(K2/E2)*1000</f>
        <v>0.22881549843642743</v>
      </c>
      <c r="M2" s="67">
        <v>2</v>
      </c>
      <c r="N2" s="15">
        <f t="shared" ref="N2:N7" si="2">(M2/E2)*1000</f>
        <v>0.15254366562428495</v>
      </c>
      <c r="O2" s="67">
        <v>0</v>
      </c>
      <c r="P2" s="15">
        <f t="shared" ref="P2:P7" si="3">(O2/E2)*1000</f>
        <v>0</v>
      </c>
      <c r="Q2" s="72">
        <v>0</v>
      </c>
      <c r="R2" s="15">
        <f t="shared" ref="R2:R7" si="4">(Q2/E2)*1000</f>
        <v>0</v>
      </c>
      <c r="S2" s="76">
        <v>1</v>
      </c>
      <c r="T2" s="15">
        <f t="shared" ref="T2:T7" si="5">(S2/E2)*1000</f>
        <v>7.6271832812142476E-2</v>
      </c>
      <c r="U2" s="76">
        <v>0</v>
      </c>
      <c r="V2" s="15">
        <f t="shared" ref="V2:V7" si="6">(U2/E2)*1000</f>
        <v>0</v>
      </c>
      <c r="W2" s="76">
        <v>0</v>
      </c>
      <c r="X2" s="15">
        <f t="shared" ref="X2:X7" si="7">(W2/E2)*1000</f>
        <v>0</v>
      </c>
      <c r="Y2" s="25">
        <v>2</v>
      </c>
      <c r="Z2" s="17">
        <v>1</v>
      </c>
      <c r="AA2" s="25">
        <v>0</v>
      </c>
      <c r="AB2" s="17">
        <v>0</v>
      </c>
      <c r="AC2" s="25">
        <v>0</v>
      </c>
      <c r="AD2" s="17">
        <v>54</v>
      </c>
      <c r="AE2" s="26">
        <v>45</v>
      </c>
      <c r="AF2" s="17">
        <v>0</v>
      </c>
      <c r="AG2" s="26">
        <v>0</v>
      </c>
      <c r="AH2" s="17">
        <v>0</v>
      </c>
      <c r="AI2" s="27">
        <v>99</v>
      </c>
      <c r="AJ2" s="15">
        <v>0.75509114484021045</v>
      </c>
      <c r="AK2" s="28">
        <v>0.15254366562428495</v>
      </c>
      <c r="AL2" s="22">
        <v>7.6271832812142476E-2</v>
      </c>
      <c r="AM2" s="28">
        <v>0</v>
      </c>
      <c r="AN2" s="22">
        <v>0</v>
      </c>
      <c r="AO2" s="28">
        <v>0</v>
      </c>
      <c r="AP2" s="51">
        <v>99</v>
      </c>
      <c r="AQ2" s="55">
        <v>0</v>
      </c>
      <c r="AR2" s="51">
        <v>0</v>
      </c>
      <c r="AS2" s="55">
        <v>0</v>
      </c>
      <c r="AT2" s="51">
        <v>0</v>
      </c>
      <c r="AU2" s="55">
        <v>99</v>
      </c>
      <c r="AV2" s="15">
        <f t="shared" ref="AV2:AV7" si="8">(AU2/E2)*100</f>
        <v>0.75509114484021045</v>
      </c>
    </row>
    <row r="3" spans="1:48" ht="13.5" customHeight="1" x14ac:dyDescent="0.45">
      <c r="A3" s="7" t="s">
        <v>49</v>
      </c>
      <c r="B3" s="7" t="s">
        <v>164</v>
      </c>
      <c r="C3" s="8" t="s">
        <v>294</v>
      </c>
      <c r="D3" s="7" t="s">
        <v>277</v>
      </c>
      <c r="E3" s="58">
        <v>8507</v>
      </c>
      <c r="F3" s="50">
        <v>4344</v>
      </c>
      <c r="G3" s="37" t="s">
        <v>521</v>
      </c>
      <c r="H3" s="64">
        <v>1925</v>
      </c>
      <c r="I3" s="64">
        <v>2419</v>
      </c>
      <c r="J3" s="19">
        <f t="shared" si="0"/>
        <v>51.063829787234042</v>
      </c>
      <c r="K3" s="12">
        <v>35</v>
      </c>
      <c r="L3" s="21">
        <f t="shared" si="1"/>
        <v>4.1142588456565177</v>
      </c>
      <c r="M3" s="67">
        <v>5</v>
      </c>
      <c r="N3" s="15">
        <f t="shared" si="2"/>
        <v>0.58775126366521691</v>
      </c>
      <c r="O3" s="67">
        <v>0</v>
      </c>
      <c r="P3" s="15">
        <f t="shared" si="3"/>
        <v>0</v>
      </c>
      <c r="Q3" s="72">
        <v>0</v>
      </c>
      <c r="R3" s="15">
        <f t="shared" si="4"/>
        <v>0</v>
      </c>
      <c r="S3" s="76">
        <v>30</v>
      </c>
      <c r="T3" s="15">
        <f t="shared" si="5"/>
        <v>3.5265075819913014</v>
      </c>
      <c r="U3" s="76">
        <v>7</v>
      </c>
      <c r="V3" s="15">
        <f t="shared" si="6"/>
        <v>0.82285176913130365</v>
      </c>
      <c r="W3" s="76">
        <v>1</v>
      </c>
      <c r="X3" s="15">
        <f t="shared" si="7"/>
        <v>0.11755025273304338</v>
      </c>
      <c r="Y3" s="25">
        <v>25</v>
      </c>
      <c r="Z3" s="17">
        <v>3</v>
      </c>
      <c r="AA3" s="25">
        <v>1</v>
      </c>
      <c r="AB3" s="17">
        <v>5</v>
      </c>
      <c r="AC3" s="25">
        <v>1</v>
      </c>
      <c r="AD3" s="17">
        <v>700</v>
      </c>
      <c r="AE3" s="26">
        <v>94</v>
      </c>
      <c r="AF3" s="17">
        <v>40</v>
      </c>
      <c r="AG3" s="26">
        <v>253</v>
      </c>
      <c r="AH3" s="17">
        <v>66</v>
      </c>
      <c r="AI3" s="27">
        <v>1153</v>
      </c>
      <c r="AJ3" s="15">
        <v>13.553544140119902</v>
      </c>
      <c r="AK3" s="28">
        <v>2.9387563183260843</v>
      </c>
      <c r="AL3" s="22">
        <v>0.35265075819913017</v>
      </c>
      <c r="AM3" s="28">
        <v>0.11755025273304338</v>
      </c>
      <c r="AN3" s="22">
        <v>0.58775126366521691</v>
      </c>
      <c r="AO3" s="28">
        <v>0.11755025273304338</v>
      </c>
      <c r="AP3" s="51">
        <v>873</v>
      </c>
      <c r="AQ3" s="55">
        <v>141</v>
      </c>
      <c r="AR3" s="51">
        <v>0</v>
      </c>
      <c r="AS3" s="55">
        <v>0</v>
      </c>
      <c r="AT3" s="51">
        <v>0</v>
      </c>
      <c r="AU3" s="55">
        <v>952</v>
      </c>
      <c r="AV3" s="15">
        <f t="shared" si="8"/>
        <v>11.190784060185729</v>
      </c>
    </row>
    <row r="4" spans="1:48" ht="13.5" customHeight="1" x14ac:dyDescent="0.45">
      <c r="A4" s="7" t="s">
        <v>54</v>
      </c>
      <c r="B4" s="7" t="s">
        <v>169</v>
      </c>
      <c r="C4" s="8" t="s">
        <v>303</v>
      </c>
      <c r="D4" s="7" t="s">
        <v>277</v>
      </c>
      <c r="E4" s="58">
        <v>12118</v>
      </c>
      <c r="F4" s="50">
        <v>5331</v>
      </c>
      <c r="G4" s="37" t="s">
        <v>529</v>
      </c>
      <c r="H4" s="64">
        <v>2622</v>
      </c>
      <c r="I4" s="64">
        <v>2709</v>
      </c>
      <c r="J4" s="19">
        <f t="shared" si="0"/>
        <v>43.992407988116852</v>
      </c>
      <c r="K4" s="12">
        <v>18</v>
      </c>
      <c r="L4" s="21">
        <f t="shared" si="1"/>
        <v>1.4853936293117675</v>
      </c>
      <c r="M4" s="67">
        <v>4</v>
      </c>
      <c r="N4" s="15">
        <f t="shared" si="2"/>
        <v>0.33008747318039283</v>
      </c>
      <c r="O4" s="67">
        <v>1</v>
      </c>
      <c r="P4" s="15">
        <f t="shared" si="3"/>
        <v>8.2521868295098208E-2</v>
      </c>
      <c r="Q4" s="72">
        <v>0</v>
      </c>
      <c r="R4" s="15">
        <f t="shared" si="4"/>
        <v>0</v>
      </c>
      <c r="S4" s="76">
        <v>14</v>
      </c>
      <c r="T4" s="15">
        <f t="shared" si="5"/>
        <v>1.1553061561313749</v>
      </c>
      <c r="U4" s="76">
        <v>3</v>
      </c>
      <c r="V4" s="15">
        <f t="shared" si="6"/>
        <v>0.24756560488529461</v>
      </c>
      <c r="W4" s="76">
        <v>0</v>
      </c>
      <c r="X4" s="15">
        <f t="shared" si="7"/>
        <v>0</v>
      </c>
      <c r="Y4" s="25">
        <v>13</v>
      </c>
      <c r="Z4" s="17">
        <v>1</v>
      </c>
      <c r="AA4" s="25">
        <v>4</v>
      </c>
      <c r="AB4" s="17">
        <v>0</v>
      </c>
      <c r="AC4" s="25">
        <v>0</v>
      </c>
      <c r="AD4" s="17">
        <v>349</v>
      </c>
      <c r="AE4" s="26">
        <v>28</v>
      </c>
      <c r="AF4" s="17">
        <v>165</v>
      </c>
      <c r="AG4" s="26">
        <v>0</v>
      </c>
      <c r="AH4" s="17">
        <v>0</v>
      </c>
      <c r="AI4" s="27">
        <v>542</v>
      </c>
      <c r="AJ4" s="15">
        <v>4.4726852615943224</v>
      </c>
      <c r="AK4" s="28">
        <v>1.0727842878362766</v>
      </c>
      <c r="AL4" s="22">
        <v>8.2521868295098208E-2</v>
      </c>
      <c r="AM4" s="28">
        <v>0.33008747318039283</v>
      </c>
      <c r="AN4" s="22">
        <v>0</v>
      </c>
      <c r="AO4" s="28">
        <v>0</v>
      </c>
      <c r="AP4" s="51">
        <v>522</v>
      </c>
      <c r="AQ4" s="55">
        <v>0</v>
      </c>
      <c r="AR4" s="51">
        <v>0</v>
      </c>
      <c r="AS4" s="55">
        <v>0</v>
      </c>
      <c r="AT4" s="51">
        <v>0</v>
      </c>
      <c r="AU4" s="55">
        <v>522</v>
      </c>
      <c r="AV4" s="15">
        <f t="shared" si="8"/>
        <v>4.3076415250041258</v>
      </c>
    </row>
    <row r="5" spans="1:48" ht="13.5" customHeight="1" x14ac:dyDescent="0.45">
      <c r="A5" s="7" t="s">
        <v>74</v>
      </c>
      <c r="B5" s="7" t="s">
        <v>188</v>
      </c>
      <c r="C5" s="8" t="s">
        <v>347</v>
      </c>
      <c r="D5" s="7" t="s">
        <v>277</v>
      </c>
      <c r="E5" s="58">
        <v>8088</v>
      </c>
      <c r="F5" s="50">
        <v>4233</v>
      </c>
      <c r="G5" s="37" t="s">
        <v>542</v>
      </c>
      <c r="H5" s="64">
        <v>1982</v>
      </c>
      <c r="I5" s="64">
        <v>2251</v>
      </c>
      <c r="J5" s="19">
        <f t="shared" si="0"/>
        <v>52.336795252225521</v>
      </c>
      <c r="K5" s="12">
        <v>28</v>
      </c>
      <c r="L5" s="21">
        <f t="shared" si="1"/>
        <v>3.4619188921859543</v>
      </c>
      <c r="M5" s="67">
        <v>4</v>
      </c>
      <c r="N5" s="15">
        <f t="shared" si="2"/>
        <v>0.4945598417408506</v>
      </c>
      <c r="O5" s="67">
        <v>0</v>
      </c>
      <c r="P5" s="15">
        <f t="shared" si="3"/>
        <v>0</v>
      </c>
      <c r="Q5" s="72">
        <v>0</v>
      </c>
      <c r="R5" s="15">
        <f t="shared" si="4"/>
        <v>0</v>
      </c>
      <c r="S5" s="76">
        <v>24</v>
      </c>
      <c r="T5" s="15">
        <f t="shared" si="5"/>
        <v>2.9673590504451042</v>
      </c>
      <c r="U5" s="76">
        <v>4</v>
      </c>
      <c r="V5" s="15">
        <f t="shared" si="6"/>
        <v>0.4945598417408506</v>
      </c>
      <c r="W5" s="76">
        <v>1</v>
      </c>
      <c r="X5" s="15">
        <f t="shared" si="7"/>
        <v>0.12363996043521265</v>
      </c>
      <c r="Y5" s="25">
        <v>19</v>
      </c>
      <c r="Z5" s="17">
        <v>5</v>
      </c>
      <c r="AA5" s="25">
        <v>3</v>
      </c>
      <c r="AB5" s="17">
        <v>0</v>
      </c>
      <c r="AC5" s="25">
        <v>1</v>
      </c>
      <c r="AD5" s="17">
        <v>515</v>
      </c>
      <c r="AE5" s="26">
        <v>156</v>
      </c>
      <c r="AF5" s="17">
        <v>115</v>
      </c>
      <c r="AG5" s="26">
        <v>0</v>
      </c>
      <c r="AH5" s="17">
        <v>46</v>
      </c>
      <c r="AI5" s="27">
        <v>832</v>
      </c>
      <c r="AJ5" s="15">
        <v>10.286844708209692</v>
      </c>
      <c r="AK5" s="28">
        <v>2.3491592482690407</v>
      </c>
      <c r="AL5" s="22">
        <v>0.6181998021760633</v>
      </c>
      <c r="AM5" s="28">
        <v>0.37091988130563802</v>
      </c>
      <c r="AN5" s="22">
        <v>0</v>
      </c>
      <c r="AO5" s="29">
        <v>0.12363996043521265</v>
      </c>
      <c r="AP5" s="51">
        <v>729</v>
      </c>
      <c r="AQ5" s="55">
        <v>0</v>
      </c>
      <c r="AR5" s="51">
        <v>0</v>
      </c>
      <c r="AS5" s="55">
        <v>0</v>
      </c>
      <c r="AT5" s="51">
        <v>0</v>
      </c>
      <c r="AU5" s="55">
        <v>729</v>
      </c>
      <c r="AV5" s="15">
        <f t="shared" si="8"/>
        <v>9.0133531157270035</v>
      </c>
    </row>
    <row r="6" spans="1:48" ht="13.5" customHeight="1" x14ac:dyDescent="0.45">
      <c r="A6" s="7" t="s">
        <v>362</v>
      </c>
      <c r="B6" s="7" t="s">
        <v>363</v>
      </c>
      <c r="C6" s="8" t="s">
        <v>364</v>
      </c>
      <c r="D6" s="7" t="s">
        <v>277</v>
      </c>
      <c r="E6" s="58">
        <v>9904</v>
      </c>
      <c r="F6" s="50">
        <v>4253</v>
      </c>
      <c r="G6" s="37" t="s">
        <v>574</v>
      </c>
      <c r="H6" s="64">
        <v>2447</v>
      </c>
      <c r="I6" s="64">
        <v>1806</v>
      </c>
      <c r="J6" s="19">
        <f t="shared" si="0"/>
        <v>42.942245557350567</v>
      </c>
      <c r="K6" s="12">
        <v>15</v>
      </c>
      <c r="L6" s="21">
        <f t="shared" si="1"/>
        <v>1.5145395799676897</v>
      </c>
      <c r="M6" s="67">
        <v>12</v>
      </c>
      <c r="N6" s="15">
        <f t="shared" si="2"/>
        <v>1.2116316639741518</v>
      </c>
      <c r="O6" s="67">
        <v>2</v>
      </c>
      <c r="P6" s="15">
        <f t="shared" si="3"/>
        <v>0.20193861066235866</v>
      </c>
      <c r="Q6" s="72">
        <v>1</v>
      </c>
      <c r="R6" s="15">
        <f t="shared" si="4"/>
        <v>0.10096930533117933</v>
      </c>
      <c r="S6" s="76">
        <v>3</v>
      </c>
      <c r="T6" s="15">
        <f t="shared" si="5"/>
        <v>0.30290791599353795</v>
      </c>
      <c r="U6" s="76">
        <v>0</v>
      </c>
      <c r="V6" s="15">
        <f t="shared" si="6"/>
        <v>0</v>
      </c>
      <c r="W6" s="76">
        <v>0</v>
      </c>
      <c r="X6" s="15">
        <f t="shared" si="7"/>
        <v>0</v>
      </c>
      <c r="Y6" s="25">
        <v>8</v>
      </c>
      <c r="Z6" s="17">
        <v>5</v>
      </c>
      <c r="AA6" s="25">
        <v>0</v>
      </c>
      <c r="AB6" s="17">
        <v>1</v>
      </c>
      <c r="AC6" s="25">
        <v>1</v>
      </c>
      <c r="AD6" s="17">
        <v>217</v>
      </c>
      <c r="AE6" s="26">
        <v>180</v>
      </c>
      <c r="AF6" s="17">
        <v>0</v>
      </c>
      <c r="AG6" s="26">
        <v>37</v>
      </c>
      <c r="AH6" s="17">
        <v>51</v>
      </c>
      <c r="AI6" s="27">
        <v>485</v>
      </c>
      <c r="AJ6" s="15">
        <v>4.8970113085621971</v>
      </c>
      <c r="AK6" s="28">
        <v>0.80775444264943463</v>
      </c>
      <c r="AL6" s="22">
        <v>0.50484652665589658</v>
      </c>
      <c r="AM6" s="28">
        <v>0</v>
      </c>
      <c r="AN6" s="22">
        <v>0.10096930533117933</v>
      </c>
      <c r="AO6" s="28">
        <v>0.10096930533117933</v>
      </c>
      <c r="AP6" s="51">
        <v>440</v>
      </c>
      <c r="AQ6" s="55">
        <v>0</v>
      </c>
      <c r="AR6" s="51">
        <v>0</v>
      </c>
      <c r="AS6" s="55">
        <v>0</v>
      </c>
      <c r="AT6" s="51">
        <v>0</v>
      </c>
      <c r="AU6" s="55">
        <v>440</v>
      </c>
      <c r="AV6" s="15">
        <f t="shared" si="8"/>
        <v>4.4426494345718899</v>
      </c>
    </row>
    <row r="7" spans="1:48" ht="13.5" customHeight="1" x14ac:dyDescent="0.45">
      <c r="A7" s="7" t="s">
        <v>88</v>
      </c>
      <c r="B7" s="7" t="s">
        <v>200</v>
      </c>
      <c r="C7" s="8" t="s">
        <v>366</v>
      </c>
      <c r="D7" s="7" t="s">
        <v>277</v>
      </c>
      <c r="E7" s="58">
        <v>12957</v>
      </c>
      <c r="F7" s="50">
        <v>5067</v>
      </c>
      <c r="G7" s="37" t="s">
        <v>585</v>
      </c>
      <c r="H7" s="64">
        <v>2603</v>
      </c>
      <c r="I7" s="64">
        <v>2464</v>
      </c>
      <c r="J7" s="19">
        <f t="shared" si="0"/>
        <v>39.106274600601992</v>
      </c>
      <c r="K7" s="12">
        <v>4</v>
      </c>
      <c r="L7" s="21">
        <f t="shared" si="1"/>
        <v>0.30871343675233465</v>
      </c>
      <c r="M7" s="67">
        <v>2</v>
      </c>
      <c r="N7" s="15">
        <f t="shared" si="2"/>
        <v>0.15435671837616732</v>
      </c>
      <c r="O7" s="67">
        <v>0</v>
      </c>
      <c r="P7" s="15">
        <f t="shared" si="3"/>
        <v>0</v>
      </c>
      <c r="Q7" s="72">
        <v>0</v>
      </c>
      <c r="R7" s="15">
        <f t="shared" si="4"/>
        <v>0</v>
      </c>
      <c r="S7" s="76">
        <v>2</v>
      </c>
      <c r="T7" s="15">
        <f t="shared" si="5"/>
        <v>0.15435671837616732</v>
      </c>
      <c r="U7" s="76">
        <v>0</v>
      </c>
      <c r="V7" s="15">
        <f t="shared" si="6"/>
        <v>0</v>
      </c>
      <c r="W7" s="76">
        <v>0</v>
      </c>
      <c r="X7" s="15">
        <f t="shared" si="7"/>
        <v>0</v>
      </c>
      <c r="Y7" s="25">
        <v>2</v>
      </c>
      <c r="Z7" s="17">
        <v>2</v>
      </c>
      <c r="AA7" s="25">
        <v>0</v>
      </c>
      <c r="AB7" s="17">
        <v>0</v>
      </c>
      <c r="AC7" s="25">
        <v>0</v>
      </c>
      <c r="AD7" s="17">
        <v>53</v>
      </c>
      <c r="AE7" s="26">
        <v>72</v>
      </c>
      <c r="AF7" s="17">
        <v>0</v>
      </c>
      <c r="AG7" s="26">
        <v>0</v>
      </c>
      <c r="AH7" s="17">
        <v>0</v>
      </c>
      <c r="AI7" s="27">
        <v>125</v>
      </c>
      <c r="AJ7" s="15">
        <v>0.96472948985104579</v>
      </c>
      <c r="AK7" s="28">
        <v>0.15435671837616732</v>
      </c>
      <c r="AL7" s="22">
        <v>0.15435671837616732</v>
      </c>
      <c r="AM7" s="28">
        <v>0</v>
      </c>
      <c r="AN7" s="22">
        <v>0</v>
      </c>
      <c r="AO7" s="28">
        <v>0</v>
      </c>
      <c r="AP7" s="51">
        <v>79</v>
      </c>
      <c r="AQ7" s="55">
        <v>0</v>
      </c>
      <c r="AR7" s="51">
        <v>0</v>
      </c>
      <c r="AS7" s="55">
        <v>0</v>
      </c>
      <c r="AT7" s="51">
        <v>0</v>
      </c>
      <c r="AU7" s="55">
        <v>79</v>
      </c>
      <c r="AV7" s="15">
        <f t="shared" si="8"/>
        <v>0.60970903758586092</v>
      </c>
    </row>
    <row r="8" spans="1:48" ht="13.5" customHeight="1" x14ac:dyDescent="0.45">
      <c r="A8" s="7" t="s">
        <v>91</v>
      </c>
      <c r="B8" s="7" t="s">
        <v>204</v>
      </c>
      <c r="C8" s="8" t="s">
        <v>371</v>
      </c>
      <c r="D8" s="7" t="s">
        <v>277</v>
      </c>
      <c r="E8" s="58">
        <v>12972</v>
      </c>
      <c r="F8" s="50">
        <v>5081</v>
      </c>
      <c r="G8" s="37" t="s">
        <v>589</v>
      </c>
      <c r="H8" s="64">
        <v>2601</v>
      </c>
      <c r="I8" s="64">
        <v>2480</v>
      </c>
      <c r="J8" s="19">
        <f t="shared" ref="J8:J36" si="9">(F8/E8)*100</f>
        <v>39.168979340117176</v>
      </c>
      <c r="K8" s="12">
        <v>3</v>
      </c>
      <c r="L8" s="21">
        <f t="shared" ref="L8:L36" si="10">(K8/E8)*1000</f>
        <v>0.23126734505087881</v>
      </c>
      <c r="M8" s="67">
        <v>1</v>
      </c>
      <c r="N8" s="15">
        <f t="shared" ref="N8:N36" si="11">(M8/E8)*1000</f>
        <v>7.70891150169596E-2</v>
      </c>
      <c r="O8" s="67">
        <v>0</v>
      </c>
      <c r="P8" s="15">
        <f t="shared" ref="P8:P36" si="12">(O8/E8)*1000</f>
        <v>0</v>
      </c>
      <c r="Q8" s="72">
        <v>0</v>
      </c>
      <c r="R8" s="15">
        <f t="shared" ref="R8:R36" si="13">(Q8/E8)*1000</f>
        <v>0</v>
      </c>
      <c r="S8" s="76">
        <v>2</v>
      </c>
      <c r="T8" s="15">
        <f t="shared" ref="T8:T36" si="14">(S8/E8)*1000</f>
        <v>0.1541782300339192</v>
      </c>
      <c r="U8" s="76">
        <v>0</v>
      </c>
      <c r="V8" s="15">
        <f t="shared" ref="V8:V36" si="15">(U8/E8)*1000</f>
        <v>0</v>
      </c>
      <c r="W8" s="76">
        <v>0</v>
      </c>
      <c r="X8" s="15">
        <f t="shared" ref="X8:X36" si="16">(W8/E8)*1000</f>
        <v>0</v>
      </c>
      <c r="Y8" s="25">
        <v>2</v>
      </c>
      <c r="Z8" s="17">
        <v>1</v>
      </c>
      <c r="AA8" s="25">
        <v>0</v>
      </c>
      <c r="AB8" s="17">
        <v>0</v>
      </c>
      <c r="AC8" s="25">
        <v>0</v>
      </c>
      <c r="AD8" s="17">
        <v>52</v>
      </c>
      <c r="AE8" s="26">
        <v>46</v>
      </c>
      <c r="AF8" s="17">
        <v>0</v>
      </c>
      <c r="AG8" s="26">
        <v>0</v>
      </c>
      <c r="AH8" s="17">
        <v>0</v>
      </c>
      <c r="AI8" s="27">
        <v>98</v>
      </c>
      <c r="AJ8" s="15">
        <v>0.75547332716620408</v>
      </c>
      <c r="AK8" s="28">
        <v>0.1541782300339192</v>
      </c>
      <c r="AL8" s="22">
        <v>7.70891150169596E-2</v>
      </c>
      <c r="AM8" s="28">
        <v>0</v>
      </c>
      <c r="AN8" s="22">
        <v>0</v>
      </c>
      <c r="AO8" s="28">
        <v>0</v>
      </c>
      <c r="AP8" s="51">
        <v>98</v>
      </c>
      <c r="AQ8" s="55">
        <v>0</v>
      </c>
      <c r="AR8" s="51">
        <v>0</v>
      </c>
      <c r="AS8" s="55">
        <v>0</v>
      </c>
      <c r="AT8" s="51">
        <v>0</v>
      </c>
      <c r="AU8" s="55">
        <v>98</v>
      </c>
      <c r="AV8" s="15">
        <f t="shared" ref="AV8:AV36" si="17">(AU8/E8)*100</f>
        <v>0.75547332716620408</v>
      </c>
    </row>
    <row r="9" spans="1:48" ht="13.5" customHeight="1" x14ac:dyDescent="0.45">
      <c r="A9" s="7" t="s">
        <v>92</v>
      </c>
      <c r="B9" s="7" t="s">
        <v>205</v>
      </c>
      <c r="C9" s="8" t="s">
        <v>372</v>
      </c>
      <c r="D9" s="7" t="s">
        <v>277</v>
      </c>
      <c r="E9" s="58">
        <v>8557</v>
      </c>
      <c r="F9" s="50">
        <v>3679</v>
      </c>
      <c r="G9" s="37" t="s">
        <v>590</v>
      </c>
      <c r="H9" s="64">
        <v>1620</v>
      </c>
      <c r="I9" s="64">
        <v>2059</v>
      </c>
      <c r="J9" s="19">
        <f t="shared" si="9"/>
        <v>42.994039967278255</v>
      </c>
      <c r="K9" s="12">
        <v>20</v>
      </c>
      <c r="L9" s="21">
        <f t="shared" si="10"/>
        <v>2.3372677340189321</v>
      </c>
      <c r="M9" s="67">
        <v>2</v>
      </c>
      <c r="N9" s="15">
        <f t="shared" si="11"/>
        <v>0.23372677340189318</v>
      </c>
      <c r="O9" s="67">
        <v>0</v>
      </c>
      <c r="P9" s="15">
        <f t="shared" si="12"/>
        <v>0</v>
      </c>
      <c r="Q9" s="72">
        <v>0</v>
      </c>
      <c r="R9" s="15">
        <f t="shared" si="13"/>
        <v>0</v>
      </c>
      <c r="S9" s="76">
        <v>18</v>
      </c>
      <c r="T9" s="15">
        <f t="shared" si="14"/>
        <v>2.1035409606170385</v>
      </c>
      <c r="U9" s="76">
        <v>1</v>
      </c>
      <c r="V9" s="15">
        <f t="shared" si="15"/>
        <v>0.11686338670094659</v>
      </c>
      <c r="W9" s="76">
        <v>0</v>
      </c>
      <c r="X9" s="15">
        <f t="shared" si="16"/>
        <v>0</v>
      </c>
      <c r="Y9" s="25">
        <v>9</v>
      </c>
      <c r="Z9" s="17">
        <v>10</v>
      </c>
      <c r="AA9" s="25">
        <v>1</v>
      </c>
      <c r="AB9" s="17">
        <v>0</v>
      </c>
      <c r="AC9" s="25">
        <v>0</v>
      </c>
      <c r="AD9" s="17">
        <v>242</v>
      </c>
      <c r="AE9" s="26">
        <v>310</v>
      </c>
      <c r="AF9" s="17">
        <v>40</v>
      </c>
      <c r="AG9" s="26">
        <v>0</v>
      </c>
      <c r="AH9" s="17">
        <v>0</v>
      </c>
      <c r="AI9" s="27">
        <v>592</v>
      </c>
      <c r="AJ9" s="15">
        <v>6.918312492696038</v>
      </c>
      <c r="AK9" s="28">
        <v>1.0517704803085193</v>
      </c>
      <c r="AL9" s="22">
        <v>1.168633867009466</v>
      </c>
      <c r="AM9" s="28">
        <v>0.11686338670094659</v>
      </c>
      <c r="AN9" s="22">
        <v>0</v>
      </c>
      <c r="AO9" s="28">
        <v>0</v>
      </c>
      <c r="AP9" s="51">
        <v>462</v>
      </c>
      <c r="AQ9" s="55">
        <v>0</v>
      </c>
      <c r="AR9" s="51">
        <v>0</v>
      </c>
      <c r="AS9" s="55">
        <v>0</v>
      </c>
      <c r="AT9" s="51">
        <v>0</v>
      </c>
      <c r="AU9" s="55">
        <v>462</v>
      </c>
      <c r="AV9" s="15">
        <f t="shared" si="17"/>
        <v>5.3990884655837323</v>
      </c>
    </row>
    <row r="10" spans="1:48" ht="13.5" customHeight="1" x14ac:dyDescent="0.45">
      <c r="A10" s="7" t="s">
        <v>132</v>
      </c>
      <c r="B10" s="7" t="s">
        <v>397</v>
      </c>
      <c r="C10" s="8" t="s">
        <v>398</v>
      </c>
      <c r="D10" s="7" t="s">
        <v>277</v>
      </c>
      <c r="E10" s="58">
        <v>9028</v>
      </c>
      <c r="F10" s="50">
        <v>4853</v>
      </c>
      <c r="G10" s="37" t="s">
        <v>549</v>
      </c>
      <c r="H10" s="64">
        <v>1703</v>
      </c>
      <c r="I10" s="64">
        <v>3150</v>
      </c>
      <c r="J10" s="19">
        <f t="shared" si="9"/>
        <v>53.754984492689402</v>
      </c>
      <c r="K10" s="12">
        <v>62</v>
      </c>
      <c r="L10" s="21">
        <f t="shared" si="10"/>
        <v>6.8675232609658838</v>
      </c>
      <c r="M10" s="67">
        <v>0</v>
      </c>
      <c r="N10" s="15">
        <f t="shared" si="11"/>
        <v>0</v>
      </c>
      <c r="O10" s="67">
        <v>0</v>
      </c>
      <c r="P10" s="15">
        <f t="shared" si="12"/>
        <v>0</v>
      </c>
      <c r="Q10" s="72">
        <v>0</v>
      </c>
      <c r="R10" s="15">
        <f t="shared" si="13"/>
        <v>0</v>
      </c>
      <c r="S10" s="76">
        <v>62</v>
      </c>
      <c r="T10" s="15">
        <f t="shared" si="14"/>
        <v>6.8675232609658838</v>
      </c>
      <c r="U10" s="76">
        <v>13</v>
      </c>
      <c r="V10" s="15">
        <f t="shared" si="15"/>
        <v>1.439964554718653</v>
      </c>
      <c r="W10" s="76">
        <v>4</v>
      </c>
      <c r="X10" s="15">
        <f t="shared" si="16"/>
        <v>0.44306601683650865</v>
      </c>
      <c r="Y10" s="25">
        <v>34</v>
      </c>
      <c r="Z10" s="17">
        <v>15</v>
      </c>
      <c r="AA10" s="25">
        <v>7</v>
      </c>
      <c r="AB10" s="17">
        <v>2</v>
      </c>
      <c r="AC10" s="25">
        <v>4</v>
      </c>
      <c r="AD10" s="17">
        <v>951</v>
      </c>
      <c r="AE10" s="26">
        <v>506</v>
      </c>
      <c r="AF10" s="17">
        <v>279</v>
      </c>
      <c r="AG10" s="26">
        <v>120</v>
      </c>
      <c r="AH10" s="17">
        <v>217</v>
      </c>
      <c r="AI10" s="27">
        <v>2073</v>
      </c>
      <c r="AJ10" s="15">
        <v>22.961896322552061</v>
      </c>
      <c r="AK10" s="28">
        <v>3.7660611431103233</v>
      </c>
      <c r="AL10" s="22">
        <v>1.6614975631369073</v>
      </c>
      <c r="AM10" s="28">
        <v>0.77536552946389015</v>
      </c>
      <c r="AN10" s="22">
        <v>0.22153300841825432</v>
      </c>
      <c r="AO10" s="28">
        <v>0.44306601683650865</v>
      </c>
      <c r="AP10" s="51">
        <v>1597</v>
      </c>
      <c r="AQ10" s="55">
        <v>59</v>
      </c>
      <c r="AR10" s="51">
        <v>0</v>
      </c>
      <c r="AS10" s="55">
        <v>0</v>
      </c>
      <c r="AT10" s="51">
        <v>0</v>
      </c>
      <c r="AU10" s="55">
        <v>1610</v>
      </c>
      <c r="AV10" s="15">
        <f t="shared" si="17"/>
        <v>17.833407177669471</v>
      </c>
    </row>
    <row r="11" spans="1:48" ht="13.5" customHeight="1" x14ac:dyDescent="0.45">
      <c r="A11" s="7" t="s">
        <v>134</v>
      </c>
      <c r="B11" s="7" t="s">
        <v>399</v>
      </c>
      <c r="C11" s="8" t="s">
        <v>400</v>
      </c>
      <c r="D11" s="7" t="s">
        <v>277</v>
      </c>
      <c r="E11" s="58">
        <v>8918</v>
      </c>
      <c r="F11" s="50">
        <v>4746</v>
      </c>
      <c r="G11" s="37" t="s">
        <v>550</v>
      </c>
      <c r="H11" s="64">
        <v>1768</v>
      </c>
      <c r="I11" s="64">
        <v>2978</v>
      </c>
      <c r="J11" s="19">
        <f t="shared" si="9"/>
        <v>53.218210361067506</v>
      </c>
      <c r="K11" s="12">
        <v>67</v>
      </c>
      <c r="L11" s="21">
        <f t="shared" si="10"/>
        <v>7.5128952679973091</v>
      </c>
      <c r="M11" s="67">
        <v>2</v>
      </c>
      <c r="N11" s="15">
        <f t="shared" si="11"/>
        <v>0.22426553038797939</v>
      </c>
      <c r="O11" s="67">
        <v>1</v>
      </c>
      <c r="P11" s="15">
        <f t="shared" si="12"/>
        <v>0.11213276519398969</v>
      </c>
      <c r="Q11" s="72">
        <v>0</v>
      </c>
      <c r="R11" s="15">
        <f t="shared" si="13"/>
        <v>0</v>
      </c>
      <c r="S11" s="76">
        <v>65</v>
      </c>
      <c r="T11" s="15">
        <f t="shared" si="14"/>
        <v>7.2886297376093294</v>
      </c>
      <c r="U11" s="76">
        <v>15</v>
      </c>
      <c r="V11" s="15">
        <f t="shared" si="15"/>
        <v>1.6819914779098453</v>
      </c>
      <c r="W11" s="76">
        <v>3</v>
      </c>
      <c r="X11" s="15">
        <f t="shared" si="16"/>
        <v>0.3363982955819691</v>
      </c>
      <c r="Y11" s="25">
        <v>38</v>
      </c>
      <c r="Z11" s="17">
        <v>13</v>
      </c>
      <c r="AA11" s="25">
        <v>9</v>
      </c>
      <c r="AB11" s="17">
        <v>4</v>
      </c>
      <c r="AC11" s="25">
        <v>3</v>
      </c>
      <c r="AD11" s="17">
        <v>1023</v>
      </c>
      <c r="AE11" s="26">
        <v>445</v>
      </c>
      <c r="AF11" s="17">
        <v>326</v>
      </c>
      <c r="AG11" s="26">
        <v>182</v>
      </c>
      <c r="AH11" s="17">
        <v>139</v>
      </c>
      <c r="AI11" s="27">
        <v>2115</v>
      </c>
      <c r="AJ11" s="15">
        <v>23.716079838528817</v>
      </c>
      <c r="AK11" s="28">
        <v>4.261045077371608</v>
      </c>
      <c r="AL11" s="22">
        <v>1.4577259475218658</v>
      </c>
      <c r="AM11" s="28">
        <v>1.0091948867459071</v>
      </c>
      <c r="AN11" s="22">
        <v>0.44853106077595878</v>
      </c>
      <c r="AO11" s="28">
        <v>0.3363982955819691</v>
      </c>
      <c r="AP11" s="51">
        <v>1592</v>
      </c>
      <c r="AQ11" s="55">
        <v>68</v>
      </c>
      <c r="AR11" s="51">
        <v>0</v>
      </c>
      <c r="AS11" s="55">
        <v>0</v>
      </c>
      <c r="AT11" s="51">
        <v>0</v>
      </c>
      <c r="AU11" s="55">
        <v>1609</v>
      </c>
      <c r="AV11" s="15">
        <f t="shared" si="17"/>
        <v>18.042161919712939</v>
      </c>
    </row>
    <row r="12" spans="1:48" ht="13.5" customHeight="1" x14ac:dyDescent="0.45">
      <c r="A12" s="7" t="s">
        <v>401</v>
      </c>
      <c r="B12" s="7" t="s">
        <v>402</v>
      </c>
      <c r="C12" s="8" t="s">
        <v>403</v>
      </c>
      <c r="D12" s="7" t="s">
        <v>277</v>
      </c>
      <c r="E12" s="58">
        <v>8130</v>
      </c>
      <c r="F12" s="50">
        <v>4020</v>
      </c>
      <c r="G12" s="37" t="s">
        <v>551</v>
      </c>
      <c r="H12" s="64">
        <v>1846</v>
      </c>
      <c r="I12" s="64">
        <v>2174</v>
      </c>
      <c r="J12" s="19">
        <f t="shared" si="9"/>
        <v>49.446494464944649</v>
      </c>
      <c r="K12" s="12">
        <v>18</v>
      </c>
      <c r="L12" s="21">
        <f t="shared" si="10"/>
        <v>2.214022140221402</v>
      </c>
      <c r="M12" s="67">
        <v>6</v>
      </c>
      <c r="N12" s="15">
        <f t="shared" si="11"/>
        <v>0.73800738007380073</v>
      </c>
      <c r="O12" s="67">
        <v>1</v>
      </c>
      <c r="P12" s="15">
        <f t="shared" si="12"/>
        <v>0.12300123001230011</v>
      </c>
      <c r="Q12" s="72">
        <v>1</v>
      </c>
      <c r="R12" s="15">
        <f t="shared" si="13"/>
        <v>0.12300123001230011</v>
      </c>
      <c r="S12" s="76">
        <v>12</v>
      </c>
      <c r="T12" s="15">
        <f t="shared" si="14"/>
        <v>1.4760147601476015</v>
      </c>
      <c r="U12" s="76">
        <v>0</v>
      </c>
      <c r="V12" s="15">
        <f t="shared" si="15"/>
        <v>0</v>
      </c>
      <c r="W12" s="76">
        <v>0</v>
      </c>
      <c r="X12" s="15">
        <f t="shared" si="16"/>
        <v>0</v>
      </c>
      <c r="Y12" s="25">
        <v>10</v>
      </c>
      <c r="Z12" s="17">
        <v>7</v>
      </c>
      <c r="AA12" s="25">
        <v>0</v>
      </c>
      <c r="AB12" s="17">
        <v>0</v>
      </c>
      <c r="AC12" s="25">
        <v>1</v>
      </c>
      <c r="AD12" s="17">
        <v>264</v>
      </c>
      <c r="AE12" s="26">
        <v>230</v>
      </c>
      <c r="AF12" s="17">
        <v>0</v>
      </c>
      <c r="AG12" s="26">
        <v>0</v>
      </c>
      <c r="AH12" s="17">
        <v>35</v>
      </c>
      <c r="AI12" s="27">
        <v>529</v>
      </c>
      <c r="AJ12" s="15">
        <v>6.5067650676506776</v>
      </c>
      <c r="AK12" s="28">
        <v>1.2300123001230012</v>
      </c>
      <c r="AL12" s="22">
        <v>0.86100861008610086</v>
      </c>
      <c r="AM12" s="28">
        <v>0</v>
      </c>
      <c r="AN12" s="22">
        <v>0</v>
      </c>
      <c r="AO12" s="28">
        <v>0.12300123001230011</v>
      </c>
      <c r="AP12" s="51">
        <v>481</v>
      </c>
      <c r="AQ12" s="55">
        <v>0</v>
      </c>
      <c r="AR12" s="51">
        <v>0</v>
      </c>
      <c r="AS12" s="55">
        <v>0</v>
      </c>
      <c r="AT12" s="51">
        <v>0</v>
      </c>
      <c r="AU12" s="55">
        <v>481</v>
      </c>
      <c r="AV12" s="15">
        <f t="shared" si="17"/>
        <v>5.9163591635916353</v>
      </c>
    </row>
    <row r="13" spans="1:48" ht="13.5" customHeight="1" x14ac:dyDescent="0.45">
      <c r="A13" s="7" t="s">
        <v>116</v>
      </c>
      <c r="B13" s="7" t="s">
        <v>229</v>
      </c>
      <c r="C13" s="8" t="s">
        <v>412</v>
      </c>
      <c r="D13" s="7" t="s">
        <v>277</v>
      </c>
      <c r="E13" s="58">
        <v>12983</v>
      </c>
      <c r="F13" s="50">
        <v>5085</v>
      </c>
      <c r="G13" s="37" t="s">
        <v>559</v>
      </c>
      <c r="H13" s="64">
        <v>2622</v>
      </c>
      <c r="I13" s="64">
        <v>2463</v>
      </c>
      <c r="J13" s="19">
        <f t="shared" si="9"/>
        <v>39.166602480166375</v>
      </c>
      <c r="K13" s="12">
        <v>5</v>
      </c>
      <c r="L13" s="21">
        <f t="shared" si="10"/>
        <v>0.3851190017715474</v>
      </c>
      <c r="M13" s="67">
        <v>3</v>
      </c>
      <c r="N13" s="15">
        <f t="shared" si="11"/>
        <v>0.23107140106292845</v>
      </c>
      <c r="O13" s="67">
        <v>0</v>
      </c>
      <c r="P13" s="15">
        <f t="shared" si="12"/>
        <v>0</v>
      </c>
      <c r="Q13" s="72">
        <v>0</v>
      </c>
      <c r="R13" s="15">
        <f t="shared" si="13"/>
        <v>0</v>
      </c>
      <c r="S13" s="76">
        <v>2</v>
      </c>
      <c r="T13" s="15">
        <f t="shared" si="14"/>
        <v>0.15404760070861895</v>
      </c>
      <c r="U13" s="76">
        <v>0</v>
      </c>
      <c r="V13" s="15">
        <f t="shared" si="15"/>
        <v>0</v>
      </c>
      <c r="W13" s="76">
        <v>0</v>
      </c>
      <c r="X13" s="15">
        <f t="shared" si="16"/>
        <v>0</v>
      </c>
      <c r="Y13" s="25">
        <v>2</v>
      </c>
      <c r="Z13" s="17">
        <v>3</v>
      </c>
      <c r="AA13" s="25">
        <v>0</v>
      </c>
      <c r="AB13" s="17">
        <v>0</v>
      </c>
      <c r="AC13" s="25">
        <v>0</v>
      </c>
      <c r="AD13" s="17">
        <v>51</v>
      </c>
      <c r="AE13" s="26">
        <v>106</v>
      </c>
      <c r="AF13" s="17">
        <v>0</v>
      </c>
      <c r="AG13" s="26">
        <v>0</v>
      </c>
      <c r="AH13" s="17">
        <v>0</v>
      </c>
      <c r="AI13" s="27">
        <v>157</v>
      </c>
      <c r="AJ13" s="15">
        <v>1.209273665562659</v>
      </c>
      <c r="AK13" s="28">
        <v>0.15404760070861895</v>
      </c>
      <c r="AL13" s="22">
        <v>0.23107140106292845</v>
      </c>
      <c r="AM13" s="28">
        <v>0</v>
      </c>
      <c r="AN13" s="22">
        <v>0</v>
      </c>
      <c r="AO13" s="28">
        <v>0</v>
      </c>
      <c r="AP13" s="51">
        <v>112</v>
      </c>
      <c r="AQ13" s="55">
        <v>0</v>
      </c>
      <c r="AR13" s="51">
        <v>0</v>
      </c>
      <c r="AS13" s="55">
        <v>0</v>
      </c>
      <c r="AT13" s="51">
        <v>0</v>
      </c>
      <c r="AU13" s="55">
        <v>112</v>
      </c>
      <c r="AV13" s="15">
        <f t="shared" si="17"/>
        <v>0.86266656396826613</v>
      </c>
    </row>
    <row r="14" spans="1:48" ht="13.5" customHeight="1" x14ac:dyDescent="0.45">
      <c r="A14" s="7" t="s">
        <v>120</v>
      </c>
      <c r="B14" s="7" t="s">
        <v>233</v>
      </c>
      <c r="C14" s="8" t="s">
        <v>415</v>
      </c>
      <c r="D14" s="7" t="s">
        <v>277</v>
      </c>
      <c r="E14" s="58">
        <v>8393</v>
      </c>
      <c r="F14" s="50">
        <v>3573</v>
      </c>
      <c r="G14" s="37" t="s">
        <v>561</v>
      </c>
      <c r="H14" s="64">
        <v>1565</v>
      </c>
      <c r="I14" s="64">
        <v>2008</v>
      </c>
      <c r="J14" s="19">
        <f t="shared" si="9"/>
        <v>42.571190277612295</v>
      </c>
      <c r="K14" s="12">
        <v>15</v>
      </c>
      <c r="L14" s="21">
        <f t="shared" si="10"/>
        <v>1.7872036220660075</v>
      </c>
      <c r="M14" s="67">
        <v>1</v>
      </c>
      <c r="N14" s="15">
        <f t="shared" si="11"/>
        <v>0.11914690813773382</v>
      </c>
      <c r="O14" s="67">
        <v>0</v>
      </c>
      <c r="P14" s="15">
        <f t="shared" si="12"/>
        <v>0</v>
      </c>
      <c r="Q14" s="72">
        <v>0</v>
      </c>
      <c r="R14" s="15">
        <f t="shared" si="13"/>
        <v>0</v>
      </c>
      <c r="S14" s="76">
        <v>14</v>
      </c>
      <c r="T14" s="15">
        <f t="shared" si="14"/>
        <v>1.6680567139282736</v>
      </c>
      <c r="U14" s="76">
        <v>4</v>
      </c>
      <c r="V14" s="15">
        <f t="shared" si="15"/>
        <v>0.47658763255093528</v>
      </c>
      <c r="W14" s="76">
        <v>1</v>
      </c>
      <c r="X14" s="15">
        <f t="shared" si="16"/>
        <v>0.11914690813773382</v>
      </c>
      <c r="Y14" s="25">
        <v>8</v>
      </c>
      <c r="Z14" s="17">
        <v>3</v>
      </c>
      <c r="AA14" s="25">
        <v>1</v>
      </c>
      <c r="AB14" s="17">
        <v>2</v>
      </c>
      <c r="AC14" s="25">
        <v>1</v>
      </c>
      <c r="AD14" s="17">
        <v>216</v>
      </c>
      <c r="AE14" s="26">
        <v>114</v>
      </c>
      <c r="AF14" s="17">
        <v>37</v>
      </c>
      <c r="AG14" s="26">
        <v>74</v>
      </c>
      <c r="AH14" s="17">
        <v>47</v>
      </c>
      <c r="AI14" s="27">
        <v>488</v>
      </c>
      <c r="AJ14" s="15">
        <v>5.8143691171214114</v>
      </c>
      <c r="AK14" s="28">
        <v>0.95317526510187056</v>
      </c>
      <c r="AL14" s="22">
        <v>0.35744072441320146</v>
      </c>
      <c r="AM14" s="28">
        <v>0.11914690813773382</v>
      </c>
      <c r="AN14" s="22">
        <v>0.23829381627546764</v>
      </c>
      <c r="AO14" s="28">
        <v>0.11914690813773382</v>
      </c>
      <c r="AP14" s="51">
        <v>484</v>
      </c>
      <c r="AQ14" s="55">
        <v>0</v>
      </c>
      <c r="AR14" s="51">
        <v>0</v>
      </c>
      <c r="AS14" s="55">
        <v>0</v>
      </c>
      <c r="AT14" s="51">
        <v>0</v>
      </c>
      <c r="AU14" s="55">
        <v>484</v>
      </c>
      <c r="AV14" s="15">
        <f t="shared" si="17"/>
        <v>5.7667103538663174</v>
      </c>
    </row>
    <row r="15" spans="1:48" ht="13.5" customHeight="1" x14ac:dyDescent="0.45">
      <c r="A15" s="7" t="s">
        <v>119</v>
      </c>
      <c r="B15" s="7" t="s">
        <v>232</v>
      </c>
      <c r="C15" s="8" t="s">
        <v>416</v>
      </c>
      <c r="D15" s="7" t="s">
        <v>277</v>
      </c>
      <c r="E15" s="58">
        <v>7931</v>
      </c>
      <c r="F15" s="50">
        <v>3346</v>
      </c>
      <c r="G15" s="37" t="s">
        <v>565</v>
      </c>
      <c r="H15" s="64">
        <v>1465</v>
      </c>
      <c r="I15" s="64">
        <v>1881</v>
      </c>
      <c r="J15" s="19">
        <f t="shared" si="9"/>
        <v>42.188879082082963</v>
      </c>
      <c r="K15" s="12">
        <v>12</v>
      </c>
      <c r="L15" s="21">
        <f t="shared" si="10"/>
        <v>1.513050056739377</v>
      </c>
      <c r="M15" s="67">
        <v>1</v>
      </c>
      <c r="N15" s="15">
        <f t="shared" si="11"/>
        <v>0.12608750472828142</v>
      </c>
      <c r="O15" s="67">
        <v>0</v>
      </c>
      <c r="P15" s="15">
        <f t="shared" si="12"/>
        <v>0</v>
      </c>
      <c r="Q15" s="72">
        <v>0</v>
      </c>
      <c r="R15" s="15">
        <f t="shared" si="13"/>
        <v>0</v>
      </c>
      <c r="S15" s="76">
        <v>11</v>
      </c>
      <c r="T15" s="15">
        <f t="shared" si="14"/>
        <v>1.3869625520110958</v>
      </c>
      <c r="U15" s="76">
        <v>2</v>
      </c>
      <c r="V15" s="15">
        <f t="shared" si="15"/>
        <v>0.25217500945656285</v>
      </c>
      <c r="W15" s="76">
        <v>0</v>
      </c>
      <c r="X15" s="15">
        <f t="shared" si="16"/>
        <v>0</v>
      </c>
      <c r="Y15" s="25">
        <v>7</v>
      </c>
      <c r="Z15" s="17">
        <v>3</v>
      </c>
      <c r="AA15" s="25">
        <v>2</v>
      </c>
      <c r="AB15" s="17">
        <v>0</v>
      </c>
      <c r="AC15" s="25">
        <v>0</v>
      </c>
      <c r="AD15" s="17">
        <v>196</v>
      </c>
      <c r="AE15" s="26">
        <v>99</v>
      </c>
      <c r="AF15" s="17">
        <v>72</v>
      </c>
      <c r="AG15" s="26">
        <v>0</v>
      </c>
      <c r="AH15" s="17">
        <v>0</v>
      </c>
      <c r="AI15" s="27">
        <v>367</v>
      </c>
      <c r="AJ15" s="15">
        <v>4.6274114235279287</v>
      </c>
      <c r="AK15" s="28">
        <v>0.88261253309797005</v>
      </c>
      <c r="AL15" s="22">
        <v>0.37826251418484425</v>
      </c>
      <c r="AM15" s="28">
        <v>0.25217500945656285</v>
      </c>
      <c r="AN15" s="22">
        <v>0</v>
      </c>
      <c r="AO15" s="28">
        <v>0</v>
      </c>
      <c r="AP15" s="51">
        <v>319</v>
      </c>
      <c r="AQ15" s="55">
        <v>0</v>
      </c>
      <c r="AR15" s="51">
        <v>0</v>
      </c>
      <c r="AS15" s="55">
        <v>0</v>
      </c>
      <c r="AT15" s="51">
        <v>0</v>
      </c>
      <c r="AU15" s="55">
        <v>319</v>
      </c>
      <c r="AV15" s="15">
        <f t="shared" si="17"/>
        <v>4.0221914008321775</v>
      </c>
    </row>
    <row r="16" spans="1:48" ht="13.5" customHeight="1" x14ac:dyDescent="0.45">
      <c r="A16" s="7" t="s">
        <v>417</v>
      </c>
      <c r="B16" s="7" t="s">
        <v>235</v>
      </c>
      <c r="C16" s="8" t="s">
        <v>418</v>
      </c>
      <c r="D16" s="7" t="s">
        <v>277</v>
      </c>
      <c r="E16" s="58">
        <v>12965</v>
      </c>
      <c r="F16" s="50">
        <v>5137</v>
      </c>
      <c r="G16" s="37" t="s">
        <v>566</v>
      </c>
      <c r="H16" s="64">
        <v>2671</v>
      </c>
      <c r="I16" s="64">
        <v>2466</v>
      </c>
      <c r="J16" s="19">
        <f t="shared" si="9"/>
        <v>39.622059390667182</v>
      </c>
      <c r="K16" s="12">
        <v>14</v>
      </c>
      <c r="L16" s="21">
        <f t="shared" si="10"/>
        <v>1.0798303123794832</v>
      </c>
      <c r="M16" s="67">
        <v>7</v>
      </c>
      <c r="N16" s="15">
        <f t="shared" si="11"/>
        <v>0.53991515618974162</v>
      </c>
      <c r="O16" s="67">
        <v>0</v>
      </c>
      <c r="P16" s="15">
        <f t="shared" si="12"/>
        <v>0</v>
      </c>
      <c r="Q16" s="72">
        <v>0</v>
      </c>
      <c r="R16" s="15">
        <f t="shared" si="13"/>
        <v>0</v>
      </c>
      <c r="S16" s="76">
        <v>7</v>
      </c>
      <c r="T16" s="15">
        <f t="shared" si="14"/>
        <v>0.53991515618974162</v>
      </c>
      <c r="U16" s="76">
        <v>0</v>
      </c>
      <c r="V16" s="15">
        <f t="shared" si="15"/>
        <v>0</v>
      </c>
      <c r="W16" s="76">
        <v>0</v>
      </c>
      <c r="X16" s="15">
        <f t="shared" si="16"/>
        <v>0</v>
      </c>
      <c r="Y16" s="25">
        <v>11</v>
      </c>
      <c r="Z16" s="17">
        <v>3</v>
      </c>
      <c r="AA16" s="25">
        <v>0</v>
      </c>
      <c r="AB16" s="17">
        <v>0</v>
      </c>
      <c r="AC16" s="25">
        <v>0</v>
      </c>
      <c r="AD16" s="17">
        <v>294</v>
      </c>
      <c r="AE16" s="26">
        <v>100</v>
      </c>
      <c r="AF16" s="17">
        <v>0</v>
      </c>
      <c r="AG16" s="26">
        <v>0</v>
      </c>
      <c r="AH16" s="17">
        <v>0</v>
      </c>
      <c r="AI16" s="27">
        <v>394</v>
      </c>
      <c r="AJ16" s="15">
        <v>3.03895102198226</v>
      </c>
      <c r="AK16" s="28">
        <v>0.84843810258387975</v>
      </c>
      <c r="AL16" s="22">
        <v>0.23139220979560354</v>
      </c>
      <c r="AM16" s="28">
        <v>0</v>
      </c>
      <c r="AN16" s="22">
        <v>0</v>
      </c>
      <c r="AO16" s="28">
        <v>0</v>
      </c>
      <c r="AP16" s="51">
        <v>236</v>
      </c>
      <c r="AQ16" s="55">
        <v>0</v>
      </c>
      <c r="AR16" s="51">
        <v>0</v>
      </c>
      <c r="AS16" s="55">
        <v>0</v>
      </c>
      <c r="AT16" s="51">
        <v>0</v>
      </c>
      <c r="AU16" s="55">
        <v>236</v>
      </c>
      <c r="AV16" s="15">
        <f t="shared" si="17"/>
        <v>1.8202853837254147</v>
      </c>
    </row>
    <row r="17" spans="1:48" ht="13.5" customHeight="1" x14ac:dyDescent="0.45">
      <c r="A17" s="7" t="s">
        <v>419</v>
      </c>
      <c r="B17" s="7" t="s">
        <v>420</v>
      </c>
      <c r="C17" s="8" t="s">
        <v>421</v>
      </c>
      <c r="D17" s="7" t="s">
        <v>277</v>
      </c>
      <c r="E17" s="58">
        <v>13127</v>
      </c>
      <c r="F17" s="50">
        <v>4980</v>
      </c>
      <c r="G17" s="37" t="s">
        <v>567</v>
      </c>
      <c r="H17" s="64">
        <v>2624</v>
      </c>
      <c r="I17" s="64">
        <v>2356</v>
      </c>
      <c r="J17" s="19">
        <f t="shared" si="9"/>
        <v>37.937076255046847</v>
      </c>
      <c r="K17" s="12">
        <v>1</v>
      </c>
      <c r="L17" s="21">
        <f t="shared" si="10"/>
        <v>7.6178867982021795E-2</v>
      </c>
      <c r="M17" s="67">
        <v>0</v>
      </c>
      <c r="N17" s="15">
        <f t="shared" si="11"/>
        <v>0</v>
      </c>
      <c r="O17" s="67">
        <v>0</v>
      </c>
      <c r="P17" s="15">
        <f t="shared" si="12"/>
        <v>0</v>
      </c>
      <c r="Q17" s="72">
        <v>0</v>
      </c>
      <c r="R17" s="15">
        <f t="shared" si="13"/>
        <v>0</v>
      </c>
      <c r="S17" s="76">
        <v>1</v>
      </c>
      <c r="T17" s="15">
        <f t="shared" si="14"/>
        <v>7.6178867982021795E-2</v>
      </c>
      <c r="U17" s="76">
        <v>1</v>
      </c>
      <c r="V17" s="15">
        <f t="shared" si="15"/>
        <v>7.6178867982021795E-2</v>
      </c>
      <c r="W17" s="76">
        <v>0</v>
      </c>
      <c r="X17" s="15">
        <f t="shared" si="16"/>
        <v>0</v>
      </c>
      <c r="Y17" s="25">
        <v>0</v>
      </c>
      <c r="Z17" s="17">
        <v>0</v>
      </c>
      <c r="AA17" s="25">
        <v>1</v>
      </c>
      <c r="AB17" s="17">
        <v>0</v>
      </c>
      <c r="AC17" s="25">
        <v>0</v>
      </c>
      <c r="AD17" s="17">
        <v>0</v>
      </c>
      <c r="AE17" s="26">
        <v>0</v>
      </c>
      <c r="AF17" s="17">
        <v>45</v>
      </c>
      <c r="AG17" s="26">
        <v>0</v>
      </c>
      <c r="AH17" s="17">
        <v>0</v>
      </c>
      <c r="AI17" s="27">
        <v>45</v>
      </c>
      <c r="AJ17" s="15">
        <v>0.34280490591909807</v>
      </c>
      <c r="AK17" s="28">
        <v>0</v>
      </c>
      <c r="AL17" s="22">
        <v>0</v>
      </c>
      <c r="AM17" s="28">
        <v>7.6178867982021795E-2</v>
      </c>
      <c r="AN17" s="22">
        <v>0</v>
      </c>
      <c r="AO17" s="28">
        <v>0</v>
      </c>
      <c r="AP17" s="51">
        <v>45</v>
      </c>
      <c r="AQ17" s="55">
        <v>0</v>
      </c>
      <c r="AR17" s="51">
        <v>0</v>
      </c>
      <c r="AS17" s="55">
        <v>0</v>
      </c>
      <c r="AT17" s="51">
        <v>0</v>
      </c>
      <c r="AU17" s="55">
        <v>45</v>
      </c>
      <c r="AV17" s="15">
        <f t="shared" si="17"/>
        <v>0.34280490591909807</v>
      </c>
    </row>
    <row r="18" spans="1:48" ht="13.5" customHeight="1" x14ac:dyDescent="0.45">
      <c r="A18" s="7" t="s">
        <v>121</v>
      </c>
      <c r="B18" s="7" t="s">
        <v>234</v>
      </c>
      <c r="C18" s="8" t="s">
        <v>422</v>
      </c>
      <c r="D18" s="7" t="s">
        <v>277</v>
      </c>
      <c r="E18" s="58">
        <v>12823</v>
      </c>
      <c r="F18" s="50">
        <v>5058</v>
      </c>
      <c r="G18" s="37" t="s">
        <v>615</v>
      </c>
      <c r="H18" s="64">
        <v>2568</v>
      </c>
      <c r="I18" s="64">
        <v>2490</v>
      </c>
      <c r="J18" s="19">
        <f t="shared" si="9"/>
        <v>39.444747718942523</v>
      </c>
      <c r="K18" s="12">
        <v>10</v>
      </c>
      <c r="L18" s="21">
        <f t="shared" si="10"/>
        <v>0.77984870935038597</v>
      </c>
      <c r="M18" s="67">
        <v>6</v>
      </c>
      <c r="N18" s="15">
        <f t="shared" si="11"/>
        <v>0.46790922561023163</v>
      </c>
      <c r="O18" s="67">
        <v>0</v>
      </c>
      <c r="P18" s="15">
        <f t="shared" si="12"/>
        <v>0</v>
      </c>
      <c r="Q18" s="72">
        <v>0</v>
      </c>
      <c r="R18" s="15">
        <f t="shared" si="13"/>
        <v>0</v>
      </c>
      <c r="S18" s="76">
        <v>4</v>
      </c>
      <c r="T18" s="15">
        <f t="shared" si="14"/>
        <v>0.3119394837401544</v>
      </c>
      <c r="U18" s="76">
        <v>0</v>
      </c>
      <c r="V18" s="15">
        <f t="shared" si="15"/>
        <v>0</v>
      </c>
      <c r="W18" s="76">
        <v>0</v>
      </c>
      <c r="X18" s="15">
        <f t="shared" si="16"/>
        <v>0</v>
      </c>
      <c r="Y18" s="25">
        <v>7</v>
      </c>
      <c r="Z18" s="17">
        <v>3</v>
      </c>
      <c r="AA18" s="25">
        <v>0</v>
      </c>
      <c r="AB18" s="17">
        <v>0</v>
      </c>
      <c r="AC18" s="25">
        <v>0</v>
      </c>
      <c r="AD18" s="17">
        <v>181</v>
      </c>
      <c r="AE18" s="26">
        <v>124</v>
      </c>
      <c r="AF18" s="17">
        <v>0</v>
      </c>
      <c r="AG18" s="26">
        <v>0</v>
      </c>
      <c r="AH18" s="17">
        <v>0</v>
      </c>
      <c r="AI18" s="27">
        <v>305</v>
      </c>
      <c r="AJ18" s="15">
        <v>2.3785385635186773</v>
      </c>
      <c r="AK18" s="28">
        <v>0.54589409654527021</v>
      </c>
      <c r="AL18" s="22">
        <v>0.23395461280511581</v>
      </c>
      <c r="AM18" s="28">
        <v>0</v>
      </c>
      <c r="AN18" s="22">
        <v>0</v>
      </c>
      <c r="AO18" s="28">
        <v>0</v>
      </c>
      <c r="AP18" s="51">
        <v>259</v>
      </c>
      <c r="AQ18" s="55">
        <v>0</v>
      </c>
      <c r="AR18" s="51">
        <v>0</v>
      </c>
      <c r="AS18" s="55">
        <v>0</v>
      </c>
      <c r="AT18" s="51">
        <v>0</v>
      </c>
      <c r="AU18" s="55">
        <v>259</v>
      </c>
      <c r="AV18" s="15">
        <f t="shared" si="17"/>
        <v>2.0198081572174997</v>
      </c>
    </row>
    <row r="19" spans="1:48" ht="13.5" customHeight="1" x14ac:dyDescent="0.45">
      <c r="A19" s="7" t="s">
        <v>124</v>
      </c>
      <c r="B19" s="7" t="s">
        <v>237</v>
      </c>
      <c r="C19" s="8" t="s">
        <v>423</v>
      </c>
      <c r="D19" s="7" t="s">
        <v>277</v>
      </c>
      <c r="E19" s="58">
        <v>9623</v>
      </c>
      <c r="F19" s="50">
        <v>4277</v>
      </c>
      <c r="G19" s="37" t="s">
        <v>569</v>
      </c>
      <c r="H19" s="64">
        <v>2470</v>
      </c>
      <c r="I19" s="64">
        <v>1807</v>
      </c>
      <c r="J19" s="19">
        <f t="shared" si="9"/>
        <v>44.445599085524265</v>
      </c>
      <c r="K19" s="12">
        <v>21</v>
      </c>
      <c r="L19" s="21">
        <f t="shared" si="10"/>
        <v>2.1822716408604386</v>
      </c>
      <c r="M19" s="67">
        <v>19</v>
      </c>
      <c r="N19" s="15">
        <f t="shared" si="11"/>
        <v>1.9744362464927776</v>
      </c>
      <c r="O19" s="67">
        <v>1</v>
      </c>
      <c r="P19" s="15">
        <f t="shared" si="12"/>
        <v>0.1039176971838304</v>
      </c>
      <c r="Q19" s="72">
        <v>0</v>
      </c>
      <c r="R19" s="15">
        <f t="shared" si="13"/>
        <v>0</v>
      </c>
      <c r="S19" s="76">
        <v>2</v>
      </c>
      <c r="T19" s="15">
        <f t="shared" si="14"/>
        <v>0.2078353943676608</v>
      </c>
      <c r="U19" s="76">
        <v>1</v>
      </c>
      <c r="V19" s="15">
        <f t="shared" si="15"/>
        <v>0.1039176971838304</v>
      </c>
      <c r="W19" s="76">
        <v>0</v>
      </c>
      <c r="X19" s="15">
        <f t="shared" si="16"/>
        <v>0</v>
      </c>
      <c r="Y19" s="25">
        <v>14</v>
      </c>
      <c r="Z19" s="17">
        <v>5</v>
      </c>
      <c r="AA19" s="25">
        <v>2</v>
      </c>
      <c r="AB19" s="17">
        <v>0</v>
      </c>
      <c r="AC19" s="25">
        <v>0</v>
      </c>
      <c r="AD19" s="17">
        <v>380</v>
      </c>
      <c r="AE19" s="26">
        <v>172</v>
      </c>
      <c r="AF19" s="17">
        <v>90</v>
      </c>
      <c r="AG19" s="26">
        <v>0</v>
      </c>
      <c r="AH19" s="17">
        <v>0</v>
      </c>
      <c r="AI19" s="27">
        <v>642</v>
      </c>
      <c r="AJ19" s="15">
        <v>6.6715161592019125</v>
      </c>
      <c r="AK19" s="28">
        <v>1.4548477605736259</v>
      </c>
      <c r="AL19" s="22">
        <v>0.51958848591915197</v>
      </c>
      <c r="AM19" s="28">
        <v>0.2078353943676608</v>
      </c>
      <c r="AN19" s="22">
        <v>0</v>
      </c>
      <c r="AO19" s="28">
        <v>0</v>
      </c>
      <c r="AP19" s="51">
        <v>489</v>
      </c>
      <c r="AQ19" s="55">
        <v>0</v>
      </c>
      <c r="AR19" s="51">
        <v>0</v>
      </c>
      <c r="AS19" s="55">
        <v>0</v>
      </c>
      <c r="AT19" s="51">
        <v>0</v>
      </c>
      <c r="AU19" s="55">
        <v>489</v>
      </c>
      <c r="AV19" s="15">
        <f t="shared" si="17"/>
        <v>5.0815753922893068</v>
      </c>
    </row>
    <row r="20" spans="1:48" ht="13.5" customHeight="1" x14ac:dyDescent="0.45">
      <c r="A20" s="7" t="s">
        <v>123</v>
      </c>
      <c r="B20" s="7" t="s">
        <v>236</v>
      </c>
      <c r="C20" s="8" t="s">
        <v>424</v>
      </c>
      <c r="D20" s="7" t="s">
        <v>277</v>
      </c>
      <c r="E20" s="58">
        <v>9518</v>
      </c>
      <c r="F20" s="50">
        <v>4184</v>
      </c>
      <c r="G20" s="37" t="s">
        <v>571</v>
      </c>
      <c r="H20" s="64">
        <v>2333</v>
      </c>
      <c r="I20" s="64">
        <v>1851</v>
      </c>
      <c r="J20" s="19">
        <f t="shared" si="9"/>
        <v>43.958814877075014</v>
      </c>
      <c r="K20" s="12">
        <v>13</v>
      </c>
      <c r="L20" s="21">
        <f t="shared" si="10"/>
        <v>1.3658331582265182</v>
      </c>
      <c r="M20" s="67">
        <v>8</v>
      </c>
      <c r="N20" s="15">
        <f t="shared" si="11"/>
        <v>0.84051271275478046</v>
      </c>
      <c r="O20" s="67">
        <v>2</v>
      </c>
      <c r="P20" s="15">
        <f t="shared" si="12"/>
        <v>0.21012817818869511</v>
      </c>
      <c r="Q20" s="72">
        <v>0</v>
      </c>
      <c r="R20" s="15">
        <f t="shared" si="13"/>
        <v>0</v>
      </c>
      <c r="S20" s="76">
        <v>5</v>
      </c>
      <c r="T20" s="15">
        <f t="shared" si="14"/>
        <v>0.52532044547173773</v>
      </c>
      <c r="U20" s="76">
        <v>0</v>
      </c>
      <c r="V20" s="15">
        <f t="shared" si="15"/>
        <v>0</v>
      </c>
      <c r="W20" s="76">
        <v>0</v>
      </c>
      <c r="X20" s="15">
        <f t="shared" si="16"/>
        <v>0</v>
      </c>
      <c r="Y20" s="25">
        <v>8</v>
      </c>
      <c r="Z20" s="17">
        <v>3</v>
      </c>
      <c r="AA20" s="25">
        <v>2</v>
      </c>
      <c r="AB20" s="17">
        <v>0</v>
      </c>
      <c r="AC20" s="25">
        <v>0</v>
      </c>
      <c r="AD20" s="17">
        <v>210</v>
      </c>
      <c r="AE20" s="26">
        <v>97</v>
      </c>
      <c r="AF20" s="17">
        <v>79</v>
      </c>
      <c r="AG20" s="26">
        <v>0</v>
      </c>
      <c r="AH20" s="17">
        <v>0</v>
      </c>
      <c r="AI20" s="27">
        <v>386</v>
      </c>
      <c r="AJ20" s="15">
        <v>4.0554738390418157</v>
      </c>
      <c r="AK20" s="28">
        <v>0.84051271275478046</v>
      </c>
      <c r="AL20" s="22">
        <v>0.31519226728304267</v>
      </c>
      <c r="AM20" s="28">
        <v>0.21012817818869511</v>
      </c>
      <c r="AN20" s="22">
        <v>0</v>
      </c>
      <c r="AO20" s="28">
        <v>0</v>
      </c>
      <c r="AP20" s="51">
        <v>321</v>
      </c>
      <c r="AQ20" s="55">
        <v>0</v>
      </c>
      <c r="AR20" s="51">
        <v>0</v>
      </c>
      <c r="AS20" s="55">
        <v>0</v>
      </c>
      <c r="AT20" s="51">
        <v>0</v>
      </c>
      <c r="AU20" s="55">
        <v>321</v>
      </c>
      <c r="AV20" s="15">
        <f t="shared" si="17"/>
        <v>3.372557259928556</v>
      </c>
    </row>
    <row r="21" spans="1:48" ht="13.5" customHeight="1" x14ac:dyDescent="0.45">
      <c r="A21" s="7" t="s">
        <v>125</v>
      </c>
      <c r="B21" s="7" t="s">
        <v>238</v>
      </c>
      <c r="C21" s="8" t="s">
        <v>425</v>
      </c>
      <c r="D21" s="7" t="s">
        <v>277</v>
      </c>
      <c r="E21" s="58">
        <v>8173</v>
      </c>
      <c r="F21" s="50">
        <v>3472</v>
      </c>
      <c r="G21" s="37" t="s">
        <v>573</v>
      </c>
      <c r="H21" s="64">
        <v>1528</v>
      </c>
      <c r="I21" s="64">
        <v>1944</v>
      </c>
      <c r="J21" s="19">
        <f t="shared" si="9"/>
        <v>42.481341000856474</v>
      </c>
      <c r="K21" s="12">
        <v>15</v>
      </c>
      <c r="L21" s="21">
        <f t="shared" si="10"/>
        <v>1.8353113911660346</v>
      </c>
      <c r="M21" s="67">
        <v>0</v>
      </c>
      <c r="N21" s="15">
        <f t="shared" si="11"/>
        <v>0</v>
      </c>
      <c r="O21" s="67">
        <v>0</v>
      </c>
      <c r="P21" s="15">
        <f t="shared" si="12"/>
        <v>0</v>
      </c>
      <c r="Q21" s="72">
        <v>0</v>
      </c>
      <c r="R21" s="15">
        <f t="shared" si="13"/>
        <v>0</v>
      </c>
      <c r="S21" s="76">
        <v>15</v>
      </c>
      <c r="T21" s="15">
        <f t="shared" si="14"/>
        <v>1.8353113911660346</v>
      </c>
      <c r="U21" s="76">
        <v>0</v>
      </c>
      <c r="V21" s="15">
        <f t="shared" si="15"/>
        <v>0</v>
      </c>
      <c r="W21" s="76">
        <v>0</v>
      </c>
      <c r="X21" s="15">
        <f t="shared" si="16"/>
        <v>0</v>
      </c>
      <c r="Y21" s="25">
        <v>6</v>
      </c>
      <c r="Z21" s="17">
        <v>9</v>
      </c>
      <c r="AA21" s="25">
        <v>0</v>
      </c>
      <c r="AB21" s="17">
        <v>0</v>
      </c>
      <c r="AC21" s="25">
        <v>0</v>
      </c>
      <c r="AD21" s="17">
        <v>165</v>
      </c>
      <c r="AE21" s="26">
        <v>288</v>
      </c>
      <c r="AF21" s="17">
        <v>0</v>
      </c>
      <c r="AG21" s="26">
        <v>0</v>
      </c>
      <c r="AH21" s="17">
        <v>0</v>
      </c>
      <c r="AI21" s="27">
        <v>453</v>
      </c>
      <c r="AJ21" s="15">
        <v>5.5426404013214237</v>
      </c>
      <c r="AK21" s="28">
        <v>0.73412455646641384</v>
      </c>
      <c r="AL21" s="22">
        <v>1.1011868346996208</v>
      </c>
      <c r="AM21" s="28">
        <v>0</v>
      </c>
      <c r="AN21" s="22">
        <v>0</v>
      </c>
      <c r="AO21" s="28">
        <v>0</v>
      </c>
      <c r="AP21" s="51">
        <v>369</v>
      </c>
      <c r="AQ21" s="55">
        <v>0</v>
      </c>
      <c r="AR21" s="51">
        <v>0</v>
      </c>
      <c r="AS21" s="55">
        <v>0</v>
      </c>
      <c r="AT21" s="51">
        <v>0</v>
      </c>
      <c r="AU21" s="55">
        <v>369</v>
      </c>
      <c r="AV21" s="15">
        <f t="shared" si="17"/>
        <v>4.5148660222684445</v>
      </c>
    </row>
    <row r="22" spans="1:48" ht="13.5" customHeight="1" x14ac:dyDescent="0.45">
      <c r="A22" s="7" t="s">
        <v>126</v>
      </c>
      <c r="B22" s="7" t="s">
        <v>239</v>
      </c>
      <c r="C22" s="8" t="s">
        <v>426</v>
      </c>
      <c r="D22" s="7" t="s">
        <v>277</v>
      </c>
      <c r="E22" s="58">
        <v>7759</v>
      </c>
      <c r="F22" s="50">
        <v>3339</v>
      </c>
      <c r="G22" s="37" t="s">
        <v>575</v>
      </c>
      <c r="H22" s="64">
        <v>1521</v>
      </c>
      <c r="I22" s="64">
        <v>1818</v>
      </c>
      <c r="J22" s="19">
        <f t="shared" si="9"/>
        <v>43.033896120634104</v>
      </c>
      <c r="K22" s="12">
        <v>12</v>
      </c>
      <c r="L22" s="21">
        <f t="shared" si="10"/>
        <v>1.5465910555483955</v>
      </c>
      <c r="M22" s="67">
        <v>2</v>
      </c>
      <c r="N22" s="15">
        <f t="shared" si="11"/>
        <v>0.25776517592473258</v>
      </c>
      <c r="O22" s="67">
        <v>0</v>
      </c>
      <c r="P22" s="15">
        <f t="shared" si="12"/>
        <v>0</v>
      </c>
      <c r="Q22" s="72">
        <v>0</v>
      </c>
      <c r="R22" s="15">
        <f t="shared" si="13"/>
        <v>0</v>
      </c>
      <c r="S22" s="76">
        <v>10</v>
      </c>
      <c r="T22" s="15">
        <f t="shared" si="14"/>
        <v>1.2888258796236629</v>
      </c>
      <c r="U22" s="76">
        <v>2</v>
      </c>
      <c r="V22" s="15">
        <f t="shared" si="15"/>
        <v>0.25776517592473258</v>
      </c>
      <c r="W22" s="76">
        <v>1</v>
      </c>
      <c r="X22" s="15">
        <f t="shared" si="16"/>
        <v>0.12888258796236629</v>
      </c>
      <c r="Y22" s="25">
        <v>9</v>
      </c>
      <c r="Z22" s="17">
        <v>1</v>
      </c>
      <c r="AA22" s="25">
        <v>1</v>
      </c>
      <c r="AB22" s="17">
        <v>0</v>
      </c>
      <c r="AC22" s="25">
        <v>1</v>
      </c>
      <c r="AD22" s="17">
        <v>234</v>
      </c>
      <c r="AE22" s="26">
        <v>29</v>
      </c>
      <c r="AF22" s="17">
        <v>40</v>
      </c>
      <c r="AG22" s="26">
        <v>0</v>
      </c>
      <c r="AH22" s="17">
        <v>46</v>
      </c>
      <c r="AI22" s="27">
        <v>349</v>
      </c>
      <c r="AJ22" s="15">
        <v>4.4980023198865835</v>
      </c>
      <c r="AK22" s="28">
        <v>1.1599432916612966</v>
      </c>
      <c r="AL22" s="22">
        <v>0.12888258796236629</v>
      </c>
      <c r="AM22" s="28">
        <v>0.12888258796236629</v>
      </c>
      <c r="AN22" s="22">
        <v>0</v>
      </c>
      <c r="AO22" s="28">
        <v>0.12888258796236629</v>
      </c>
      <c r="AP22" s="51">
        <v>304</v>
      </c>
      <c r="AQ22" s="55">
        <v>0</v>
      </c>
      <c r="AR22" s="51">
        <v>0</v>
      </c>
      <c r="AS22" s="55">
        <v>0</v>
      </c>
      <c r="AT22" s="51">
        <v>0</v>
      </c>
      <c r="AU22" s="55">
        <v>304</v>
      </c>
      <c r="AV22" s="15">
        <f t="shared" si="17"/>
        <v>3.918030674055935</v>
      </c>
    </row>
    <row r="23" spans="1:48" ht="13.5" customHeight="1" x14ac:dyDescent="0.45">
      <c r="A23" s="7" t="s">
        <v>127</v>
      </c>
      <c r="B23" s="7" t="s">
        <v>240</v>
      </c>
      <c r="C23" s="8" t="s">
        <v>427</v>
      </c>
      <c r="D23" s="7" t="s">
        <v>277</v>
      </c>
      <c r="E23" s="58">
        <v>8126</v>
      </c>
      <c r="F23" s="50">
        <v>3515</v>
      </c>
      <c r="G23" s="37" t="s">
        <v>576</v>
      </c>
      <c r="H23" s="64">
        <v>1543</v>
      </c>
      <c r="I23" s="64">
        <v>1972</v>
      </c>
      <c r="J23" s="19">
        <f t="shared" si="9"/>
        <v>43.256214619739112</v>
      </c>
      <c r="K23" s="12">
        <v>16</v>
      </c>
      <c r="L23" s="21">
        <f t="shared" si="10"/>
        <v>1.9689884321929607</v>
      </c>
      <c r="M23" s="67">
        <v>5</v>
      </c>
      <c r="N23" s="15">
        <f t="shared" si="11"/>
        <v>0.61530888506030024</v>
      </c>
      <c r="O23" s="67">
        <v>0</v>
      </c>
      <c r="P23" s="15">
        <f t="shared" si="12"/>
        <v>0</v>
      </c>
      <c r="Q23" s="72">
        <v>0</v>
      </c>
      <c r="R23" s="15">
        <f t="shared" si="13"/>
        <v>0</v>
      </c>
      <c r="S23" s="76">
        <v>11</v>
      </c>
      <c r="T23" s="15">
        <f t="shared" si="14"/>
        <v>1.3536795471326606</v>
      </c>
      <c r="U23" s="76">
        <v>1</v>
      </c>
      <c r="V23" s="15">
        <f t="shared" si="15"/>
        <v>0.12306177701206004</v>
      </c>
      <c r="W23" s="76">
        <v>0</v>
      </c>
      <c r="X23" s="15">
        <f t="shared" si="16"/>
        <v>0</v>
      </c>
      <c r="Y23" s="25">
        <v>10</v>
      </c>
      <c r="Z23" s="17">
        <v>5</v>
      </c>
      <c r="AA23" s="25">
        <v>1</v>
      </c>
      <c r="AB23" s="17">
        <v>0</v>
      </c>
      <c r="AC23" s="25">
        <v>0</v>
      </c>
      <c r="AD23" s="17">
        <v>266</v>
      </c>
      <c r="AE23" s="26">
        <v>181</v>
      </c>
      <c r="AF23" s="17">
        <v>37</v>
      </c>
      <c r="AG23" s="26">
        <v>0</v>
      </c>
      <c r="AH23" s="17">
        <v>0</v>
      </c>
      <c r="AI23" s="27">
        <v>484</v>
      </c>
      <c r="AJ23" s="15">
        <v>5.9561900073837073</v>
      </c>
      <c r="AK23" s="28">
        <v>1.2306177701206005</v>
      </c>
      <c r="AL23" s="22">
        <v>0.61530888506030024</v>
      </c>
      <c r="AM23" s="28">
        <v>0.12306177701206004</v>
      </c>
      <c r="AN23" s="22">
        <v>0</v>
      </c>
      <c r="AO23" s="28">
        <v>0</v>
      </c>
      <c r="AP23" s="51">
        <v>404</v>
      </c>
      <c r="AQ23" s="55">
        <v>0</v>
      </c>
      <c r="AR23" s="51">
        <v>0</v>
      </c>
      <c r="AS23" s="55">
        <v>0</v>
      </c>
      <c r="AT23" s="51">
        <v>0</v>
      </c>
      <c r="AU23" s="55">
        <v>404</v>
      </c>
      <c r="AV23" s="15">
        <f t="shared" si="17"/>
        <v>4.9716957912872264</v>
      </c>
    </row>
    <row r="24" spans="1:48" ht="13.5" customHeight="1" x14ac:dyDescent="0.45">
      <c r="A24" s="7" t="s">
        <v>428</v>
      </c>
      <c r="B24" s="7" t="s">
        <v>429</v>
      </c>
      <c r="C24" s="8" t="s">
        <v>430</v>
      </c>
      <c r="D24" s="7" t="s">
        <v>277</v>
      </c>
      <c r="E24" s="58">
        <v>7942</v>
      </c>
      <c r="F24" s="50">
        <v>3438</v>
      </c>
      <c r="G24" s="37" t="s">
        <v>548</v>
      </c>
      <c r="H24" s="64">
        <v>1545</v>
      </c>
      <c r="I24" s="64">
        <v>1893</v>
      </c>
      <c r="J24" s="19">
        <f t="shared" si="9"/>
        <v>43.288844119869054</v>
      </c>
      <c r="K24" s="12">
        <v>18</v>
      </c>
      <c r="L24" s="21">
        <f t="shared" si="10"/>
        <v>2.2664316293125157</v>
      </c>
      <c r="M24" s="67">
        <v>2</v>
      </c>
      <c r="N24" s="15">
        <f t="shared" si="11"/>
        <v>0.25182573659027951</v>
      </c>
      <c r="O24" s="67">
        <v>0</v>
      </c>
      <c r="P24" s="15">
        <f t="shared" si="12"/>
        <v>0</v>
      </c>
      <c r="Q24" s="72">
        <v>0</v>
      </c>
      <c r="R24" s="15">
        <f t="shared" si="13"/>
        <v>0</v>
      </c>
      <c r="S24" s="76">
        <v>16</v>
      </c>
      <c r="T24" s="15">
        <f t="shared" si="14"/>
        <v>2.0146058927222361</v>
      </c>
      <c r="U24" s="76">
        <v>2</v>
      </c>
      <c r="V24" s="15">
        <f t="shared" si="15"/>
        <v>0.25182573659027951</v>
      </c>
      <c r="W24" s="76">
        <v>0</v>
      </c>
      <c r="X24" s="15">
        <f t="shared" si="16"/>
        <v>0</v>
      </c>
      <c r="Y24" s="25">
        <v>12</v>
      </c>
      <c r="Z24" s="17">
        <v>4</v>
      </c>
      <c r="AA24" s="25">
        <v>2</v>
      </c>
      <c r="AB24" s="17">
        <v>0</v>
      </c>
      <c r="AC24" s="25">
        <v>0</v>
      </c>
      <c r="AD24" s="17">
        <v>340</v>
      </c>
      <c r="AE24" s="26">
        <v>134</v>
      </c>
      <c r="AF24" s="17">
        <v>68</v>
      </c>
      <c r="AG24" s="26">
        <v>0</v>
      </c>
      <c r="AH24" s="17">
        <v>0</v>
      </c>
      <c r="AI24" s="27">
        <v>542</v>
      </c>
      <c r="AJ24" s="15">
        <v>6.8244774615965742</v>
      </c>
      <c r="AK24" s="28">
        <v>1.5109544195416771</v>
      </c>
      <c r="AL24" s="22">
        <v>0.50365147318055903</v>
      </c>
      <c r="AM24" s="28">
        <v>0.25182573659027951</v>
      </c>
      <c r="AN24" s="22">
        <v>0</v>
      </c>
      <c r="AO24" s="28">
        <v>0</v>
      </c>
      <c r="AP24" s="51">
        <v>418</v>
      </c>
      <c r="AQ24" s="55">
        <v>0</v>
      </c>
      <c r="AR24" s="51">
        <v>0</v>
      </c>
      <c r="AS24" s="55">
        <v>0</v>
      </c>
      <c r="AT24" s="51">
        <v>0</v>
      </c>
      <c r="AU24" s="55">
        <v>418</v>
      </c>
      <c r="AV24" s="15">
        <f t="shared" si="17"/>
        <v>5.2631578947368416</v>
      </c>
    </row>
    <row r="25" spans="1:48" ht="13.5" customHeight="1" x14ac:dyDescent="0.45">
      <c r="A25" s="7" t="s">
        <v>128</v>
      </c>
      <c r="B25" s="7" t="s">
        <v>241</v>
      </c>
      <c r="C25" s="8" t="s">
        <v>431</v>
      </c>
      <c r="D25" s="7" t="s">
        <v>277</v>
      </c>
      <c r="E25" s="58">
        <v>8126</v>
      </c>
      <c r="F25" s="50">
        <v>3555</v>
      </c>
      <c r="G25" s="37" t="s">
        <v>554</v>
      </c>
      <c r="H25" s="64">
        <v>1557</v>
      </c>
      <c r="I25" s="64">
        <v>1998</v>
      </c>
      <c r="J25" s="19">
        <f t="shared" si="9"/>
        <v>43.748461727787344</v>
      </c>
      <c r="K25" s="12">
        <v>16</v>
      </c>
      <c r="L25" s="21">
        <f t="shared" si="10"/>
        <v>1.9689884321929607</v>
      </c>
      <c r="M25" s="67">
        <v>0</v>
      </c>
      <c r="N25" s="15">
        <f t="shared" si="11"/>
        <v>0</v>
      </c>
      <c r="O25" s="67">
        <v>0</v>
      </c>
      <c r="P25" s="15">
        <f t="shared" si="12"/>
        <v>0</v>
      </c>
      <c r="Q25" s="72">
        <v>0</v>
      </c>
      <c r="R25" s="15">
        <f t="shared" si="13"/>
        <v>0</v>
      </c>
      <c r="S25" s="76">
        <v>16</v>
      </c>
      <c r="T25" s="15">
        <f t="shared" si="14"/>
        <v>1.9689884321929607</v>
      </c>
      <c r="U25" s="76">
        <v>1</v>
      </c>
      <c r="V25" s="15">
        <f t="shared" si="15"/>
        <v>0.12306177701206004</v>
      </c>
      <c r="W25" s="76">
        <v>0</v>
      </c>
      <c r="X25" s="15">
        <f t="shared" si="16"/>
        <v>0</v>
      </c>
      <c r="Y25" s="25">
        <v>10</v>
      </c>
      <c r="Z25" s="17">
        <v>5</v>
      </c>
      <c r="AA25" s="25">
        <v>1</v>
      </c>
      <c r="AB25" s="17">
        <v>0</v>
      </c>
      <c r="AC25" s="25">
        <v>0</v>
      </c>
      <c r="AD25" s="17">
        <v>266</v>
      </c>
      <c r="AE25" s="26">
        <v>155</v>
      </c>
      <c r="AF25" s="17">
        <v>32</v>
      </c>
      <c r="AG25" s="26">
        <v>0</v>
      </c>
      <c r="AH25" s="17">
        <v>0</v>
      </c>
      <c r="AI25" s="27">
        <v>453</v>
      </c>
      <c r="AJ25" s="15">
        <v>5.5746984986463204</v>
      </c>
      <c r="AK25" s="28">
        <v>1.2306177701206005</v>
      </c>
      <c r="AL25" s="22">
        <v>0.61530888506030024</v>
      </c>
      <c r="AM25" s="28">
        <v>0.12306177701206004</v>
      </c>
      <c r="AN25" s="22">
        <v>0</v>
      </c>
      <c r="AO25" s="28">
        <v>0</v>
      </c>
      <c r="AP25" s="51">
        <v>331</v>
      </c>
      <c r="AQ25" s="55">
        <v>0</v>
      </c>
      <c r="AR25" s="51">
        <v>0</v>
      </c>
      <c r="AS25" s="55">
        <v>0</v>
      </c>
      <c r="AT25" s="51">
        <v>0</v>
      </c>
      <c r="AU25" s="55">
        <v>331</v>
      </c>
      <c r="AV25" s="15">
        <f t="shared" si="17"/>
        <v>4.0733448190991881</v>
      </c>
    </row>
    <row r="26" spans="1:48" ht="13.5" customHeight="1" x14ac:dyDescent="0.45">
      <c r="A26" s="7" t="s">
        <v>129</v>
      </c>
      <c r="B26" s="7" t="s">
        <v>242</v>
      </c>
      <c r="C26" s="8" t="s">
        <v>432</v>
      </c>
      <c r="D26" s="7" t="s">
        <v>277</v>
      </c>
      <c r="E26" s="58">
        <v>8145</v>
      </c>
      <c r="F26" s="50">
        <v>3561</v>
      </c>
      <c r="G26" s="37" t="s">
        <v>555</v>
      </c>
      <c r="H26" s="64">
        <v>1603</v>
      </c>
      <c r="I26" s="64">
        <v>1958</v>
      </c>
      <c r="J26" s="19">
        <f t="shared" si="9"/>
        <v>43.720073664825051</v>
      </c>
      <c r="K26" s="12">
        <v>20</v>
      </c>
      <c r="L26" s="21">
        <f t="shared" si="10"/>
        <v>2.4554941682013505</v>
      </c>
      <c r="M26" s="67">
        <v>2</v>
      </c>
      <c r="N26" s="15">
        <f t="shared" si="11"/>
        <v>0.24554941682013506</v>
      </c>
      <c r="O26" s="67">
        <v>0</v>
      </c>
      <c r="P26" s="15">
        <f t="shared" si="12"/>
        <v>0</v>
      </c>
      <c r="Q26" s="72">
        <v>0</v>
      </c>
      <c r="R26" s="15">
        <f t="shared" si="13"/>
        <v>0</v>
      </c>
      <c r="S26" s="76">
        <v>18</v>
      </c>
      <c r="T26" s="15">
        <f t="shared" si="14"/>
        <v>2.2099447513812156</v>
      </c>
      <c r="U26" s="76">
        <v>2</v>
      </c>
      <c r="V26" s="15">
        <f t="shared" si="15"/>
        <v>0.24554941682013506</v>
      </c>
      <c r="W26" s="76">
        <v>0</v>
      </c>
      <c r="X26" s="15">
        <f t="shared" si="16"/>
        <v>0</v>
      </c>
      <c r="Y26" s="25">
        <v>13</v>
      </c>
      <c r="Z26" s="17">
        <v>5</v>
      </c>
      <c r="AA26" s="25">
        <v>2</v>
      </c>
      <c r="AB26" s="17">
        <v>0</v>
      </c>
      <c r="AC26" s="25">
        <v>0</v>
      </c>
      <c r="AD26" s="17">
        <v>367</v>
      </c>
      <c r="AE26" s="26">
        <v>174</v>
      </c>
      <c r="AF26" s="17">
        <v>68</v>
      </c>
      <c r="AG26" s="26">
        <v>0</v>
      </c>
      <c r="AH26" s="17">
        <v>0</v>
      </c>
      <c r="AI26" s="27">
        <v>609</v>
      </c>
      <c r="AJ26" s="15">
        <v>7.4769797421731123</v>
      </c>
      <c r="AK26" s="28">
        <v>1.5960712093308778</v>
      </c>
      <c r="AL26" s="22">
        <v>0.61387354205033762</v>
      </c>
      <c r="AM26" s="28">
        <v>0.24554941682013506</v>
      </c>
      <c r="AN26" s="22">
        <v>0</v>
      </c>
      <c r="AO26" s="28">
        <v>0</v>
      </c>
      <c r="AP26" s="51">
        <v>485</v>
      </c>
      <c r="AQ26" s="55">
        <v>0</v>
      </c>
      <c r="AR26" s="51">
        <v>0</v>
      </c>
      <c r="AS26" s="55">
        <v>0</v>
      </c>
      <c r="AT26" s="51">
        <v>0</v>
      </c>
      <c r="AU26" s="55">
        <v>485</v>
      </c>
      <c r="AV26" s="15">
        <f t="shared" si="17"/>
        <v>5.9545733578882754</v>
      </c>
    </row>
    <row r="27" spans="1:48" ht="13.5" customHeight="1" x14ac:dyDescent="0.45">
      <c r="A27" s="7" t="s">
        <v>130</v>
      </c>
      <c r="B27" s="7" t="s">
        <v>243</v>
      </c>
      <c r="C27" s="8" t="s">
        <v>433</v>
      </c>
      <c r="D27" s="7" t="s">
        <v>277</v>
      </c>
      <c r="E27" s="58">
        <v>8793</v>
      </c>
      <c r="F27" s="50">
        <v>4945</v>
      </c>
      <c r="G27" s="37" t="s">
        <v>556</v>
      </c>
      <c r="H27" s="64">
        <v>1749</v>
      </c>
      <c r="I27" s="64">
        <v>3196</v>
      </c>
      <c r="J27" s="19">
        <f t="shared" si="9"/>
        <v>56.237916524508137</v>
      </c>
      <c r="K27" s="12">
        <v>90</v>
      </c>
      <c r="L27" s="21">
        <f t="shared" si="10"/>
        <v>10.235414534288639</v>
      </c>
      <c r="M27" s="67">
        <v>4</v>
      </c>
      <c r="N27" s="15">
        <f t="shared" si="11"/>
        <v>0.45490731263505063</v>
      </c>
      <c r="O27" s="67">
        <v>0</v>
      </c>
      <c r="P27" s="15">
        <f t="shared" si="12"/>
        <v>0</v>
      </c>
      <c r="Q27" s="72">
        <v>0</v>
      </c>
      <c r="R27" s="15">
        <f t="shared" si="13"/>
        <v>0</v>
      </c>
      <c r="S27" s="76">
        <v>86</v>
      </c>
      <c r="T27" s="15">
        <f t="shared" si="14"/>
        <v>9.780507221653588</v>
      </c>
      <c r="U27" s="76">
        <v>22</v>
      </c>
      <c r="V27" s="15">
        <f t="shared" si="15"/>
        <v>2.5019902194927783</v>
      </c>
      <c r="W27" s="76">
        <v>4</v>
      </c>
      <c r="X27" s="15">
        <f t="shared" si="16"/>
        <v>0.45490731263505063</v>
      </c>
      <c r="Y27" s="25">
        <v>44</v>
      </c>
      <c r="Z27" s="17">
        <v>24</v>
      </c>
      <c r="AA27" s="25">
        <v>12</v>
      </c>
      <c r="AB27" s="17">
        <v>6</v>
      </c>
      <c r="AC27" s="25">
        <v>4</v>
      </c>
      <c r="AD27" s="17">
        <v>1176</v>
      </c>
      <c r="AE27" s="26">
        <v>798</v>
      </c>
      <c r="AF27" s="17">
        <v>484</v>
      </c>
      <c r="AG27" s="26">
        <v>282</v>
      </c>
      <c r="AH27" s="17">
        <v>213</v>
      </c>
      <c r="AI27" s="27">
        <v>2953</v>
      </c>
      <c r="AJ27" s="15">
        <v>33.583532355282614</v>
      </c>
      <c r="AK27" s="28">
        <v>5.0039804389855567</v>
      </c>
      <c r="AL27" s="22">
        <v>2.7294438758103037</v>
      </c>
      <c r="AM27" s="28">
        <v>1.3647219379051518</v>
      </c>
      <c r="AN27" s="22">
        <v>0.68236096895257592</v>
      </c>
      <c r="AO27" s="28">
        <v>0.45490731263505063</v>
      </c>
      <c r="AP27" s="51">
        <v>2364</v>
      </c>
      <c r="AQ27" s="55">
        <v>27</v>
      </c>
      <c r="AR27" s="51">
        <v>0</v>
      </c>
      <c r="AS27" s="55">
        <v>0</v>
      </c>
      <c r="AT27" s="51">
        <v>0</v>
      </c>
      <c r="AU27" s="55">
        <v>2366</v>
      </c>
      <c r="AV27" s="15">
        <f t="shared" si="17"/>
        <v>26.907767542363242</v>
      </c>
    </row>
    <row r="28" spans="1:48" ht="13.5" customHeight="1" x14ac:dyDescent="0.45">
      <c r="A28" s="7" t="s">
        <v>131</v>
      </c>
      <c r="B28" s="7" t="s">
        <v>244</v>
      </c>
      <c r="C28" s="8" t="s">
        <v>434</v>
      </c>
      <c r="D28" s="7" t="s">
        <v>277</v>
      </c>
      <c r="E28" s="58">
        <v>8913</v>
      </c>
      <c r="F28" s="50">
        <v>4624</v>
      </c>
      <c r="G28" s="37" t="s">
        <v>557</v>
      </c>
      <c r="H28" s="64">
        <v>1669</v>
      </c>
      <c r="I28" s="64">
        <v>2955</v>
      </c>
      <c r="J28" s="19">
        <f t="shared" si="9"/>
        <v>51.879277459890048</v>
      </c>
      <c r="K28" s="12">
        <v>56</v>
      </c>
      <c r="L28" s="21">
        <f t="shared" si="10"/>
        <v>6.2829574778413555</v>
      </c>
      <c r="M28" s="67">
        <v>3</v>
      </c>
      <c r="N28" s="15">
        <f t="shared" si="11"/>
        <v>0.33658700774150119</v>
      </c>
      <c r="O28" s="67">
        <v>0</v>
      </c>
      <c r="P28" s="15">
        <f t="shared" si="12"/>
        <v>0</v>
      </c>
      <c r="Q28" s="72">
        <v>0</v>
      </c>
      <c r="R28" s="15">
        <f t="shared" si="13"/>
        <v>0</v>
      </c>
      <c r="S28" s="76">
        <v>53</v>
      </c>
      <c r="T28" s="15">
        <f t="shared" si="14"/>
        <v>5.9463704700998541</v>
      </c>
      <c r="U28" s="76">
        <v>15</v>
      </c>
      <c r="V28" s="15">
        <f t="shared" si="15"/>
        <v>1.6829350387075059</v>
      </c>
      <c r="W28" s="76">
        <v>4</v>
      </c>
      <c r="X28" s="15">
        <f t="shared" si="16"/>
        <v>0.44878267698866825</v>
      </c>
      <c r="Y28" s="25">
        <v>31</v>
      </c>
      <c r="Z28" s="17">
        <v>10</v>
      </c>
      <c r="AA28" s="25">
        <v>7</v>
      </c>
      <c r="AB28" s="17">
        <v>4</v>
      </c>
      <c r="AC28" s="25">
        <v>4</v>
      </c>
      <c r="AD28" s="17">
        <v>855</v>
      </c>
      <c r="AE28" s="26">
        <v>348</v>
      </c>
      <c r="AF28" s="17">
        <v>312</v>
      </c>
      <c r="AG28" s="26">
        <v>156</v>
      </c>
      <c r="AH28" s="17">
        <v>210</v>
      </c>
      <c r="AI28" s="27">
        <v>1881</v>
      </c>
      <c r="AJ28" s="15">
        <v>21.104005385392124</v>
      </c>
      <c r="AK28" s="28">
        <v>3.4780657466621792</v>
      </c>
      <c r="AL28" s="22">
        <v>1.1219566924716706</v>
      </c>
      <c r="AM28" s="28">
        <v>0.78536968473016944</v>
      </c>
      <c r="AN28" s="22">
        <v>0.44878267698866825</v>
      </c>
      <c r="AO28" s="28">
        <v>0.44878267698866825</v>
      </c>
      <c r="AP28" s="51">
        <v>1416</v>
      </c>
      <c r="AQ28" s="55">
        <v>82</v>
      </c>
      <c r="AR28" s="51">
        <v>0</v>
      </c>
      <c r="AS28" s="55">
        <v>0</v>
      </c>
      <c r="AT28" s="51">
        <v>0</v>
      </c>
      <c r="AU28" s="55">
        <v>1460</v>
      </c>
      <c r="AV28" s="15">
        <f t="shared" si="17"/>
        <v>16.380567710086392</v>
      </c>
    </row>
    <row r="29" spans="1:48" ht="13.5" customHeight="1" x14ac:dyDescent="0.45">
      <c r="A29" s="7" t="s">
        <v>435</v>
      </c>
      <c r="B29" s="7" t="s">
        <v>245</v>
      </c>
      <c r="C29" s="8" t="s">
        <v>436</v>
      </c>
      <c r="D29" s="7" t="s">
        <v>277</v>
      </c>
      <c r="E29" s="58">
        <v>9022</v>
      </c>
      <c r="F29" s="50">
        <v>4837</v>
      </c>
      <c r="G29" s="37" t="s">
        <v>558</v>
      </c>
      <c r="H29" s="64">
        <v>1697</v>
      </c>
      <c r="I29" s="64">
        <v>3140</v>
      </c>
      <c r="J29" s="19">
        <f t="shared" si="9"/>
        <v>53.613389492352027</v>
      </c>
      <c r="K29" s="12">
        <v>73</v>
      </c>
      <c r="L29" s="21">
        <f t="shared" si="10"/>
        <v>8.091332298825094</v>
      </c>
      <c r="M29" s="67">
        <v>1</v>
      </c>
      <c r="N29" s="15">
        <f t="shared" si="11"/>
        <v>0.11084016847705608</v>
      </c>
      <c r="O29" s="67">
        <v>0</v>
      </c>
      <c r="P29" s="15">
        <f t="shared" si="12"/>
        <v>0</v>
      </c>
      <c r="Q29" s="72">
        <v>0</v>
      </c>
      <c r="R29" s="15">
        <f t="shared" si="13"/>
        <v>0</v>
      </c>
      <c r="S29" s="76">
        <v>72</v>
      </c>
      <c r="T29" s="15">
        <f t="shared" si="14"/>
        <v>7.9804921303480381</v>
      </c>
      <c r="U29" s="76">
        <v>17</v>
      </c>
      <c r="V29" s="15">
        <f t="shared" si="15"/>
        <v>1.8842828641099534</v>
      </c>
      <c r="W29" s="76">
        <v>5</v>
      </c>
      <c r="X29" s="15">
        <f t="shared" si="16"/>
        <v>0.55420084238528033</v>
      </c>
      <c r="Y29" s="25">
        <v>40</v>
      </c>
      <c r="Z29" s="17">
        <v>16</v>
      </c>
      <c r="AA29" s="25">
        <v>8</v>
      </c>
      <c r="AB29" s="17">
        <v>4</v>
      </c>
      <c r="AC29" s="25">
        <v>5</v>
      </c>
      <c r="AD29" s="17">
        <v>1076</v>
      </c>
      <c r="AE29" s="26">
        <v>555</v>
      </c>
      <c r="AF29" s="17">
        <v>312</v>
      </c>
      <c r="AG29" s="26">
        <v>185</v>
      </c>
      <c r="AH29" s="17">
        <v>259</v>
      </c>
      <c r="AI29" s="27">
        <v>2387</v>
      </c>
      <c r="AJ29" s="15">
        <v>26.457548215473288</v>
      </c>
      <c r="AK29" s="28">
        <v>4.4336067390822427</v>
      </c>
      <c r="AL29" s="22">
        <v>1.7734426956328972</v>
      </c>
      <c r="AM29" s="28">
        <v>0.88672134781644862</v>
      </c>
      <c r="AN29" s="22">
        <v>0.44336067390822431</v>
      </c>
      <c r="AO29" s="28">
        <v>0.55420084238528033</v>
      </c>
      <c r="AP29" s="51">
        <v>1818</v>
      </c>
      <c r="AQ29" s="55">
        <v>94</v>
      </c>
      <c r="AR29" s="51">
        <v>0</v>
      </c>
      <c r="AS29" s="55">
        <v>0</v>
      </c>
      <c r="AT29" s="51">
        <v>0</v>
      </c>
      <c r="AU29" s="55">
        <v>1889</v>
      </c>
      <c r="AV29" s="15">
        <f t="shared" si="17"/>
        <v>20.937707825315893</v>
      </c>
    </row>
    <row r="30" spans="1:48" ht="13.5" customHeight="1" x14ac:dyDescent="0.45">
      <c r="A30" s="7" t="s">
        <v>133</v>
      </c>
      <c r="B30" s="7" t="s">
        <v>246</v>
      </c>
      <c r="C30" s="8" t="s">
        <v>437</v>
      </c>
      <c r="D30" s="7" t="s">
        <v>277</v>
      </c>
      <c r="E30" s="58">
        <v>8855</v>
      </c>
      <c r="F30" s="50">
        <v>4849</v>
      </c>
      <c r="G30" s="37" t="s">
        <v>607</v>
      </c>
      <c r="H30" s="64">
        <v>1683</v>
      </c>
      <c r="I30" s="64">
        <v>3166</v>
      </c>
      <c r="J30" s="19">
        <f t="shared" si="9"/>
        <v>54.76002258610955</v>
      </c>
      <c r="K30" s="12">
        <v>96</v>
      </c>
      <c r="L30" s="21">
        <f t="shared" si="10"/>
        <v>10.841332580463014</v>
      </c>
      <c r="M30" s="67">
        <v>4</v>
      </c>
      <c r="N30" s="15">
        <f t="shared" si="11"/>
        <v>0.45172219085262566</v>
      </c>
      <c r="O30" s="67">
        <v>0</v>
      </c>
      <c r="P30" s="15">
        <f t="shared" si="12"/>
        <v>0</v>
      </c>
      <c r="Q30" s="72">
        <v>0</v>
      </c>
      <c r="R30" s="15">
        <f t="shared" si="13"/>
        <v>0</v>
      </c>
      <c r="S30" s="76">
        <v>92</v>
      </c>
      <c r="T30" s="15">
        <f t="shared" si="14"/>
        <v>10.38961038961039</v>
      </c>
      <c r="U30" s="76">
        <v>18</v>
      </c>
      <c r="V30" s="15">
        <f t="shared" si="15"/>
        <v>2.0327498588368154</v>
      </c>
      <c r="W30" s="76">
        <v>7</v>
      </c>
      <c r="X30" s="15">
        <f t="shared" si="16"/>
        <v>0.79051383399209485</v>
      </c>
      <c r="Y30" s="25">
        <v>53</v>
      </c>
      <c r="Z30" s="17">
        <v>25</v>
      </c>
      <c r="AA30" s="25">
        <v>8</v>
      </c>
      <c r="AB30" s="17">
        <v>3</v>
      </c>
      <c r="AC30" s="25">
        <v>7</v>
      </c>
      <c r="AD30" s="17">
        <v>1414</v>
      </c>
      <c r="AE30" s="26">
        <v>850</v>
      </c>
      <c r="AF30" s="17">
        <v>322</v>
      </c>
      <c r="AG30" s="26">
        <v>143</v>
      </c>
      <c r="AH30" s="17">
        <v>358</v>
      </c>
      <c r="AI30" s="27">
        <v>3087</v>
      </c>
      <c r="AJ30" s="15">
        <v>34.861660079051383</v>
      </c>
      <c r="AK30" s="28">
        <v>5.9853190287972895</v>
      </c>
      <c r="AL30" s="22">
        <v>2.8232636928289101</v>
      </c>
      <c r="AM30" s="28">
        <v>0.90344438170525132</v>
      </c>
      <c r="AN30" s="22">
        <v>0.33879164313946919</v>
      </c>
      <c r="AO30" s="28">
        <v>0.79051383399209485</v>
      </c>
      <c r="AP30" s="51">
        <v>2284</v>
      </c>
      <c r="AQ30" s="55">
        <v>132</v>
      </c>
      <c r="AR30" s="51">
        <v>0</v>
      </c>
      <c r="AS30" s="55">
        <v>0</v>
      </c>
      <c r="AT30" s="51">
        <v>0</v>
      </c>
      <c r="AU30" s="55">
        <v>2342</v>
      </c>
      <c r="AV30" s="15">
        <f t="shared" si="17"/>
        <v>26.448334274421232</v>
      </c>
    </row>
    <row r="31" spans="1:48" ht="13.5" customHeight="1" x14ac:dyDescent="0.45">
      <c r="A31" s="7" t="s">
        <v>438</v>
      </c>
      <c r="B31" s="7" t="s">
        <v>247</v>
      </c>
      <c r="C31" s="8" t="s">
        <v>439</v>
      </c>
      <c r="D31" s="7" t="s">
        <v>277</v>
      </c>
      <c r="E31" s="58">
        <v>8917</v>
      </c>
      <c r="F31" s="50">
        <v>4783</v>
      </c>
      <c r="G31" s="37" t="s">
        <v>562</v>
      </c>
      <c r="H31" s="64">
        <v>1756</v>
      </c>
      <c r="I31" s="64">
        <v>3027</v>
      </c>
      <c r="J31" s="19">
        <f t="shared" si="9"/>
        <v>53.639116294717958</v>
      </c>
      <c r="K31" s="12">
        <v>76</v>
      </c>
      <c r="L31" s="21">
        <f t="shared" si="10"/>
        <v>8.5230458674442087</v>
      </c>
      <c r="M31" s="67">
        <v>4</v>
      </c>
      <c r="N31" s="15">
        <f t="shared" si="11"/>
        <v>0.448581361444432</v>
      </c>
      <c r="O31" s="67">
        <v>0</v>
      </c>
      <c r="P31" s="15">
        <f t="shared" si="12"/>
        <v>0</v>
      </c>
      <c r="Q31" s="72">
        <v>0</v>
      </c>
      <c r="R31" s="15">
        <f t="shared" si="13"/>
        <v>0</v>
      </c>
      <c r="S31" s="76">
        <v>72</v>
      </c>
      <c r="T31" s="15">
        <f t="shared" si="14"/>
        <v>8.0744645059997744</v>
      </c>
      <c r="U31" s="76">
        <v>11</v>
      </c>
      <c r="V31" s="15">
        <f t="shared" si="15"/>
        <v>1.2335987439721878</v>
      </c>
      <c r="W31" s="76">
        <v>4</v>
      </c>
      <c r="X31" s="15">
        <f t="shared" si="16"/>
        <v>0.448581361444432</v>
      </c>
      <c r="Y31" s="25">
        <v>46</v>
      </c>
      <c r="Z31" s="17">
        <v>19</v>
      </c>
      <c r="AA31" s="25">
        <v>3</v>
      </c>
      <c r="AB31" s="17">
        <v>4</v>
      </c>
      <c r="AC31" s="25">
        <v>4</v>
      </c>
      <c r="AD31" s="17">
        <v>1230</v>
      </c>
      <c r="AE31" s="26">
        <v>659</v>
      </c>
      <c r="AF31" s="17">
        <v>126</v>
      </c>
      <c r="AG31" s="26">
        <v>179</v>
      </c>
      <c r="AH31" s="17">
        <v>198</v>
      </c>
      <c r="AI31" s="27">
        <v>2392</v>
      </c>
      <c r="AJ31" s="15">
        <v>26.825165414377032</v>
      </c>
      <c r="AK31" s="28">
        <v>5.1586856566109676</v>
      </c>
      <c r="AL31" s="22">
        <v>2.1307614668610522</v>
      </c>
      <c r="AM31" s="28">
        <v>0.33643602108332399</v>
      </c>
      <c r="AN31" s="22">
        <v>0.448581361444432</v>
      </c>
      <c r="AO31" s="28">
        <v>0.448581361444432</v>
      </c>
      <c r="AP31" s="51">
        <v>1792</v>
      </c>
      <c r="AQ31" s="55">
        <v>86</v>
      </c>
      <c r="AR31" s="51">
        <v>0</v>
      </c>
      <c r="AS31" s="55">
        <v>0</v>
      </c>
      <c r="AT31" s="51">
        <v>0</v>
      </c>
      <c r="AU31" s="55">
        <v>1844</v>
      </c>
      <c r="AV31" s="15">
        <f t="shared" si="17"/>
        <v>20.679600762588315</v>
      </c>
    </row>
    <row r="32" spans="1:48" ht="13.5" customHeight="1" x14ac:dyDescent="0.45">
      <c r="A32" s="7" t="s">
        <v>440</v>
      </c>
      <c r="B32" s="7" t="s">
        <v>441</v>
      </c>
      <c r="C32" s="8" t="s">
        <v>442</v>
      </c>
      <c r="D32" s="7" t="s">
        <v>277</v>
      </c>
      <c r="E32" s="58">
        <v>10532</v>
      </c>
      <c r="F32" s="50">
        <v>4563</v>
      </c>
      <c r="G32" s="37" t="s">
        <v>563</v>
      </c>
      <c r="H32" s="64">
        <v>2616</v>
      </c>
      <c r="I32" s="64">
        <v>1947</v>
      </c>
      <c r="J32" s="19">
        <f t="shared" si="9"/>
        <v>43.325104443600452</v>
      </c>
      <c r="K32" s="12">
        <v>10</v>
      </c>
      <c r="L32" s="21">
        <f t="shared" si="10"/>
        <v>0.94948727687048995</v>
      </c>
      <c r="M32" s="67">
        <v>7</v>
      </c>
      <c r="N32" s="15">
        <f t="shared" si="11"/>
        <v>0.664641093809343</v>
      </c>
      <c r="O32" s="67">
        <v>3</v>
      </c>
      <c r="P32" s="15">
        <f t="shared" si="12"/>
        <v>0.28484618306114695</v>
      </c>
      <c r="Q32" s="72">
        <v>1</v>
      </c>
      <c r="R32" s="15">
        <f t="shared" si="13"/>
        <v>9.4948727687048998E-2</v>
      </c>
      <c r="S32" s="76">
        <v>3</v>
      </c>
      <c r="T32" s="15">
        <f t="shared" si="14"/>
        <v>0.28484618306114695</v>
      </c>
      <c r="U32" s="76">
        <v>1</v>
      </c>
      <c r="V32" s="15">
        <f t="shared" si="15"/>
        <v>9.4948727687048998E-2</v>
      </c>
      <c r="W32" s="76">
        <v>0</v>
      </c>
      <c r="X32" s="15">
        <f t="shared" si="16"/>
        <v>0</v>
      </c>
      <c r="Y32" s="25">
        <v>0</v>
      </c>
      <c r="Z32" s="17">
        <v>6</v>
      </c>
      <c r="AA32" s="25">
        <v>1</v>
      </c>
      <c r="AB32" s="17">
        <v>2</v>
      </c>
      <c r="AC32" s="25">
        <v>1</v>
      </c>
      <c r="AD32" s="17">
        <v>0</v>
      </c>
      <c r="AE32" s="26">
        <v>202</v>
      </c>
      <c r="AF32" s="17">
        <v>34</v>
      </c>
      <c r="AG32" s="26">
        <v>98</v>
      </c>
      <c r="AH32" s="17">
        <v>48</v>
      </c>
      <c r="AI32" s="27">
        <v>382</v>
      </c>
      <c r="AJ32" s="15">
        <v>3.627041397645272</v>
      </c>
      <c r="AK32" s="28">
        <v>0</v>
      </c>
      <c r="AL32" s="22">
        <v>0.5696923661222939</v>
      </c>
      <c r="AM32" s="28">
        <v>9.4948727687048998E-2</v>
      </c>
      <c r="AN32" s="22">
        <v>0.189897455374098</v>
      </c>
      <c r="AO32" s="28">
        <v>9.4948727687048998E-2</v>
      </c>
      <c r="AP32" s="51">
        <v>337</v>
      </c>
      <c r="AQ32" s="55">
        <v>34</v>
      </c>
      <c r="AR32" s="51">
        <v>0</v>
      </c>
      <c r="AS32" s="55">
        <v>0</v>
      </c>
      <c r="AT32" s="51">
        <v>0</v>
      </c>
      <c r="AU32" s="55">
        <v>371</v>
      </c>
      <c r="AV32" s="15">
        <f t="shared" si="17"/>
        <v>3.5225977971895173</v>
      </c>
    </row>
    <row r="33" spans="1:48" ht="13.5" customHeight="1" x14ac:dyDescent="0.45">
      <c r="A33" s="7" t="s">
        <v>443</v>
      </c>
      <c r="B33" s="7" t="s">
        <v>444</v>
      </c>
      <c r="C33" s="8" t="s">
        <v>445</v>
      </c>
      <c r="D33" s="7" t="s">
        <v>277</v>
      </c>
      <c r="E33" s="58">
        <v>10409</v>
      </c>
      <c r="F33" s="50">
        <v>4554</v>
      </c>
      <c r="G33" s="37" t="s">
        <v>564</v>
      </c>
      <c r="H33" s="64">
        <v>2596</v>
      </c>
      <c r="I33" s="64">
        <v>1958</v>
      </c>
      <c r="J33" s="19">
        <f t="shared" si="9"/>
        <v>43.750600441925258</v>
      </c>
      <c r="K33" s="12">
        <v>10</v>
      </c>
      <c r="L33" s="21">
        <f t="shared" si="10"/>
        <v>0.96070708041118258</v>
      </c>
      <c r="M33" s="67">
        <v>7</v>
      </c>
      <c r="N33" s="15">
        <f t="shared" si="11"/>
        <v>0.67249495628782785</v>
      </c>
      <c r="O33" s="67">
        <v>3</v>
      </c>
      <c r="P33" s="15">
        <f t="shared" si="12"/>
        <v>0.28821212412335478</v>
      </c>
      <c r="Q33" s="72">
        <v>1</v>
      </c>
      <c r="R33" s="15">
        <f t="shared" si="13"/>
        <v>9.6070708041118266E-2</v>
      </c>
      <c r="S33" s="76">
        <v>3</v>
      </c>
      <c r="T33" s="15">
        <f t="shared" si="14"/>
        <v>0.28821212412335478</v>
      </c>
      <c r="U33" s="76">
        <v>1</v>
      </c>
      <c r="V33" s="15">
        <f t="shared" si="15"/>
        <v>9.6070708041118266E-2</v>
      </c>
      <c r="W33" s="76">
        <v>0</v>
      </c>
      <c r="X33" s="15">
        <f t="shared" si="16"/>
        <v>0</v>
      </c>
      <c r="Y33" s="25">
        <v>0</v>
      </c>
      <c r="Z33" s="17">
        <v>6</v>
      </c>
      <c r="AA33" s="25">
        <v>1</v>
      </c>
      <c r="AB33" s="17">
        <v>2</v>
      </c>
      <c r="AC33" s="25">
        <v>1</v>
      </c>
      <c r="AD33" s="17">
        <v>0</v>
      </c>
      <c r="AE33" s="26">
        <v>201</v>
      </c>
      <c r="AF33" s="17">
        <v>34</v>
      </c>
      <c r="AG33" s="26">
        <v>98</v>
      </c>
      <c r="AH33" s="17">
        <v>48</v>
      </c>
      <c r="AI33" s="27">
        <v>381</v>
      </c>
      <c r="AJ33" s="15">
        <v>3.6602939763666056</v>
      </c>
      <c r="AK33" s="28">
        <v>0</v>
      </c>
      <c r="AL33" s="22">
        <v>0.57642424824670957</v>
      </c>
      <c r="AM33" s="28">
        <v>9.6070708041118266E-2</v>
      </c>
      <c r="AN33" s="22">
        <v>0.19214141608223653</v>
      </c>
      <c r="AO33" s="28">
        <v>9.6070708041118266E-2</v>
      </c>
      <c r="AP33" s="51">
        <v>336</v>
      </c>
      <c r="AQ33" s="55">
        <v>34</v>
      </c>
      <c r="AR33" s="51">
        <v>0</v>
      </c>
      <c r="AS33" s="55">
        <v>0</v>
      </c>
      <c r="AT33" s="51">
        <v>0</v>
      </c>
      <c r="AU33" s="55">
        <v>370</v>
      </c>
      <c r="AV33" s="15">
        <f t="shared" si="17"/>
        <v>3.5546161975213755</v>
      </c>
    </row>
    <row r="34" spans="1:48" ht="13.5" customHeight="1" x14ac:dyDescent="0.45">
      <c r="A34" s="7" t="s">
        <v>137</v>
      </c>
      <c r="B34" s="7" t="s">
        <v>250</v>
      </c>
      <c r="C34" s="8" t="s">
        <v>448</v>
      </c>
      <c r="D34" s="7" t="s">
        <v>277</v>
      </c>
      <c r="E34" s="58">
        <v>12212</v>
      </c>
      <c r="F34" s="50">
        <v>4723</v>
      </c>
      <c r="G34" s="37" t="s">
        <v>613</v>
      </c>
      <c r="H34" s="64">
        <v>2389</v>
      </c>
      <c r="I34" s="64">
        <v>2334</v>
      </c>
      <c r="J34" s="19">
        <f t="shared" si="9"/>
        <v>38.675073698001967</v>
      </c>
      <c r="K34" s="12">
        <v>5</v>
      </c>
      <c r="L34" s="21">
        <f t="shared" si="10"/>
        <v>0.40943334425155586</v>
      </c>
      <c r="M34" s="67">
        <v>1</v>
      </c>
      <c r="N34" s="15">
        <f t="shared" si="11"/>
        <v>8.1886668850311164E-2</v>
      </c>
      <c r="O34" s="67">
        <v>0</v>
      </c>
      <c r="P34" s="15">
        <f t="shared" si="12"/>
        <v>0</v>
      </c>
      <c r="Q34" s="72">
        <v>0</v>
      </c>
      <c r="R34" s="15">
        <f t="shared" si="13"/>
        <v>0</v>
      </c>
      <c r="S34" s="76">
        <v>4</v>
      </c>
      <c r="T34" s="15">
        <f t="shared" si="14"/>
        <v>0.32754667540124466</v>
      </c>
      <c r="U34" s="76">
        <v>1</v>
      </c>
      <c r="V34" s="15">
        <f t="shared" si="15"/>
        <v>8.1886668850311164E-2</v>
      </c>
      <c r="W34" s="76">
        <v>0</v>
      </c>
      <c r="X34" s="15">
        <f t="shared" si="16"/>
        <v>0</v>
      </c>
      <c r="Y34" s="25">
        <v>2</v>
      </c>
      <c r="Z34" s="17">
        <v>2</v>
      </c>
      <c r="AA34" s="25">
        <v>1</v>
      </c>
      <c r="AB34" s="17">
        <v>0</v>
      </c>
      <c r="AC34" s="25">
        <v>0</v>
      </c>
      <c r="AD34" s="17">
        <v>64</v>
      </c>
      <c r="AE34" s="26">
        <v>75</v>
      </c>
      <c r="AF34" s="17">
        <v>37</v>
      </c>
      <c r="AG34" s="26">
        <v>0</v>
      </c>
      <c r="AH34" s="17">
        <v>0</v>
      </c>
      <c r="AI34" s="27">
        <v>176</v>
      </c>
      <c r="AJ34" s="15">
        <v>1.4412053717654767</v>
      </c>
      <c r="AK34" s="28">
        <v>0.16377333770062233</v>
      </c>
      <c r="AL34" s="22">
        <v>0.16377333770062233</v>
      </c>
      <c r="AM34" s="28">
        <v>8.1886668850311164E-2</v>
      </c>
      <c r="AN34" s="22">
        <v>0</v>
      </c>
      <c r="AO34" s="28">
        <v>0</v>
      </c>
      <c r="AP34" s="51">
        <v>154</v>
      </c>
      <c r="AQ34" s="55">
        <v>0</v>
      </c>
      <c r="AR34" s="51">
        <v>0</v>
      </c>
      <c r="AS34" s="55">
        <v>0</v>
      </c>
      <c r="AT34" s="51">
        <v>0</v>
      </c>
      <c r="AU34" s="55">
        <v>154</v>
      </c>
      <c r="AV34" s="15">
        <f t="shared" si="17"/>
        <v>1.2610547002947921</v>
      </c>
    </row>
    <row r="35" spans="1:48" ht="13.5" customHeight="1" x14ac:dyDescent="0.45">
      <c r="A35" s="7" t="s">
        <v>139</v>
      </c>
      <c r="B35" s="7" t="s">
        <v>252</v>
      </c>
      <c r="C35" s="8" t="s">
        <v>450</v>
      </c>
      <c r="D35" s="7" t="s">
        <v>277</v>
      </c>
      <c r="E35" s="58">
        <v>8785</v>
      </c>
      <c r="F35" s="50">
        <v>4354</v>
      </c>
      <c r="G35" s="37" t="s">
        <v>570</v>
      </c>
      <c r="H35" s="64">
        <v>1734</v>
      </c>
      <c r="I35" s="64">
        <v>2620</v>
      </c>
      <c r="J35" s="19">
        <f t="shared" si="9"/>
        <v>49.561752988047807</v>
      </c>
      <c r="K35" s="14">
        <v>60</v>
      </c>
      <c r="L35" s="21">
        <f t="shared" si="10"/>
        <v>6.829823562891292</v>
      </c>
      <c r="M35" s="69">
        <v>0</v>
      </c>
      <c r="N35" s="15">
        <f t="shared" si="11"/>
        <v>0</v>
      </c>
      <c r="O35" s="67">
        <v>0</v>
      </c>
      <c r="P35" s="15">
        <f t="shared" si="12"/>
        <v>0</v>
      </c>
      <c r="Q35" s="72">
        <v>0</v>
      </c>
      <c r="R35" s="15">
        <f t="shared" si="13"/>
        <v>0</v>
      </c>
      <c r="S35" s="76">
        <v>60</v>
      </c>
      <c r="T35" s="15">
        <f t="shared" si="14"/>
        <v>6.829823562891292</v>
      </c>
      <c r="U35" s="76">
        <v>7</v>
      </c>
      <c r="V35" s="15">
        <f t="shared" si="15"/>
        <v>0.79681274900398413</v>
      </c>
      <c r="W35" s="76">
        <v>3</v>
      </c>
      <c r="X35" s="15">
        <f t="shared" si="16"/>
        <v>0.34149117814456459</v>
      </c>
      <c r="Y35" s="25">
        <v>42</v>
      </c>
      <c r="Z35" s="17">
        <v>11</v>
      </c>
      <c r="AA35" s="25">
        <v>4</v>
      </c>
      <c r="AB35" s="17">
        <v>0</v>
      </c>
      <c r="AC35" s="25">
        <v>3</v>
      </c>
      <c r="AD35" s="17">
        <v>1104</v>
      </c>
      <c r="AE35" s="26">
        <v>367</v>
      </c>
      <c r="AF35" s="17">
        <v>131</v>
      </c>
      <c r="AG35" s="26">
        <v>0</v>
      </c>
      <c r="AH35" s="17">
        <v>187</v>
      </c>
      <c r="AI35" s="27">
        <v>1789</v>
      </c>
      <c r="AJ35" s="15">
        <v>20.364257256687534</v>
      </c>
      <c r="AK35" s="28">
        <v>4.7808764940239037</v>
      </c>
      <c r="AL35" s="22">
        <v>1.2521343198634036</v>
      </c>
      <c r="AM35" s="28">
        <v>0.45532157085941949</v>
      </c>
      <c r="AN35" s="22">
        <v>0</v>
      </c>
      <c r="AO35" s="28">
        <v>0.34149117814456459</v>
      </c>
      <c r="AP35" s="51">
        <v>1425</v>
      </c>
      <c r="AQ35" s="55">
        <v>0</v>
      </c>
      <c r="AR35" s="51">
        <v>0</v>
      </c>
      <c r="AS35" s="55">
        <v>0</v>
      </c>
      <c r="AT35" s="51">
        <v>0</v>
      </c>
      <c r="AU35" s="55">
        <v>1425</v>
      </c>
      <c r="AV35" s="15">
        <f t="shared" si="17"/>
        <v>16.22083096186682</v>
      </c>
    </row>
    <row r="36" spans="1:48" ht="13.5" customHeight="1" x14ac:dyDescent="0.45">
      <c r="A36" s="7" t="s">
        <v>140</v>
      </c>
      <c r="B36" s="7" t="s">
        <v>253</v>
      </c>
      <c r="C36" s="8" t="s">
        <v>451</v>
      </c>
      <c r="D36" s="7" t="s">
        <v>277</v>
      </c>
      <c r="E36" s="58">
        <v>11684</v>
      </c>
      <c r="F36" s="50">
        <v>4416</v>
      </c>
      <c r="G36" s="37" t="s">
        <v>616</v>
      </c>
      <c r="H36" s="64">
        <v>2265</v>
      </c>
      <c r="I36" s="64">
        <v>2151</v>
      </c>
      <c r="J36" s="19">
        <f t="shared" si="9"/>
        <v>37.795275590551178</v>
      </c>
      <c r="K36" s="14">
        <v>9</v>
      </c>
      <c r="L36" s="21">
        <f t="shared" si="10"/>
        <v>0.77028414926395072</v>
      </c>
      <c r="M36" s="69">
        <v>7</v>
      </c>
      <c r="N36" s="15">
        <f t="shared" si="11"/>
        <v>0.59910989387196167</v>
      </c>
      <c r="O36" s="67">
        <v>0</v>
      </c>
      <c r="P36" s="15">
        <f t="shared" si="12"/>
        <v>0</v>
      </c>
      <c r="Q36" s="72">
        <v>0</v>
      </c>
      <c r="R36" s="15">
        <f t="shared" si="13"/>
        <v>0</v>
      </c>
      <c r="S36" s="76">
        <v>2</v>
      </c>
      <c r="T36" s="15">
        <f t="shared" si="14"/>
        <v>0.17117425539198902</v>
      </c>
      <c r="U36" s="76">
        <v>1</v>
      </c>
      <c r="V36" s="15">
        <f t="shared" si="15"/>
        <v>8.5587127695994511E-2</v>
      </c>
      <c r="W36" s="76">
        <v>0</v>
      </c>
      <c r="X36" s="15">
        <f t="shared" si="16"/>
        <v>0</v>
      </c>
      <c r="Y36" s="25">
        <v>6</v>
      </c>
      <c r="Z36" s="17">
        <v>2</v>
      </c>
      <c r="AA36" s="25">
        <v>1</v>
      </c>
      <c r="AB36" s="17">
        <v>0</v>
      </c>
      <c r="AC36" s="25">
        <v>0</v>
      </c>
      <c r="AD36" s="17">
        <v>168</v>
      </c>
      <c r="AE36" s="26">
        <v>67</v>
      </c>
      <c r="AF36" s="17">
        <v>42</v>
      </c>
      <c r="AG36" s="26">
        <v>0</v>
      </c>
      <c r="AH36" s="17">
        <v>0</v>
      </c>
      <c r="AI36" s="27">
        <v>277</v>
      </c>
      <c r="AJ36" s="15">
        <v>2.3707634371790482</v>
      </c>
      <c r="AK36" s="28">
        <v>0.51352276617596715</v>
      </c>
      <c r="AL36" s="22">
        <v>0.17117425539198902</v>
      </c>
      <c r="AM36" s="28">
        <v>8.5587127695994511E-2</v>
      </c>
      <c r="AN36" s="22">
        <v>0</v>
      </c>
      <c r="AO36" s="28">
        <v>0</v>
      </c>
      <c r="AP36" s="51">
        <v>217</v>
      </c>
      <c r="AQ36" s="55">
        <v>27</v>
      </c>
      <c r="AR36" s="51">
        <v>0</v>
      </c>
      <c r="AS36" s="55">
        <v>0</v>
      </c>
      <c r="AT36" s="51">
        <v>0</v>
      </c>
      <c r="AU36" s="55">
        <v>217</v>
      </c>
      <c r="AV36" s="15">
        <f t="shared" si="17"/>
        <v>1.8572406710030811</v>
      </c>
    </row>
    <row r="37" spans="1:48" ht="13.5" customHeight="1" x14ac:dyDescent="0.45">
      <c r="A37" s="7" t="s">
        <v>452</v>
      </c>
      <c r="B37" s="7" t="s">
        <v>453</v>
      </c>
      <c r="C37" s="8" t="s">
        <v>454</v>
      </c>
      <c r="D37" s="7" t="s">
        <v>277</v>
      </c>
      <c r="E37" s="58">
        <v>12972</v>
      </c>
      <c r="F37" s="50">
        <v>5105</v>
      </c>
      <c r="G37" s="37" t="s">
        <v>572</v>
      </c>
      <c r="H37" s="64">
        <v>2621</v>
      </c>
      <c r="I37" s="64">
        <v>2484</v>
      </c>
      <c r="J37" s="19">
        <f t="shared" ref="J37:J42" si="18">(F37/E37)*100</f>
        <v>39.353993216157882</v>
      </c>
      <c r="K37" s="14">
        <v>4</v>
      </c>
      <c r="L37" s="21">
        <f t="shared" ref="L37:L42" si="19">(K37/E37)*1000</f>
        <v>0.3083564600678384</v>
      </c>
      <c r="M37" s="69">
        <v>2</v>
      </c>
      <c r="N37" s="15">
        <f t="shared" ref="N37:N42" si="20">(M37/E37)*1000</f>
        <v>0.1541782300339192</v>
      </c>
      <c r="O37" s="67">
        <v>0</v>
      </c>
      <c r="P37" s="15">
        <f t="shared" ref="P37:P42" si="21">(O37/E37)*1000</f>
        <v>0</v>
      </c>
      <c r="Q37" s="72">
        <v>0</v>
      </c>
      <c r="R37" s="15">
        <f t="shared" ref="R37:R42" si="22">(Q37/E37)*1000</f>
        <v>0</v>
      </c>
      <c r="S37" s="76">
        <v>2</v>
      </c>
      <c r="T37" s="15">
        <f t="shared" ref="T37:T42" si="23">(S37/E37)*1000</f>
        <v>0.1541782300339192</v>
      </c>
      <c r="U37" s="76">
        <v>0</v>
      </c>
      <c r="V37" s="15">
        <f t="shared" ref="V37:V42" si="24">(U37/E37)*1000</f>
        <v>0</v>
      </c>
      <c r="W37" s="76">
        <v>0</v>
      </c>
      <c r="X37" s="15">
        <f t="shared" ref="X37:X42" si="25">(W37/E37)*1000</f>
        <v>0</v>
      </c>
      <c r="Y37" s="25">
        <v>2</v>
      </c>
      <c r="Z37" s="17">
        <v>2</v>
      </c>
      <c r="AA37" s="25">
        <v>0</v>
      </c>
      <c r="AB37" s="17">
        <v>0</v>
      </c>
      <c r="AC37" s="25">
        <v>0</v>
      </c>
      <c r="AD37" s="17">
        <v>53</v>
      </c>
      <c r="AE37" s="26">
        <v>74</v>
      </c>
      <c r="AF37" s="17">
        <v>0</v>
      </c>
      <c r="AG37" s="26">
        <v>0</v>
      </c>
      <c r="AH37" s="17">
        <v>0</v>
      </c>
      <c r="AI37" s="27">
        <v>127</v>
      </c>
      <c r="AJ37" s="15">
        <v>0.979031760715387</v>
      </c>
      <c r="AK37" s="28">
        <v>0.1541782300339192</v>
      </c>
      <c r="AL37" s="22">
        <v>0.1541782300339192</v>
      </c>
      <c r="AM37" s="28">
        <v>0</v>
      </c>
      <c r="AN37" s="22">
        <v>0</v>
      </c>
      <c r="AO37" s="28">
        <v>0</v>
      </c>
      <c r="AP37" s="51">
        <v>104</v>
      </c>
      <c r="AQ37" s="55">
        <v>0</v>
      </c>
      <c r="AR37" s="51">
        <v>0</v>
      </c>
      <c r="AS37" s="55">
        <v>0</v>
      </c>
      <c r="AT37" s="51">
        <v>0</v>
      </c>
      <c r="AU37" s="55">
        <v>104</v>
      </c>
      <c r="AV37" s="15">
        <f t="shared" ref="AV37:AV42" si="26">(AU37/E37)*100</f>
        <v>0.80172679617637987</v>
      </c>
    </row>
    <row r="38" spans="1:48" ht="13.5" customHeight="1" x14ac:dyDescent="0.45">
      <c r="A38" s="7" t="s">
        <v>122</v>
      </c>
      <c r="B38" s="7" t="s">
        <v>257</v>
      </c>
      <c r="C38" s="8" t="s">
        <v>461</v>
      </c>
      <c r="D38" s="7" t="s">
        <v>277</v>
      </c>
      <c r="E38" s="58">
        <v>13246</v>
      </c>
      <c r="F38" s="50">
        <v>5160</v>
      </c>
      <c r="G38" s="37" t="s">
        <v>620</v>
      </c>
      <c r="H38" s="64">
        <v>2694</v>
      </c>
      <c r="I38" s="64">
        <v>2466</v>
      </c>
      <c r="J38" s="19">
        <f t="shared" si="18"/>
        <v>38.955156273592031</v>
      </c>
      <c r="K38" s="14">
        <v>9</v>
      </c>
      <c r="L38" s="21">
        <f t="shared" si="19"/>
        <v>0.67945040012079116</v>
      </c>
      <c r="M38" s="69">
        <v>2</v>
      </c>
      <c r="N38" s="15">
        <f t="shared" si="20"/>
        <v>0.15098897780462028</v>
      </c>
      <c r="O38" s="67">
        <v>0</v>
      </c>
      <c r="P38" s="15">
        <f t="shared" si="21"/>
        <v>0</v>
      </c>
      <c r="Q38" s="72">
        <v>0</v>
      </c>
      <c r="R38" s="15">
        <f t="shared" si="22"/>
        <v>0</v>
      </c>
      <c r="S38" s="76">
        <v>7</v>
      </c>
      <c r="T38" s="15">
        <f t="shared" si="23"/>
        <v>0.52846142231617088</v>
      </c>
      <c r="U38" s="76">
        <v>1</v>
      </c>
      <c r="V38" s="15">
        <f t="shared" si="24"/>
        <v>7.5494488902310142E-2</v>
      </c>
      <c r="W38" s="76">
        <v>0</v>
      </c>
      <c r="X38" s="15">
        <f t="shared" si="25"/>
        <v>0</v>
      </c>
      <c r="Y38" s="25">
        <v>6</v>
      </c>
      <c r="Z38" s="17">
        <v>2</v>
      </c>
      <c r="AA38" s="25">
        <v>1</v>
      </c>
      <c r="AB38" s="17">
        <v>0</v>
      </c>
      <c r="AC38" s="25">
        <v>0</v>
      </c>
      <c r="AD38" s="17">
        <v>168</v>
      </c>
      <c r="AE38" s="26">
        <v>86</v>
      </c>
      <c r="AF38" s="17">
        <v>38</v>
      </c>
      <c r="AG38" s="26">
        <v>0</v>
      </c>
      <c r="AH38" s="17">
        <v>0</v>
      </c>
      <c r="AI38" s="27">
        <v>292</v>
      </c>
      <c r="AJ38" s="15">
        <v>2.2044390759474557</v>
      </c>
      <c r="AK38" s="28">
        <v>0.4529669334138608</v>
      </c>
      <c r="AL38" s="22">
        <v>0.15098897780462028</v>
      </c>
      <c r="AM38" s="28">
        <v>7.5494488902310142E-2</v>
      </c>
      <c r="AN38" s="22">
        <v>0</v>
      </c>
      <c r="AO38" s="28">
        <v>0</v>
      </c>
      <c r="AP38" s="51">
        <v>254</v>
      </c>
      <c r="AQ38" s="55">
        <v>0</v>
      </c>
      <c r="AR38" s="51">
        <v>0</v>
      </c>
      <c r="AS38" s="55">
        <v>0</v>
      </c>
      <c r="AT38" s="51">
        <v>0</v>
      </c>
      <c r="AU38" s="55">
        <v>254</v>
      </c>
      <c r="AV38" s="15">
        <f t="shared" si="26"/>
        <v>1.9175600181186776</v>
      </c>
    </row>
    <row r="39" spans="1:48" ht="13.5" customHeight="1" x14ac:dyDescent="0.45">
      <c r="A39" s="7" t="s">
        <v>144</v>
      </c>
      <c r="B39" s="7" t="s">
        <v>258</v>
      </c>
      <c r="C39" s="8" t="s">
        <v>462</v>
      </c>
      <c r="D39" s="7" t="s">
        <v>277</v>
      </c>
      <c r="E39" s="58">
        <v>12258</v>
      </c>
      <c r="F39" s="50">
        <v>4713</v>
      </c>
      <c r="G39" s="37" t="s">
        <v>580</v>
      </c>
      <c r="H39" s="64">
        <v>2478</v>
      </c>
      <c r="I39" s="64">
        <v>2235</v>
      </c>
      <c r="J39" s="19">
        <f t="shared" si="18"/>
        <v>38.448360254527657</v>
      </c>
      <c r="K39" s="14">
        <v>6</v>
      </c>
      <c r="L39" s="21">
        <f t="shared" si="19"/>
        <v>0.4894762604013706</v>
      </c>
      <c r="M39" s="69">
        <v>2</v>
      </c>
      <c r="N39" s="15">
        <f t="shared" si="20"/>
        <v>0.16315875346712352</v>
      </c>
      <c r="O39" s="67">
        <v>0</v>
      </c>
      <c r="P39" s="15">
        <f t="shared" si="21"/>
        <v>0</v>
      </c>
      <c r="Q39" s="72">
        <v>0</v>
      </c>
      <c r="R39" s="15">
        <f t="shared" si="22"/>
        <v>0</v>
      </c>
      <c r="S39" s="76">
        <v>4</v>
      </c>
      <c r="T39" s="15">
        <f t="shared" si="23"/>
        <v>0.32631750693424705</v>
      </c>
      <c r="U39" s="76">
        <v>0</v>
      </c>
      <c r="V39" s="15">
        <f t="shared" si="24"/>
        <v>0</v>
      </c>
      <c r="W39" s="76">
        <v>0</v>
      </c>
      <c r="X39" s="15">
        <f t="shared" si="25"/>
        <v>0</v>
      </c>
      <c r="Y39" s="25">
        <v>4</v>
      </c>
      <c r="Z39" s="17">
        <v>2</v>
      </c>
      <c r="AA39" s="25">
        <v>0</v>
      </c>
      <c r="AB39" s="17">
        <v>0</v>
      </c>
      <c r="AC39" s="25">
        <v>0</v>
      </c>
      <c r="AD39" s="17">
        <v>106</v>
      </c>
      <c r="AE39" s="26">
        <v>74</v>
      </c>
      <c r="AF39" s="17">
        <v>0</v>
      </c>
      <c r="AG39" s="26">
        <v>0</v>
      </c>
      <c r="AH39" s="17">
        <v>0</v>
      </c>
      <c r="AI39" s="27">
        <v>180</v>
      </c>
      <c r="AJ39" s="15">
        <v>1.4684287812041115</v>
      </c>
      <c r="AK39" s="28">
        <v>0.32631750693424705</v>
      </c>
      <c r="AL39" s="22">
        <v>0.16315875346712352</v>
      </c>
      <c r="AM39" s="28">
        <v>0</v>
      </c>
      <c r="AN39" s="22">
        <v>0</v>
      </c>
      <c r="AO39" s="28">
        <v>0</v>
      </c>
      <c r="AP39" s="51">
        <v>158</v>
      </c>
      <c r="AQ39" s="55">
        <v>0</v>
      </c>
      <c r="AR39" s="51">
        <v>0</v>
      </c>
      <c r="AS39" s="55">
        <v>0</v>
      </c>
      <c r="AT39" s="51">
        <v>0</v>
      </c>
      <c r="AU39" s="55">
        <v>158</v>
      </c>
      <c r="AV39" s="15">
        <f t="shared" si="26"/>
        <v>1.2889541523902757</v>
      </c>
    </row>
    <row r="40" spans="1:48" ht="13.5" customHeight="1" x14ac:dyDescent="0.45">
      <c r="A40" s="7" t="s">
        <v>145</v>
      </c>
      <c r="B40" s="7" t="s">
        <v>259</v>
      </c>
      <c r="C40" s="8" t="s">
        <v>463</v>
      </c>
      <c r="D40" s="7" t="s">
        <v>277</v>
      </c>
      <c r="E40" s="58">
        <v>11744</v>
      </c>
      <c r="F40" s="50">
        <v>4596</v>
      </c>
      <c r="G40" s="37" t="s">
        <v>624</v>
      </c>
      <c r="H40" s="64">
        <v>2329</v>
      </c>
      <c r="I40" s="64">
        <v>2267</v>
      </c>
      <c r="J40" s="19">
        <f t="shared" si="18"/>
        <v>39.134877384196187</v>
      </c>
      <c r="K40" s="14">
        <v>8</v>
      </c>
      <c r="L40" s="21">
        <f t="shared" si="19"/>
        <v>0.68119891008174382</v>
      </c>
      <c r="M40" s="69">
        <v>3</v>
      </c>
      <c r="N40" s="15">
        <f t="shared" si="20"/>
        <v>0.25544959128065392</v>
      </c>
      <c r="O40" s="67">
        <v>0</v>
      </c>
      <c r="P40" s="15">
        <f t="shared" si="21"/>
        <v>0</v>
      </c>
      <c r="Q40" s="72">
        <v>0</v>
      </c>
      <c r="R40" s="15">
        <f t="shared" si="22"/>
        <v>0</v>
      </c>
      <c r="S40" s="76">
        <v>5</v>
      </c>
      <c r="T40" s="15">
        <f t="shared" si="23"/>
        <v>0.4257493188010899</v>
      </c>
      <c r="U40" s="76">
        <v>0</v>
      </c>
      <c r="V40" s="15">
        <f t="shared" si="24"/>
        <v>0</v>
      </c>
      <c r="W40" s="76">
        <v>0</v>
      </c>
      <c r="X40" s="15">
        <f t="shared" si="25"/>
        <v>0</v>
      </c>
      <c r="Y40" s="25">
        <v>5</v>
      </c>
      <c r="Z40" s="17">
        <v>3</v>
      </c>
      <c r="AA40" s="25">
        <v>0</v>
      </c>
      <c r="AB40" s="17">
        <v>0</v>
      </c>
      <c r="AC40" s="25">
        <v>0</v>
      </c>
      <c r="AD40" s="17">
        <v>133</v>
      </c>
      <c r="AE40" s="26">
        <v>94</v>
      </c>
      <c r="AF40" s="17">
        <v>0</v>
      </c>
      <c r="AG40" s="26">
        <v>0</v>
      </c>
      <c r="AH40" s="17">
        <v>0</v>
      </c>
      <c r="AI40" s="27">
        <v>227</v>
      </c>
      <c r="AJ40" s="15">
        <v>1.9329019073569482</v>
      </c>
      <c r="AK40" s="28">
        <v>0.4257493188010899</v>
      </c>
      <c r="AL40" s="22">
        <v>0.25544959128065392</v>
      </c>
      <c r="AM40" s="28">
        <v>0</v>
      </c>
      <c r="AN40" s="22">
        <v>0</v>
      </c>
      <c r="AO40" s="28">
        <v>0</v>
      </c>
      <c r="AP40" s="51">
        <v>161</v>
      </c>
      <c r="AQ40" s="55">
        <v>0</v>
      </c>
      <c r="AR40" s="51">
        <v>0</v>
      </c>
      <c r="AS40" s="55">
        <v>0</v>
      </c>
      <c r="AT40" s="51">
        <v>0</v>
      </c>
      <c r="AU40" s="55">
        <v>161</v>
      </c>
      <c r="AV40" s="15">
        <f t="shared" si="26"/>
        <v>1.3709128065395095</v>
      </c>
    </row>
    <row r="41" spans="1:48" ht="13.5" customHeight="1" x14ac:dyDescent="0.45">
      <c r="A41" s="7" t="s">
        <v>146</v>
      </c>
      <c r="B41" s="7" t="s">
        <v>260</v>
      </c>
      <c r="C41" s="8" t="s">
        <v>464</v>
      </c>
      <c r="D41" s="7" t="s">
        <v>277</v>
      </c>
      <c r="E41" s="58">
        <v>5779</v>
      </c>
      <c r="F41" s="50">
        <v>3106</v>
      </c>
      <c r="G41" s="37" t="s">
        <v>625</v>
      </c>
      <c r="H41" s="64">
        <v>1532</v>
      </c>
      <c r="I41" s="64">
        <v>1574</v>
      </c>
      <c r="J41" s="19">
        <f t="shared" si="18"/>
        <v>53.746322893234122</v>
      </c>
      <c r="K41" s="14">
        <v>22</v>
      </c>
      <c r="L41" s="21">
        <f t="shared" si="19"/>
        <v>3.8068870046720886</v>
      </c>
      <c r="M41" s="69">
        <v>3</v>
      </c>
      <c r="N41" s="15">
        <f t="shared" si="20"/>
        <v>0.51912095518255752</v>
      </c>
      <c r="O41" s="67">
        <v>0</v>
      </c>
      <c r="P41" s="15">
        <f t="shared" si="21"/>
        <v>0</v>
      </c>
      <c r="Q41" s="72">
        <v>0</v>
      </c>
      <c r="R41" s="15">
        <f t="shared" si="22"/>
        <v>0</v>
      </c>
      <c r="S41" s="76">
        <v>19</v>
      </c>
      <c r="T41" s="15">
        <f t="shared" si="23"/>
        <v>3.2877660494895311</v>
      </c>
      <c r="U41" s="76">
        <v>2</v>
      </c>
      <c r="V41" s="15">
        <f t="shared" si="24"/>
        <v>0.3460806367883717</v>
      </c>
      <c r="W41" s="76">
        <v>1</v>
      </c>
      <c r="X41" s="15">
        <f t="shared" si="25"/>
        <v>0.17304031839418585</v>
      </c>
      <c r="Y41" s="25">
        <v>15</v>
      </c>
      <c r="Z41" s="17">
        <v>5</v>
      </c>
      <c r="AA41" s="25">
        <v>1</v>
      </c>
      <c r="AB41" s="17">
        <v>0</v>
      </c>
      <c r="AC41" s="25">
        <v>1</v>
      </c>
      <c r="AD41" s="17">
        <v>403</v>
      </c>
      <c r="AE41" s="26">
        <v>146</v>
      </c>
      <c r="AF41" s="17">
        <v>33</v>
      </c>
      <c r="AG41" s="26">
        <v>0</v>
      </c>
      <c r="AH41" s="17">
        <v>47</v>
      </c>
      <c r="AI41" s="27">
        <v>629</v>
      </c>
      <c r="AJ41" s="15">
        <v>10.884236026994291</v>
      </c>
      <c r="AK41" s="28">
        <v>2.5956047759127876</v>
      </c>
      <c r="AL41" s="22">
        <v>0.86520159197092916</v>
      </c>
      <c r="AM41" s="28">
        <v>0.17304031839418585</v>
      </c>
      <c r="AN41" s="22">
        <v>0</v>
      </c>
      <c r="AO41" s="28">
        <v>0.17304031839418585</v>
      </c>
      <c r="AP41" s="51">
        <v>458</v>
      </c>
      <c r="AQ41" s="55">
        <v>0</v>
      </c>
      <c r="AR41" s="51">
        <v>0</v>
      </c>
      <c r="AS41" s="55">
        <v>0</v>
      </c>
      <c r="AT41" s="51">
        <v>0</v>
      </c>
      <c r="AU41" s="55">
        <v>458</v>
      </c>
      <c r="AV41" s="15">
        <f t="shared" si="26"/>
        <v>7.9252465824537115</v>
      </c>
    </row>
    <row r="42" spans="1:48" ht="13.5" customHeight="1" x14ac:dyDescent="0.45">
      <c r="A42" s="7" t="s">
        <v>155</v>
      </c>
      <c r="B42" s="7" t="s">
        <v>269</v>
      </c>
      <c r="C42" s="8" t="s">
        <v>477</v>
      </c>
      <c r="D42" s="7" t="s">
        <v>277</v>
      </c>
      <c r="E42" s="58">
        <v>11764</v>
      </c>
      <c r="F42" s="50">
        <v>4606</v>
      </c>
      <c r="G42" s="37" t="s">
        <v>627</v>
      </c>
      <c r="H42" s="64">
        <v>2348</v>
      </c>
      <c r="I42" s="64">
        <v>2258</v>
      </c>
      <c r="J42" s="19">
        <f t="shared" si="18"/>
        <v>39.153349200952057</v>
      </c>
      <c r="K42" s="14">
        <v>5</v>
      </c>
      <c r="L42" s="21">
        <f t="shared" si="19"/>
        <v>0.42502550153009183</v>
      </c>
      <c r="M42" s="69">
        <v>1</v>
      </c>
      <c r="N42" s="15">
        <f t="shared" si="20"/>
        <v>8.5005100306018364E-2</v>
      </c>
      <c r="O42" s="67">
        <v>0</v>
      </c>
      <c r="P42" s="15">
        <f t="shared" si="21"/>
        <v>0</v>
      </c>
      <c r="Q42" s="72">
        <v>0</v>
      </c>
      <c r="R42" s="15">
        <f t="shared" si="22"/>
        <v>0</v>
      </c>
      <c r="S42" s="76">
        <v>4</v>
      </c>
      <c r="T42" s="15">
        <f t="shared" si="23"/>
        <v>0.34002040122407345</v>
      </c>
      <c r="U42" s="76">
        <v>0</v>
      </c>
      <c r="V42" s="15">
        <f t="shared" si="24"/>
        <v>0</v>
      </c>
      <c r="W42" s="76">
        <v>0</v>
      </c>
      <c r="X42" s="15">
        <f t="shared" si="25"/>
        <v>0</v>
      </c>
      <c r="Y42" s="25">
        <v>3</v>
      </c>
      <c r="Z42" s="17">
        <v>2</v>
      </c>
      <c r="AA42" s="25">
        <v>0</v>
      </c>
      <c r="AB42" s="17">
        <v>0</v>
      </c>
      <c r="AC42" s="25">
        <v>0</v>
      </c>
      <c r="AD42" s="17">
        <v>76</v>
      </c>
      <c r="AE42" s="26">
        <v>70</v>
      </c>
      <c r="AF42" s="17">
        <v>0</v>
      </c>
      <c r="AG42" s="26">
        <v>0</v>
      </c>
      <c r="AH42" s="17">
        <v>0</v>
      </c>
      <c r="AI42" s="27">
        <v>146</v>
      </c>
      <c r="AJ42" s="15">
        <v>1.2410744644678682</v>
      </c>
      <c r="AK42" s="28">
        <v>0.25501530091805513</v>
      </c>
      <c r="AL42" s="22">
        <v>0.17001020061203673</v>
      </c>
      <c r="AM42" s="28">
        <v>0</v>
      </c>
      <c r="AN42" s="22">
        <v>0</v>
      </c>
      <c r="AO42" s="28">
        <v>0</v>
      </c>
      <c r="AP42" s="51">
        <v>125</v>
      </c>
      <c r="AQ42" s="55">
        <v>0</v>
      </c>
      <c r="AR42" s="51">
        <v>0</v>
      </c>
      <c r="AS42" s="55">
        <v>0</v>
      </c>
      <c r="AT42" s="51">
        <v>0</v>
      </c>
      <c r="AU42" s="55">
        <v>125</v>
      </c>
      <c r="AV42" s="15">
        <f t="shared" si="26"/>
        <v>1.0625637538252295</v>
      </c>
    </row>
    <row r="43" spans="1:48" ht="13.5" customHeight="1" thickBot="1" x14ac:dyDescent="0.4"/>
    <row r="44" spans="1:48" ht="13.5" customHeight="1" thickBot="1" x14ac:dyDescent="0.5">
      <c r="A44" s="83" t="s">
        <v>24</v>
      </c>
      <c r="B44" s="84"/>
      <c r="C44" s="84"/>
      <c r="D44" s="85"/>
      <c r="E44" s="2"/>
      <c r="F44" s="2"/>
      <c r="G44" s="2"/>
      <c r="H44" s="2"/>
      <c r="I44" s="2"/>
      <c r="J44" s="2"/>
      <c r="K44" s="42" t="s">
        <v>482</v>
      </c>
      <c r="L44" s="42" t="s">
        <v>489</v>
      </c>
      <c r="M44" s="65" t="s">
        <v>483</v>
      </c>
      <c r="N44" s="43" t="s">
        <v>490</v>
      </c>
      <c r="O44" s="65" t="s">
        <v>485</v>
      </c>
      <c r="P44" s="43" t="s">
        <v>491</v>
      </c>
      <c r="Q44" s="70" t="s">
        <v>486</v>
      </c>
      <c r="R44" s="43" t="s">
        <v>492</v>
      </c>
      <c r="S44" s="75" t="s">
        <v>484</v>
      </c>
      <c r="T44" s="43" t="s">
        <v>493</v>
      </c>
      <c r="U44" s="75" t="s">
        <v>487</v>
      </c>
      <c r="V44" s="43" t="s">
        <v>494</v>
      </c>
      <c r="W44" s="75" t="s">
        <v>488</v>
      </c>
      <c r="X44" s="43" t="s">
        <v>495</v>
      </c>
      <c r="Y44" s="44" t="s">
        <v>0</v>
      </c>
      <c r="Z44" s="45" t="s">
        <v>1</v>
      </c>
      <c r="AA44" s="44" t="s">
        <v>2</v>
      </c>
      <c r="AB44" s="45" t="s">
        <v>3</v>
      </c>
      <c r="AC44" s="44" t="s">
        <v>4</v>
      </c>
      <c r="AD44" s="45" t="s">
        <v>5</v>
      </c>
      <c r="AE44" s="46" t="s">
        <v>6</v>
      </c>
      <c r="AF44" s="45" t="s">
        <v>7</v>
      </c>
      <c r="AG44" s="46" t="s">
        <v>8</v>
      </c>
      <c r="AH44" s="45" t="s">
        <v>9</v>
      </c>
      <c r="AI44" s="47" t="s">
        <v>10</v>
      </c>
      <c r="AJ44" s="43" t="s">
        <v>11</v>
      </c>
      <c r="AK44" s="48" t="s">
        <v>12</v>
      </c>
      <c r="AL44" s="49" t="s">
        <v>13</v>
      </c>
      <c r="AM44" s="48" t="s">
        <v>14</v>
      </c>
      <c r="AN44" s="49" t="s">
        <v>15</v>
      </c>
      <c r="AO44" s="48" t="s">
        <v>16</v>
      </c>
      <c r="AP44" s="52" t="s">
        <v>17</v>
      </c>
      <c r="AQ44" s="56" t="s">
        <v>18</v>
      </c>
      <c r="AR44" s="52" t="s">
        <v>19</v>
      </c>
      <c r="AS44" s="56" t="s">
        <v>20</v>
      </c>
      <c r="AT44" s="52" t="s">
        <v>21</v>
      </c>
      <c r="AU44" s="56" t="s">
        <v>22</v>
      </c>
      <c r="AV44" s="52" t="s">
        <v>23</v>
      </c>
    </row>
    <row r="45" spans="1:48" ht="13.5" customHeight="1" x14ac:dyDescent="0.45">
      <c r="A45" s="86" t="s">
        <v>25</v>
      </c>
      <c r="B45" s="87"/>
      <c r="C45" s="87"/>
      <c r="D45" s="88"/>
      <c r="E45" s="3">
        <f>SUM(E2:E42)</f>
        <v>413809</v>
      </c>
      <c r="F45" s="3">
        <f>SUM(F2:F42)</f>
        <v>181015</v>
      </c>
      <c r="G45" s="3"/>
      <c r="H45" s="61">
        <f t="shared" ref="H45:AV45" si="27">SUM(H2:H42)</f>
        <v>85494</v>
      </c>
      <c r="I45" s="61">
        <f t="shared" si="27"/>
        <v>95521</v>
      </c>
      <c r="J45" s="3">
        <f t="shared" si="27"/>
        <v>1826.7027169499547</v>
      </c>
      <c r="K45" s="32">
        <f t="shared" si="27"/>
        <v>1000</v>
      </c>
      <c r="L45" s="3">
        <f t="shared" si="27"/>
        <v>111.77196881797978</v>
      </c>
      <c r="M45" s="23">
        <f t="shared" si="27"/>
        <v>147</v>
      </c>
      <c r="N45" s="3">
        <f t="shared" si="27"/>
        <v>15.02222005685862</v>
      </c>
      <c r="O45" s="23">
        <f t="shared" si="27"/>
        <v>14</v>
      </c>
      <c r="P45" s="3">
        <f t="shared" si="27"/>
        <v>1.4066986567207738</v>
      </c>
      <c r="Q45" s="23">
        <f t="shared" si="27"/>
        <v>4</v>
      </c>
      <c r="R45" s="3">
        <f t="shared" si="27"/>
        <v>0.4149899710716467</v>
      </c>
      <c r="S45" s="5">
        <f t="shared" si="27"/>
        <v>853</v>
      </c>
      <c r="T45" s="3">
        <f t="shared" si="27"/>
        <v>96.749748761121168</v>
      </c>
      <c r="U45" s="5">
        <f t="shared" si="27"/>
        <v>156</v>
      </c>
      <c r="V45" s="3">
        <f t="shared" si="27"/>
        <v>17.626357557707898</v>
      </c>
      <c r="W45" s="5">
        <f t="shared" si="27"/>
        <v>39</v>
      </c>
      <c r="X45" s="3">
        <f t="shared" si="27"/>
        <v>4.4802015456711111</v>
      </c>
      <c r="Y45" s="30">
        <f t="shared" si="27"/>
        <v>578</v>
      </c>
      <c r="Z45" s="3">
        <f t="shared" si="27"/>
        <v>252</v>
      </c>
      <c r="AA45" s="30">
        <f t="shared" si="27"/>
        <v>88</v>
      </c>
      <c r="AB45" s="3">
        <f t="shared" si="27"/>
        <v>39</v>
      </c>
      <c r="AC45" s="30">
        <f t="shared" si="27"/>
        <v>43</v>
      </c>
      <c r="AD45" s="3">
        <f t="shared" si="27"/>
        <v>15612</v>
      </c>
      <c r="AE45" s="32">
        <f t="shared" si="27"/>
        <v>8551</v>
      </c>
      <c r="AF45" s="3">
        <f t="shared" si="27"/>
        <v>3438</v>
      </c>
      <c r="AG45" s="32">
        <f t="shared" si="27"/>
        <v>1807</v>
      </c>
      <c r="AH45" s="3">
        <f t="shared" si="27"/>
        <v>2215</v>
      </c>
      <c r="AI45" s="32">
        <f t="shared" si="27"/>
        <v>31623</v>
      </c>
      <c r="AJ45" s="3">
        <f t="shared" si="27"/>
        <v>352.80534513456109</v>
      </c>
      <c r="AK45" s="34">
        <f t="shared" si="27"/>
        <v>64.807941274688829</v>
      </c>
      <c r="AL45" s="3">
        <f t="shared" si="27"/>
        <v>27.930971328862309</v>
      </c>
      <c r="AM45" s="34">
        <f t="shared" si="27"/>
        <v>9.7968700473301276</v>
      </c>
      <c r="AN45" s="3">
        <f t="shared" si="27"/>
        <v>4.3409946503557819</v>
      </c>
      <c r="AO45" s="34">
        <f t="shared" si="27"/>
        <v>4.8951915167427567</v>
      </c>
      <c r="AP45" s="3">
        <f t="shared" si="27"/>
        <v>24951</v>
      </c>
      <c r="AQ45" s="53">
        <f t="shared" si="27"/>
        <v>784</v>
      </c>
      <c r="AR45" s="3">
        <f t="shared" si="27"/>
        <v>0</v>
      </c>
      <c r="AS45" s="53">
        <f t="shared" si="27"/>
        <v>0</v>
      </c>
      <c r="AT45" s="3">
        <f t="shared" si="27"/>
        <v>0</v>
      </c>
      <c r="AU45" s="53">
        <f t="shared" si="27"/>
        <v>25355</v>
      </c>
      <c r="AV45" s="3">
        <f t="shared" si="27"/>
        <v>282.38726890087571</v>
      </c>
    </row>
    <row r="46" spans="1:48" ht="13.5" customHeight="1" x14ac:dyDescent="0.45">
      <c r="A46" s="80" t="s">
        <v>26</v>
      </c>
      <c r="B46" s="81"/>
      <c r="C46" s="81"/>
      <c r="D46" s="82"/>
      <c r="E46" s="4">
        <f>COUNT(E2:E42)</f>
        <v>41</v>
      </c>
      <c r="F46" s="4">
        <f>COUNT(F2:F42)</f>
        <v>41</v>
      </c>
      <c r="G46" s="4"/>
      <c r="H46" s="62">
        <f t="shared" ref="H46:AV46" si="28">COUNT(H2:H42)</f>
        <v>41</v>
      </c>
      <c r="I46" s="62">
        <f t="shared" si="28"/>
        <v>41</v>
      </c>
      <c r="J46" s="4">
        <f t="shared" si="28"/>
        <v>41</v>
      </c>
      <c r="K46" s="33">
        <f t="shared" si="28"/>
        <v>41</v>
      </c>
      <c r="L46" s="4">
        <f t="shared" si="28"/>
        <v>41</v>
      </c>
      <c r="M46" s="24">
        <f t="shared" si="28"/>
        <v>41</v>
      </c>
      <c r="N46" s="4">
        <f t="shared" si="28"/>
        <v>41</v>
      </c>
      <c r="O46" s="24">
        <f t="shared" si="28"/>
        <v>41</v>
      </c>
      <c r="P46" s="4">
        <f t="shared" si="28"/>
        <v>41</v>
      </c>
      <c r="Q46" s="24">
        <f t="shared" si="28"/>
        <v>41</v>
      </c>
      <c r="R46" s="4">
        <f t="shared" si="28"/>
        <v>41</v>
      </c>
      <c r="S46" s="6">
        <f t="shared" si="28"/>
        <v>41</v>
      </c>
      <c r="T46" s="4">
        <f t="shared" si="28"/>
        <v>41</v>
      </c>
      <c r="U46" s="6">
        <f t="shared" si="28"/>
        <v>41</v>
      </c>
      <c r="V46" s="4">
        <f t="shared" si="28"/>
        <v>41</v>
      </c>
      <c r="W46" s="6">
        <f t="shared" si="28"/>
        <v>41</v>
      </c>
      <c r="X46" s="4">
        <f t="shared" si="28"/>
        <v>41</v>
      </c>
      <c r="Y46" s="31">
        <f t="shared" si="28"/>
        <v>41</v>
      </c>
      <c r="Z46" s="4">
        <f t="shared" si="28"/>
        <v>41</v>
      </c>
      <c r="AA46" s="31">
        <f t="shared" si="28"/>
        <v>41</v>
      </c>
      <c r="AB46" s="4">
        <f t="shared" si="28"/>
        <v>41</v>
      </c>
      <c r="AC46" s="31">
        <f t="shared" si="28"/>
        <v>41</v>
      </c>
      <c r="AD46" s="4">
        <f t="shared" si="28"/>
        <v>41</v>
      </c>
      <c r="AE46" s="33">
        <f t="shared" si="28"/>
        <v>41</v>
      </c>
      <c r="AF46" s="4">
        <f t="shared" si="28"/>
        <v>41</v>
      </c>
      <c r="AG46" s="33">
        <f t="shared" si="28"/>
        <v>41</v>
      </c>
      <c r="AH46" s="4">
        <f t="shared" si="28"/>
        <v>41</v>
      </c>
      <c r="AI46" s="33">
        <f t="shared" si="28"/>
        <v>41</v>
      </c>
      <c r="AJ46" s="4">
        <f t="shared" si="28"/>
        <v>41</v>
      </c>
      <c r="AK46" s="35">
        <f t="shared" si="28"/>
        <v>41</v>
      </c>
      <c r="AL46" s="4">
        <f t="shared" si="28"/>
        <v>41</v>
      </c>
      <c r="AM46" s="35">
        <f t="shared" si="28"/>
        <v>41</v>
      </c>
      <c r="AN46" s="4">
        <f t="shared" si="28"/>
        <v>41</v>
      </c>
      <c r="AO46" s="35">
        <f t="shared" si="28"/>
        <v>41</v>
      </c>
      <c r="AP46" s="4">
        <f t="shared" si="28"/>
        <v>41</v>
      </c>
      <c r="AQ46" s="54">
        <f t="shared" si="28"/>
        <v>41</v>
      </c>
      <c r="AR46" s="4">
        <f t="shared" si="28"/>
        <v>41</v>
      </c>
      <c r="AS46" s="54">
        <f t="shared" si="28"/>
        <v>41</v>
      </c>
      <c r="AT46" s="4">
        <f t="shared" si="28"/>
        <v>41</v>
      </c>
      <c r="AU46" s="54">
        <f t="shared" si="28"/>
        <v>41</v>
      </c>
      <c r="AV46" s="4">
        <f t="shared" si="28"/>
        <v>41</v>
      </c>
    </row>
    <row r="47" spans="1:48" ht="13.5" customHeight="1" x14ac:dyDescent="0.45">
      <c r="A47" s="80" t="s">
        <v>27</v>
      </c>
      <c r="B47" s="81"/>
      <c r="C47" s="81"/>
      <c r="D47" s="82"/>
      <c r="E47" s="4">
        <f>AVERAGEA(E2:E42)</f>
        <v>10092.90243902439</v>
      </c>
      <c r="F47" s="4">
        <f>AVERAGEA(F2:F42)</f>
        <v>4415</v>
      </c>
      <c r="G47" s="4"/>
      <c r="H47" s="62">
        <f t="shared" ref="H47:AV47" si="29">AVERAGEA(H2:H42)</f>
        <v>2085.2195121951218</v>
      </c>
      <c r="I47" s="62">
        <f t="shared" si="29"/>
        <v>2329.7804878048782</v>
      </c>
      <c r="J47" s="4">
        <f t="shared" si="29"/>
        <v>44.553724803657431</v>
      </c>
      <c r="K47" s="33">
        <f t="shared" si="29"/>
        <v>24.390243902439025</v>
      </c>
      <c r="L47" s="4">
        <f t="shared" si="29"/>
        <v>2.7261455809263362</v>
      </c>
      <c r="M47" s="24">
        <f t="shared" si="29"/>
        <v>3.5853658536585367</v>
      </c>
      <c r="N47" s="4">
        <f t="shared" si="29"/>
        <v>0.36639561114289315</v>
      </c>
      <c r="O47" s="24">
        <f t="shared" si="29"/>
        <v>0.34146341463414637</v>
      </c>
      <c r="P47" s="4">
        <f t="shared" si="29"/>
        <v>3.4309723334653021E-2</v>
      </c>
      <c r="Q47" s="24">
        <f t="shared" si="29"/>
        <v>9.7560975609756101E-2</v>
      </c>
      <c r="R47" s="4">
        <f t="shared" si="29"/>
        <v>1.0121706611503578E-2</v>
      </c>
      <c r="S47" s="6">
        <f t="shared" si="29"/>
        <v>20.804878048780488</v>
      </c>
      <c r="T47" s="4">
        <f t="shared" si="29"/>
        <v>2.3597499697834432</v>
      </c>
      <c r="U47" s="6">
        <f t="shared" si="29"/>
        <v>3.8048780487804876</v>
      </c>
      <c r="V47" s="4">
        <f t="shared" si="29"/>
        <v>0.42991115994409507</v>
      </c>
      <c r="W47" s="6">
        <f t="shared" si="29"/>
        <v>0.95121951219512191</v>
      </c>
      <c r="X47" s="4">
        <f t="shared" si="29"/>
        <v>0.1092732084310027</v>
      </c>
      <c r="Y47" s="31">
        <f t="shared" si="29"/>
        <v>14.097560975609756</v>
      </c>
      <c r="Z47" s="4">
        <f t="shared" si="29"/>
        <v>6.1463414634146343</v>
      </c>
      <c r="AA47" s="31">
        <f t="shared" si="29"/>
        <v>2.1463414634146343</v>
      </c>
      <c r="AB47" s="4">
        <f t="shared" si="29"/>
        <v>0.95121951219512191</v>
      </c>
      <c r="AC47" s="31">
        <f t="shared" si="29"/>
        <v>1.0487804878048781</v>
      </c>
      <c r="AD47" s="4">
        <f t="shared" si="29"/>
        <v>380.78048780487802</v>
      </c>
      <c r="AE47" s="33">
        <f t="shared" si="29"/>
        <v>208.5609756097561</v>
      </c>
      <c r="AF47" s="4">
        <f t="shared" si="29"/>
        <v>83.853658536585371</v>
      </c>
      <c r="AG47" s="33">
        <f t="shared" si="29"/>
        <v>44.073170731707314</v>
      </c>
      <c r="AH47" s="4">
        <f t="shared" si="29"/>
        <v>54.024390243902438</v>
      </c>
      <c r="AI47" s="33">
        <f t="shared" si="29"/>
        <v>771.29268292682923</v>
      </c>
      <c r="AJ47" s="4">
        <f t="shared" si="29"/>
        <v>8.6050084179161246</v>
      </c>
      <c r="AK47" s="35">
        <f t="shared" si="29"/>
        <v>1.5806814945046055</v>
      </c>
      <c r="AL47" s="4">
        <f t="shared" si="29"/>
        <v>0.68124320314298314</v>
      </c>
      <c r="AM47" s="35">
        <f t="shared" si="29"/>
        <v>0.23894804993488117</v>
      </c>
      <c r="AN47" s="4">
        <f t="shared" si="29"/>
        <v>0.10587791830136054</v>
      </c>
      <c r="AO47" s="35">
        <f t="shared" si="29"/>
        <v>0.11939491504250627</v>
      </c>
      <c r="AP47" s="4">
        <f t="shared" si="29"/>
        <v>608.56097560975604</v>
      </c>
      <c r="AQ47" s="54">
        <f t="shared" si="29"/>
        <v>19.121951219512194</v>
      </c>
      <c r="AR47" s="4">
        <f t="shared" si="29"/>
        <v>0</v>
      </c>
      <c r="AS47" s="54">
        <f t="shared" si="29"/>
        <v>0</v>
      </c>
      <c r="AT47" s="4">
        <f t="shared" si="29"/>
        <v>0</v>
      </c>
      <c r="AU47" s="54">
        <f t="shared" si="29"/>
        <v>618.41463414634143</v>
      </c>
      <c r="AV47" s="4">
        <f t="shared" si="29"/>
        <v>6.8874943634359926</v>
      </c>
    </row>
    <row r="48" spans="1:48" ht="13.5" customHeight="1" x14ac:dyDescent="0.45">
      <c r="A48" s="80" t="s">
        <v>28</v>
      </c>
      <c r="B48" s="81"/>
      <c r="C48" s="81"/>
      <c r="D48" s="82"/>
      <c r="E48" s="4">
        <f>MIN(E2:E42)</f>
        <v>5779</v>
      </c>
      <c r="F48" s="4">
        <f>MIN(F2:F42)</f>
        <v>3106</v>
      </c>
      <c r="G48" s="4"/>
      <c r="H48" s="62">
        <f t="shared" ref="H48:AV48" si="30">MIN(H2:H42)</f>
        <v>1465</v>
      </c>
      <c r="I48" s="62">
        <f t="shared" si="30"/>
        <v>1574</v>
      </c>
      <c r="J48" s="4">
        <f t="shared" si="30"/>
        <v>37.785065975135382</v>
      </c>
      <c r="K48" s="33">
        <f t="shared" si="30"/>
        <v>1</v>
      </c>
      <c r="L48" s="4">
        <f t="shared" si="30"/>
        <v>7.6178867982021795E-2</v>
      </c>
      <c r="M48" s="24">
        <f t="shared" si="30"/>
        <v>0</v>
      </c>
      <c r="N48" s="4">
        <f t="shared" si="30"/>
        <v>0</v>
      </c>
      <c r="O48" s="24">
        <f t="shared" si="30"/>
        <v>0</v>
      </c>
      <c r="P48" s="4">
        <f t="shared" si="30"/>
        <v>0</v>
      </c>
      <c r="Q48" s="24">
        <f t="shared" si="30"/>
        <v>0</v>
      </c>
      <c r="R48" s="4">
        <f t="shared" si="30"/>
        <v>0</v>
      </c>
      <c r="S48" s="6">
        <f t="shared" si="30"/>
        <v>1</v>
      </c>
      <c r="T48" s="4">
        <f t="shared" si="30"/>
        <v>7.6178867982021795E-2</v>
      </c>
      <c r="U48" s="6">
        <f t="shared" si="30"/>
        <v>0</v>
      </c>
      <c r="V48" s="4">
        <f t="shared" si="30"/>
        <v>0</v>
      </c>
      <c r="W48" s="6">
        <f t="shared" si="30"/>
        <v>0</v>
      </c>
      <c r="X48" s="4">
        <f t="shared" si="30"/>
        <v>0</v>
      </c>
      <c r="Y48" s="31">
        <f t="shared" si="30"/>
        <v>0</v>
      </c>
      <c r="Z48" s="4">
        <f t="shared" si="30"/>
        <v>0</v>
      </c>
      <c r="AA48" s="31">
        <f t="shared" si="30"/>
        <v>0</v>
      </c>
      <c r="AB48" s="4">
        <f t="shared" si="30"/>
        <v>0</v>
      </c>
      <c r="AC48" s="31">
        <f t="shared" si="30"/>
        <v>0</v>
      </c>
      <c r="AD48" s="4">
        <f t="shared" si="30"/>
        <v>0</v>
      </c>
      <c r="AE48" s="33">
        <f t="shared" si="30"/>
        <v>0</v>
      </c>
      <c r="AF48" s="4">
        <f t="shared" si="30"/>
        <v>0</v>
      </c>
      <c r="AG48" s="33">
        <f t="shared" si="30"/>
        <v>0</v>
      </c>
      <c r="AH48" s="4">
        <f t="shared" si="30"/>
        <v>0</v>
      </c>
      <c r="AI48" s="33">
        <f t="shared" si="30"/>
        <v>45</v>
      </c>
      <c r="AJ48" s="4">
        <f t="shared" si="30"/>
        <v>0.34280490591909807</v>
      </c>
      <c r="AK48" s="35">
        <f t="shared" si="30"/>
        <v>0</v>
      </c>
      <c r="AL48" s="4">
        <f t="shared" si="30"/>
        <v>0</v>
      </c>
      <c r="AM48" s="35">
        <f t="shared" si="30"/>
        <v>0</v>
      </c>
      <c r="AN48" s="4">
        <f t="shared" si="30"/>
        <v>0</v>
      </c>
      <c r="AO48" s="35">
        <f t="shared" si="30"/>
        <v>0</v>
      </c>
      <c r="AP48" s="4">
        <f t="shared" si="30"/>
        <v>45</v>
      </c>
      <c r="AQ48" s="54">
        <f t="shared" si="30"/>
        <v>0</v>
      </c>
      <c r="AR48" s="4">
        <f t="shared" si="30"/>
        <v>0</v>
      </c>
      <c r="AS48" s="54">
        <f t="shared" si="30"/>
        <v>0</v>
      </c>
      <c r="AT48" s="4">
        <f t="shared" si="30"/>
        <v>0</v>
      </c>
      <c r="AU48" s="54">
        <f t="shared" si="30"/>
        <v>45</v>
      </c>
      <c r="AV48" s="4">
        <f t="shared" si="30"/>
        <v>0.34280490591909807</v>
      </c>
    </row>
    <row r="49" spans="1:48" ht="13.5" customHeight="1" x14ac:dyDescent="0.45">
      <c r="A49" s="80" t="s">
        <v>29</v>
      </c>
      <c r="B49" s="81"/>
      <c r="C49" s="81"/>
      <c r="D49" s="82"/>
      <c r="E49" s="4">
        <f>MAX(E2:E42)</f>
        <v>13246</v>
      </c>
      <c r="F49" s="4">
        <f>MAX(F2:F42)</f>
        <v>5331</v>
      </c>
      <c r="G49" s="4"/>
      <c r="H49" s="62">
        <f t="shared" ref="H49:AV49" si="31">MAX(H2:H42)</f>
        <v>2694</v>
      </c>
      <c r="I49" s="62">
        <f t="shared" si="31"/>
        <v>3196</v>
      </c>
      <c r="J49" s="4">
        <f t="shared" si="31"/>
        <v>56.237916524508137</v>
      </c>
      <c r="K49" s="33">
        <f t="shared" si="31"/>
        <v>96</v>
      </c>
      <c r="L49" s="4">
        <f t="shared" si="31"/>
        <v>10.841332580463014</v>
      </c>
      <c r="M49" s="24">
        <f t="shared" si="31"/>
        <v>19</v>
      </c>
      <c r="N49" s="4">
        <f t="shared" si="31"/>
        <v>1.9744362464927776</v>
      </c>
      <c r="O49" s="24">
        <f t="shared" si="31"/>
        <v>3</v>
      </c>
      <c r="P49" s="4">
        <f t="shared" si="31"/>
        <v>0.28821212412335478</v>
      </c>
      <c r="Q49" s="24">
        <f t="shared" si="31"/>
        <v>1</v>
      </c>
      <c r="R49" s="4">
        <f t="shared" si="31"/>
        <v>0.12300123001230011</v>
      </c>
      <c r="S49" s="6">
        <f t="shared" si="31"/>
        <v>92</v>
      </c>
      <c r="T49" s="4">
        <f t="shared" si="31"/>
        <v>10.38961038961039</v>
      </c>
      <c r="U49" s="6">
        <f t="shared" si="31"/>
        <v>22</v>
      </c>
      <c r="V49" s="4">
        <f t="shared" si="31"/>
        <v>2.5019902194927783</v>
      </c>
      <c r="W49" s="6">
        <f t="shared" si="31"/>
        <v>7</v>
      </c>
      <c r="X49" s="4">
        <f t="shared" si="31"/>
        <v>0.79051383399209485</v>
      </c>
      <c r="Y49" s="31">
        <f t="shared" si="31"/>
        <v>53</v>
      </c>
      <c r="Z49" s="4">
        <f t="shared" si="31"/>
        <v>25</v>
      </c>
      <c r="AA49" s="31">
        <f t="shared" si="31"/>
        <v>12</v>
      </c>
      <c r="AB49" s="4">
        <f t="shared" si="31"/>
        <v>6</v>
      </c>
      <c r="AC49" s="31">
        <f t="shared" si="31"/>
        <v>7</v>
      </c>
      <c r="AD49" s="4">
        <f t="shared" si="31"/>
        <v>1414</v>
      </c>
      <c r="AE49" s="33">
        <f t="shared" si="31"/>
        <v>850</v>
      </c>
      <c r="AF49" s="4">
        <f t="shared" si="31"/>
        <v>484</v>
      </c>
      <c r="AG49" s="33">
        <f t="shared" si="31"/>
        <v>282</v>
      </c>
      <c r="AH49" s="4">
        <f t="shared" si="31"/>
        <v>358</v>
      </c>
      <c r="AI49" s="33">
        <f t="shared" si="31"/>
        <v>3087</v>
      </c>
      <c r="AJ49" s="4">
        <f t="shared" si="31"/>
        <v>34.861660079051383</v>
      </c>
      <c r="AK49" s="35">
        <f t="shared" si="31"/>
        <v>5.9853190287972895</v>
      </c>
      <c r="AL49" s="4">
        <f t="shared" si="31"/>
        <v>2.8232636928289101</v>
      </c>
      <c r="AM49" s="35">
        <f t="shared" si="31"/>
        <v>1.3647219379051518</v>
      </c>
      <c r="AN49" s="4">
        <f t="shared" si="31"/>
        <v>0.68236096895257592</v>
      </c>
      <c r="AO49" s="35">
        <f t="shared" si="31"/>
        <v>0.79051383399209485</v>
      </c>
      <c r="AP49" s="4">
        <f t="shared" si="31"/>
        <v>2364</v>
      </c>
      <c r="AQ49" s="54">
        <f t="shared" si="31"/>
        <v>141</v>
      </c>
      <c r="AR49" s="4">
        <f t="shared" si="31"/>
        <v>0</v>
      </c>
      <c r="AS49" s="54">
        <f t="shared" si="31"/>
        <v>0</v>
      </c>
      <c r="AT49" s="4">
        <f t="shared" si="31"/>
        <v>0</v>
      </c>
      <c r="AU49" s="54">
        <f t="shared" si="31"/>
        <v>2366</v>
      </c>
      <c r="AV49" s="4">
        <f t="shared" si="31"/>
        <v>26.907767542363242</v>
      </c>
    </row>
    <row r="50" spans="1:48" ht="13.5" customHeight="1" x14ac:dyDescent="0.45">
      <c r="A50" s="80" t="s">
        <v>30</v>
      </c>
      <c r="B50" s="81"/>
      <c r="C50" s="81"/>
      <c r="D50" s="82"/>
      <c r="E50" s="4">
        <f>VARP(E2:E42)</f>
        <v>4265427.9904818563</v>
      </c>
      <c r="F50" s="4">
        <f>VARP(F2:F42)</f>
        <v>386296.04878048779</v>
      </c>
      <c r="G50" s="4"/>
      <c r="H50" s="62">
        <f t="shared" ref="H50:AV50" si="32">VARP(H2:H42)</f>
        <v>201729.29327781082</v>
      </c>
      <c r="I50" s="62">
        <f t="shared" si="32"/>
        <v>183594.56157049377</v>
      </c>
      <c r="J50" s="4">
        <f t="shared" si="32"/>
        <v>32.827803953508372</v>
      </c>
      <c r="K50" s="33">
        <f t="shared" si="32"/>
        <v>642.28673408685302</v>
      </c>
      <c r="L50" s="4">
        <f t="shared" si="32"/>
        <v>8.45484927817105</v>
      </c>
      <c r="M50" s="24">
        <f t="shared" si="32"/>
        <v>12.730517549077931</v>
      </c>
      <c r="N50" s="4">
        <f t="shared" si="32"/>
        <v>0.13526175550151542</v>
      </c>
      <c r="O50" s="24">
        <f t="shared" si="32"/>
        <v>0.61511005353955983</v>
      </c>
      <c r="P50" s="4">
        <f t="shared" si="32"/>
        <v>6.0045120649638867E-3</v>
      </c>
      <c r="Q50" s="24">
        <f t="shared" si="32"/>
        <v>8.8042831647828668E-2</v>
      </c>
      <c r="R50" s="4">
        <f t="shared" si="32"/>
        <v>9.6020825128310451E-4</v>
      </c>
      <c r="S50" s="6">
        <f t="shared" si="32"/>
        <v>666.44973230220103</v>
      </c>
      <c r="T50" s="4">
        <f t="shared" si="32"/>
        <v>8.6034514586893938</v>
      </c>
      <c r="U50" s="6">
        <f t="shared" si="32"/>
        <v>34.44973230220107</v>
      </c>
      <c r="V50" s="4">
        <f t="shared" si="32"/>
        <v>0.43752341877771228</v>
      </c>
      <c r="W50" s="6">
        <f t="shared" si="32"/>
        <v>3.0220107079119574</v>
      </c>
      <c r="X50" s="4">
        <f t="shared" si="32"/>
        <v>3.8243867908018148E-2</v>
      </c>
      <c r="Y50" s="31">
        <f t="shared" si="32"/>
        <v>209.30755502676979</v>
      </c>
      <c r="Z50" s="4">
        <f t="shared" si="32"/>
        <v>36.124925639500297</v>
      </c>
      <c r="AA50" s="31">
        <f t="shared" si="32"/>
        <v>8.4176085663295659</v>
      </c>
      <c r="AB50" s="4">
        <f t="shared" si="32"/>
        <v>2.7781082688875669</v>
      </c>
      <c r="AC50" s="31">
        <f t="shared" si="32"/>
        <v>2.9244497323022012</v>
      </c>
      <c r="AD50" s="4">
        <f t="shared" si="32"/>
        <v>151207.14693634742</v>
      </c>
      <c r="AE50" s="33">
        <f t="shared" si="32"/>
        <v>41089.368233194524</v>
      </c>
      <c r="AF50" s="4">
        <f t="shared" si="32"/>
        <v>13397.100535395597</v>
      </c>
      <c r="AG50" s="33">
        <f t="shared" si="32"/>
        <v>6061.4824509220698</v>
      </c>
      <c r="AH50" s="4">
        <f t="shared" si="32"/>
        <v>7977.3896490184416</v>
      </c>
      <c r="AI50" s="33">
        <f t="shared" si="32"/>
        <v>674266.64604402147</v>
      </c>
      <c r="AJ50" s="4">
        <f t="shared" si="32"/>
        <v>88.318244689396693</v>
      </c>
      <c r="AK50" s="35">
        <f t="shared" si="32"/>
        <v>2.769242756806912</v>
      </c>
      <c r="AL50" s="4">
        <f t="shared" si="32"/>
        <v>0.48167755952232394</v>
      </c>
      <c r="AM50" s="35">
        <f t="shared" si="32"/>
        <v>0.10645050875595505</v>
      </c>
      <c r="AN50" s="4">
        <f t="shared" si="32"/>
        <v>3.5503591553862866E-2</v>
      </c>
      <c r="AO50" s="35">
        <f t="shared" si="32"/>
        <v>3.6992013446828675E-2</v>
      </c>
      <c r="AP50" s="4">
        <f t="shared" si="32"/>
        <v>386919.46579417016</v>
      </c>
      <c r="AQ50" s="54">
        <f t="shared" si="32"/>
        <v>1393.7656157049375</v>
      </c>
      <c r="AR50" s="4">
        <f t="shared" si="32"/>
        <v>0</v>
      </c>
      <c r="AS50" s="54">
        <f t="shared" si="32"/>
        <v>0</v>
      </c>
      <c r="AT50" s="4">
        <f t="shared" si="32"/>
        <v>0</v>
      </c>
      <c r="AU50" s="54">
        <f t="shared" si="32"/>
        <v>402754.63295657345</v>
      </c>
      <c r="AV50" s="4">
        <f t="shared" si="32"/>
        <v>52.854302728304503</v>
      </c>
    </row>
    <row r="51" spans="1:48" ht="13.5" customHeight="1" x14ac:dyDescent="0.45">
      <c r="A51" s="80" t="s">
        <v>31</v>
      </c>
      <c r="B51" s="81"/>
      <c r="C51" s="81"/>
      <c r="D51" s="82"/>
      <c r="E51" s="4">
        <f>STDEVA(E2:E42)</f>
        <v>2090.9480362371273</v>
      </c>
      <c r="F51" s="4">
        <f>STDEVA(F2:F42)</f>
        <v>629.24832141214335</v>
      </c>
      <c r="G51" s="4"/>
      <c r="H51" s="62">
        <f t="shared" ref="H51:AV51" si="33">STDEVA(H2:H42)</f>
        <v>454.72247097516112</v>
      </c>
      <c r="I51" s="62">
        <f t="shared" si="33"/>
        <v>433.80228861747173</v>
      </c>
      <c r="J51" s="4">
        <f t="shared" si="33"/>
        <v>5.8007326306550162</v>
      </c>
      <c r="K51" s="33">
        <f t="shared" si="33"/>
        <v>25.65821315756466</v>
      </c>
      <c r="L51" s="4">
        <f t="shared" si="33"/>
        <v>2.9438445118798864</v>
      </c>
      <c r="M51" s="24">
        <f t="shared" si="33"/>
        <v>3.6123095780684245</v>
      </c>
      <c r="N51" s="4">
        <f t="shared" si="33"/>
        <v>0.37234835757534002</v>
      </c>
      <c r="O51" s="24">
        <f t="shared" si="33"/>
        <v>0.79403262204902436</v>
      </c>
      <c r="P51" s="4">
        <f t="shared" si="33"/>
        <v>7.845141723759988E-2</v>
      </c>
      <c r="Q51" s="24">
        <f t="shared" si="33"/>
        <v>0.30040622902833486</v>
      </c>
      <c r="R51" s="4">
        <f t="shared" si="33"/>
        <v>3.13721764875372E-2</v>
      </c>
      <c r="S51" s="6">
        <f t="shared" si="33"/>
        <v>26.136391786353297</v>
      </c>
      <c r="T51" s="4">
        <f t="shared" si="33"/>
        <v>2.9696022873705878</v>
      </c>
      <c r="U51" s="6">
        <f t="shared" si="33"/>
        <v>5.9423038974589728</v>
      </c>
      <c r="V51" s="4">
        <f t="shared" si="33"/>
        <v>0.66967268441168704</v>
      </c>
      <c r="W51" s="6">
        <f t="shared" si="33"/>
        <v>1.7599889134905811</v>
      </c>
      <c r="X51" s="4">
        <f t="shared" si="33"/>
        <v>0.19798980934815458</v>
      </c>
      <c r="Y51" s="31">
        <f t="shared" si="33"/>
        <v>14.647192355616793</v>
      </c>
      <c r="Z51" s="4">
        <f t="shared" si="33"/>
        <v>6.0850676890637629</v>
      </c>
      <c r="AA51" s="31">
        <f t="shared" si="33"/>
        <v>2.9373540441165424</v>
      </c>
      <c r="AB51" s="4">
        <f t="shared" si="33"/>
        <v>1.6874717703149158</v>
      </c>
      <c r="AC51" s="31">
        <f t="shared" si="33"/>
        <v>1.7313465787096922</v>
      </c>
      <c r="AD51" s="4">
        <f t="shared" si="33"/>
        <v>393.68429687981728</v>
      </c>
      <c r="AE51" s="33">
        <f t="shared" si="33"/>
        <v>205.22329896730631</v>
      </c>
      <c r="AF51" s="4">
        <f t="shared" si="33"/>
        <v>117.18373628102361</v>
      </c>
      <c r="AG51" s="33">
        <f t="shared" si="33"/>
        <v>78.822709368526034</v>
      </c>
      <c r="AH51" s="4">
        <f t="shared" si="33"/>
        <v>90.425794938412906</v>
      </c>
      <c r="AI51" s="33">
        <f t="shared" si="33"/>
        <v>831.33826580707932</v>
      </c>
      <c r="AJ51" s="4">
        <f t="shared" si="33"/>
        <v>9.5145257793876219</v>
      </c>
      <c r="AK51" s="35">
        <f t="shared" si="33"/>
        <v>1.6847770848771313</v>
      </c>
      <c r="AL51" s="4">
        <f t="shared" si="33"/>
        <v>0.7026517619065521</v>
      </c>
      <c r="AM51" s="35">
        <f t="shared" si="33"/>
        <v>0.33032071003019764</v>
      </c>
      <c r="AN51" s="4">
        <f t="shared" si="33"/>
        <v>0.19076472772163475</v>
      </c>
      <c r="AO51" s="35">
        <f t="shared" si="33"/>
        <v>0.19472240185196821</v>
      </c>
      <c r="AP51" s="4">
        <f t="shared" si="33"/>
        <v>629.75586733195621</v>
      </c>
      <c r="AQ51" s="54">
        <f t="shared" si="33"/>
        <v>37.796954323034562</v>
      </c>
      <c r="AR51" s="4">
        <f t="shared" si="33"/>
        <v>0</v>
      </c>
      <c r="AS51" s="54">
        <f t="shared" si="33"/>
        <v>0</v>
      </c>
      <c r="AT51" s="4">
        <f t="shared" si="33"/>
        <v>0</v>
      </c>
      <c r="AU51" s="54">
        <f t="shared" si="33"/>
        <v>642.51342303526064</v>
      </c>
      <c r="AV51" s="4">
        <f t="shared" si="33"/>
        <v>7.360411693411729</v>
      </c>
    </row>
    <row r="52" spans="1:48" ht="13.5" customHeight="1" x14ac:dyDescent="0.45">
      <c r="A52" s="80" t="s">
        <v>32</v>
      </c>
      <c r="B52" s="81"/>
      <c r="C52" s="81"/>
      <c r="D52" s="82"/>
      <c r="E52" s="4">
        <f>QUARTILE(E2:E42,1)</f>
        <v>8393</v>
      </c>
      <c r="F52" s="4">
        <f>QUARTILE(F2:F42,1)</f>
        <v>4020</v>
      </c>
      <c r="G52" s="4"/>
      <c r="H52" s="62">
        <f t="shared" ref="H52:AV52" si="34">QUARTILE(H2:H42,1)</f>
        <v>1669</v>
      </c>
      <c r="I52" s="62">
        <f t="shared" si="34"/>
        <v>1958</v>
      </c>
      <c r="J52" s="4">
        <f t="shared" si="34"/>
        <v>39.168979340117176</v>
      </c>
      <c r="K52" s="33">
        <f t="shared" si="34"/>
        <v>9</v>
      </c>
      <c r="L52" s="4">
        <f t="shared" si="34"/>
        <v>0.68119891008174382</v>
      </c>
      <c r="M52" s="24">
        <f t="shared" si="34"/>
        <v>1</v>
      </c>
      <c r="N52" s="4">
        <f t="shared" si="34"/>
        <v>0.12608750472828142</v>
      </c>
      <c r="O52" s="24">
        <f t="shared" si="34"/>
        <v>0</v>
      </c>
      <c r="P52" s="4">
        <f t="shared" si="34"/>
        <v>0</v>
      </c>
      <c r="Q52" s="24">
        <f t="shared" si="34"/>
        <v>0</v>
      </c>
      <c r="R52" s="4">
        <f t="shared" si="34"/>
        <v>0</v>
      </c>
      <c r="S52" s="6">
        <f t="shared" si="34"/>
        <v>3</v>
      </c>
      <c r="T52" s="4">
        <f t="shared" si="34"/>
        <v>0.30290791599353795</v>
      </c>
      <c r="U52" s="6">
        <f t="shared" si="34"/>
        <v>0</v>
      </c>
      <c r="V52" s="4">
        <f t="shared" si="34"/>
        <v>0</v>
      </c>
      <c r="W52" s="6">
        <f t="shared" si="34"/>
        <v>0</v>
      </c>
      <c r="X52" s="4">
        <f t="shared" si="34"/>
        <v>0</v>
      </c>
      <c r="Y52" s="31">
        <f t="shared" si="34"/>
        <v>4</v>
      </c>
      <c r="Z52" s="4">
        <f t="shared" si="34"/>
        <v>2</v>
      </c>
      <c r="AA52" s="31">
        <f t="shared" si="34"/>
        <v>0</v>
      </c>
      <c r="AB52" s="4">
        <f t="shared" si="34"/>
        <v>0</v>
      </c>
      <c r="AC52" s="31">
        <f t="shared" si="34"/>
        <v>0</v>
      </c>
      <c r="AD52" s="4">
        <f t="shared" si="34"/>
        <v>106</v>
      </c>
      <c r="AE52" s="33">
        <f t="shared" si="34"/>
        <v>75</v>
      </c>
      <c r="AF52" s="4">
        <f t="shared" si="34"/>
        <v>0</v>
      </c>
      <c r="AG52" s="33">
        <f t="shared" si="34"/>
        <v>0</v>
      </c>
      <c r="AH52" s="4">
        <f t="shared" si="34"/>
        <v>0</v>
      </c>
      <c r="AI52" s="33">
        <f t="shared" si="34"/>
        <v>277</v>
      </c>
      <c r="AJ52" s="4">
        <f t="shared" si="34"/>
        <v>2.2044390759474557</v>
      </c>
      <c r="AK52" s="35">
        <f t="shared" si="34"/>
        <v>0.32631750693424705</v>
      </c>
      <c r="AL52" s="4">
        <f t="shared" si="34"/>
        <v>0.17001020061203673</v>
      </c>
      <c r="AM52" s="35">
        <f t="shared" si="34"/>
        <v>0</v>
      </c>
      <c r="AN52" s="4">
        <f t="shared" si="34"/>
        <v>0</v>
      </c>
      <c r="AO52" s="35">
        <f t="shared" si="34"/>
        <v>0</v>
      </c>
      <c r="AP52" s="4">
        <f t="shared" si="34"/>
        <v>217</v>
      </c>
      <c r="AQ52" s="54">
        <f t="shared" si="34"/>
        <v>0</v>
      </c>
      <c r="AR52" s="4">
        <f t="shared" si="34"/>
        <v>0</v>
      </c>
      <c r="AS52" s="54">
        <f t="shared" si="34"/>
        <v>0</v>
      </c>
      <c r="AT52" s="4">
        <f t="shared" si="34"/>
        <v>0</v>
      </c>
      <c r="AU52" s="54">
        <f t="shared" si="34"/>
        <v>217</v>
      </c>
      <c r="AV52" s="4">
        <f t="shared" si="34"/>
        <v>1.8202853837254147</v>
      </c>
    </row>
    <row r="53" spans="1:48" ht="13.5" customHeight="1" x14ac:dyDescent="0.45">
      <c r="A53" s="80" t="s">
        <v>33</v>
      </c>
      <c r="B53" s="81"/>
      <c r="C53" s="81"/>
      <c r="D53" s="82"/>
      <c r="E53" s="4">
        <f>MEDIAN(E2:E42)</f>
        <v>9028</v>
      </c>
      <c r="F53" s="4">
        <f>MEDIAN(F2:F42)</f>
        <v>4596</v>
      </c>
      <c r="G53" s="4"/>
      <c r="H53" s="62">
        <f t="shared" ref="H53:AV53" si="35">MEDIAN(H2:H42)</f>
        <v>1982</v>
      </c>
      <c r="I53" s="62">
        <f t="shared" si="35"/>
        <v>2267</v>
      </c>
      <c r="J53" s="4">
        <f t="shared" si="35"/>
        <v>43.256214619739112</v>
      </c>
      <c r="K53" s="33">
        <f t="shared" si="35"/>
        <v>15</v>
      </c>
      <c r="L53" s="4">
        <f t="shared" si="35"/>
        <v>1.5465910555483955</v>
      </c>
      <c r="M53" s="24">
        <f t="shared" si="35"/>
        <v>2</v>
      </c>
      <c r="N53" s="4">
        <f t="shared" si="35"/>
        <v>0.25182573659027951</v>
      </c>
      <c r="O53" s="24">
        <f t="shared" si="35"/>
        <v>0</v>
      </c>
      <c r="P53" s="4">
        <f t="shared" si="35"/>
        <v>0</v>
      </c>
      <c r="Q53" s="24">
        <f t="shared" si="35"/>
        <v>0</v>
      </c>
      <c r="R53" s="4">
        <f t="shared" si="35"/>
        <v>0</v>
      </c>
      <c r="S53" s="6">
        <f t="shared" si="35"/>
        <v>11</v>
      </c>
      <c r="T53" s="4">
        <f t="shared" si="35"/>
        <v>1.2888258796236629</v>
      </c>
      <c r="U53" s="6">
        <f t="shared" si="35"/>
        <v>1</v>
      </c>
      <c r="V53" s="4">
        <f t="shared" si="35"/>
        <v>0.1039176971838304</v>
      </c>
      <c r="W53" s="6">
        <f t="shared" si="35"/>
        <v>0</v>
      </c>
      <c r="X53" s="4">
        <f t="shared" si="35"/>
        <v>0</v>
      </c>
      <c r="Y53" s="31">
        <f t="shared" si="35"/>
        <v>9</v>
      </c>
      <c r="Z53" s="4">
        <f t="shared" si="35"/>
        <v>4</v>
      </c>
      <c r="AA53" s="31">
        <f t="shared" si="35"/>
        <v>1</v>
      </c>
      <c r="AB53" s="4">
        <f t="shared" si="35"/>
        <v>0</v>
      </c>
      <c r="AC53" s="31">
        <f t="shared" si="35"/>
        <v>0</v>
      </c>
      <c r="AD53" s="4">
        <f t="shared" si="35"/>
        <v>234</v>
      </c>
      <c r="AE53" s="33">
        <f t="shared" si="35"/>
        <v>134</v>
      </c>
      <c r="AF53" s="4">
        <f t="shared" si="35"/>
        <v>38</v>
      </c>
      <c r="AG53" s="33">
        <f t="shared" si="35"/>
        <v>0</v>
      </c>
      <c r="AH53" s="4">
        <f t="shared" si="35"/>
        <v>0</v>
      </c>
      <c r="AI53" s="33">
        <f t="shared" si="35"/>
        <v>453</v>
      </c>
      <c r="AJ53" s="4">
        <f t="shared" si="35"/>
        <v>4.8970113085621971</v>
      </c>
      <c r="AK53" s="35">
        <f t="shared" si="35"/>
        <v>0.95317526510187056</v>
      </c>
      <c r="AL53" s="4">
        <f t="shared" si="35"/>
        <v>0.50365147318055903</v>
      </c>
      <c r="AM53" s="35">
        <f t="shared" si="35"/>
        <v>0.11755025273304338</v>
      </c>
      <c r="AN53" s="4">
        <f t="shared" si="35"/>
        <v>0</v>
      </c>
      <c r="AO53" s="35">
        <f t="shared" si="35"/>
        <v>0</v>
      </c>
      <c r="AP53" s="4">
        <f t="shared" si="35"/>
        <v>369</v>
      </c>
      <c r="AQ53" s="54">
        <f t="shared" si="35"/>
        <v>0</v>
      </c>
      <c r="AR53" s="4">
        <f t="shared" si="35"/>
        <v>0</v>
      </c>
      <c r="AS53" s="54">
        <f t="shared" si="35"/>
        <v>0</v>
      </c>
      <c r="AT53" s="4">
        <f t="shared" si="35"/>
        <v>0</v>
      </c>
      <c r="AU53" s="54">
        <f t="shared" si="35"/>
        <v>371</v>
      </c>
      <c r="AV53" s="4">
        <f t="shared" si="35"/>
        <v>4.3076415250041258</v>
      </c>
    </row>
    <row r="54" spans="1:48" ht="13.5" customHeight="1" x14ac:dyDescent="0.45">
      <c r="A54" s="80" t="s">
        <v>34</v>
      </c>
      <c r="B54" s="81"/>
      <c r="C54" s="81"/>
      <c r="D54" s="82"/>
      <c r="E54" s="4">
        <f>QUARTILE(E2:E42,3)</f>
        <v>12212</v>
      </c>
      <c r="F54" s="4">
        <f>QUARTILE(F2:F42,3)</f>
        <v>4945</v>
      </c>
      <c r="G54" s="4"/>
      <c r="H54" s="62">
        <f t="shared" ref="H54:AV54" si="36">QUARTILE(H2:H42,3)</f>
        <v>2596</v>
      </c>
      <c r="I54" s="62">
        <f t="shared" si="36"/>
        <v>2484</v>
      </c>
      <c r="J54" s="4">
        <f t="shared" si="36"/>
        <v>49.561752988047807</v>
      </c>
      <c r="K54" s="33">
        <f t="shared" si="36"/>
        <v>22</v>
      </c>
      <c r="L54" s="4">
        <f t="shared" si="36"/>
        <v>3.4619188921859543</v>
      </c>
      <c r="M54" s="24">
        <f t="shared" si="36"/>
        <v>5</v>
      </c>
      <c r="N54" s="4">
        <f t="shared" si="36"/>
        <v>0.51912095518255752</v>
      </c>
      <c r="O54" s="24">
        <f t="shared" si="36"/>
        <v>0</v>
      </c>
      <c r="P54" s="4">
        <f t="shared" si="36"/>
        <v>0</v>
      </c>
      <c r="Q54" s="24">
        <f t="shared" si="36"/>
        <v>0</v>
      </c>
      <c r="R54" s="4">
        <f t="shared" si="36"/>
        <v>0</v>
      </c>
      <c r="S54" s="6">
        <f t="shared" si="36"/>
        <v>19</v>
      </c>
      <c r="T54" s="4">
        <f t="shared" si="36"/>
        <v>2.9673590504451042</v>
      </c>
      <c r="U54" s="6">
        <f t="shared" si="36"/>
        <v>4</v>
      </c>
      <c r="V54" s="4">
        <f t="shared" si="36"/>
        <v>0.47658763255093528</v>
      </c>
      <c r="W54" s="6">
        <f t="shared" si="36"/>
        <v>1</v>
      </c>
      <c r="X54" s="4">
        <f t="shared" si="36"/>
        <v>0.12363996043521265</v>
      </c>
      <c r="Y54" s="31">
        <f t="shared" si="36"/>
        <v>15</v>
      </c>
      <c r="Z54" s="4">
        <f t="shared" si="36"/>
        <v>7</v>
      </c>
      <c r="AA54" s="31">
        <f t="shared" si="36"/>
        <v>2</v>
      </c>
      <c r="AB54" s="4">
        <f t="shared" si="36"/>
        <v>2</v>
      </c>
      <c r="AC54" s="31">
        <f t="shared" si="36"/>
        <v>1</v>
      </c>
      <c r="AD54" s="4">
        <f t="shared" si="36"/>
        <v>403</v>
      </c>
      <c r="AE54" s="33">
        <f t="shared" si="36"/>
        <v>230</v>
      </c>
      <c r="AF54" s="4">
        <f t="shared" si="36"/>
        <v>90</v>
      </c>
      <c r="AG54" s="33">
        <f t="shared" si="36"/>
        <v>74</v>
      </c>
      <c r="AH54" s="4">
        <f t="shared" si="36"/>
        <v>48</v>
      </c>
      <c r="AI54" s="33">
        <f t="shared" si="36"/>
        <v>642</v>
      </c>
      <c r="AJ54" s="4">
        <f t="shared" si="36"/>
        <v>10.286844708209692</v>
      </c>
      <c r="AK54" s="35">
        <f t="shared" si="36"/>
        <v>2.3491592482690407</v>
      </c>
      <c r="AL54" s="4">
        <f t="shared" si="36"/>
        <v>0.86520159197092916</v>
      </c>
      <c r="AM54" s="35">
        <f t="shared" si="36"/>
        <v>0.25217500945656285</v>
      </c>
      <c r="AN54" s="4">
        <f t="shared" si="36"/>
        <v>0.189897455374098</v>
      </c>
      <c r="AO54" s="35">
        <f t="shared" si="36"/>
        <v>0.12363996043521265</v>
      </c>
      <c r="AP54" s="4">
        <f t="shared" si="36"/>
        <v>522</v>
      </c>
      <c r="AQ54" s="54">
        <f t="shared" si="36"/>
        <v>27</v>
      </c>
      <c r="AR54" s="4">
        <f t="shared" si="36"/>
        <v>0</v>
      </c>
      <c r="AS54" s="54">
        <f t="shared" si="36"/>
        <v>0</v>
      </c>
      <c r="AT54" s="4">
        <f t="shared" si="36"/>
        <v>0</v>
      </c>
      <c r="AU54" s="54">
        <f t="shared" si="36"/>
        <v>522</v>
      </c>
      <c r="AV54" s="4">
        <f t="shared" si="36"/>
        <v>7.9252465824537115</v>
      </c>
    </row>
    <row r="55" spans="1:48" ht="13.5" customHeight="1" x14ac:dyDescent="0.35"/>
    <row r="56" spans="1:48" ht="13.5" customHeight="1" x14ac:dyDescent="0.35"/>
    <row r="57" spans="1:48" ht="13.5" customHeight="1" x14ac:dyDescent="0.35"/>
    <row r="58" spans="1:48" ht="13.5" customHeight="1" x14ac:dyDescent="0.35"/>
    <row r="59" spans="1:48" ht="13.5" customHeight="1" x14ac:dyDescent="0.35"/>
    <row r="60" spans="1:48" ht="13.5" customHeight="1" x14ac:dyDescent="0.35"/>
    <row r="61" spans="1:48" ht="13.5" customHeight="1" x14ac:dyDescent="0.35"/>
    <row r="62" spans="1:48" ht="13.5" customHeight="1" x14ac:dyDescent="0.35"/>
    <row r="63" spans="1:48" ht="13.5" customHeight="1" x14ac:dyDescent="0.35"/>
    <row r="64" spans="1:48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</sheetData>
  <autoFilter ref="A1:AV42" xr:uid="{42E39B0A-7830-452C-9B37-E98114601C9A}"/>
  <mergeCells count="11">
    <mergeCell ref="A49:D49"/>
    <mergeCell ref="A44:D44"/>
    <mergeCell ref="A45:D45"/>
    <mergeCell ref="A46:D46"/>
    <mergeCell ref="A47:D47"/>
    <mergeCell ref="A48:D48"/>
    <mergeCell ref="A50:D50"/>
    <mergeCell ref="A51:D51"/>
    <mergeCell ref="A52:D52"/>
    <mergeCell ref="A53:D53"/>
    <mergeCell ref="A54:D5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FA38-6B79-4694-8964-1040BE2119B7}">
  <dimension ref="A1:AV1011"/>
  <sheetViews>
    <sheetView zoomScaleNormal="100" workbookViewId="0">
      <pane ySplit="1" topLeftCell="A2" activePane="bottomLeft" state="frozen"/>
      <selection pane="bottomLeft"/>
    </sheetView>
  </sheetViews>
  <sheetFormatPr defaultColWidth="14.3984375" defaultRowHeight="15" customHeight="1" x14ac:dyDescent="0.35"/>
  <cols>
    <col min="1" max="48" width="12.265625" style="1" customWidth="1"/>
    <col min="49" max="16384" width="14.3984375" style="1"/>
  </cols>
  <sheetData>
    <row r="1" spans="1:48" s="16" customFormat="1" ht="13.5" customHeight="1" thickBot="1" x14ac:dyDescent="0.5">
      <c r="A1" s="59" t="s">
        <v>270</v>
      </c>
      <c r="B1" s="59" t="s">
        <v>638</v>
      </c>
      <c r="C1" s="59" t="s">
        <v>271</v>
      </c>
      <c r="D1" s="59" t="s">
        <v>272</v>
      </c>
      <c r="E1" s="59" t="s">
        <v>478</v>
      </c>
      <c r="F1" s="59" t="s">
        <v>479</v>
      </c>
      <c r="G1" s="59" t="s">
        <v>480</v>
      </c>
      <c r="H1" s="63" t="s">
        <v>639</v>
      </c>
      <c r="I1" s="63" t="s">
        <v>640</v>
      </c>
      <c r="J1" s="59" t="s">
        <v>481</v>
      </c>
      <c r="K1" s="42" t="s">
        <v>482</v>
      </c>
      <c r="L1" s="42" t="s">
        <v>489</v>
      </c>
      <c r="M1" s="65" t="s">
        <v>483</v>
      </c>
      <c r="N1" s="43" t="s">
        <v>490</v>
      </c>
      <c r="O1" s="65" t="s">
        <v>485</v>
      </c>
      <c r="P1" s="43" t="s">
        <v>491</v>
      </c>
      <c r="Q1" s="70" t="s">
        <v>486</v>
      </c>
      <c r="R1" s="43" t="s">
        <v>492</v>
      </c>
      <c r="S1" s="75" t="s">
        <v>484</v>
      </c>
      <c r="T1" s="43" t="s">
        <v>493</v>
      </c>
      <c r="U1" s="75" t="s">
        <v>487</v>
      </c>
      <c r="V1" s="43" t="s">
        <v>494</v>
      </c>
      <c r="W1" s="75" t="s">
        <v>488</v>
      </c>
      <c r="X1" s="43" t="s">
        <v>495</v>
      </c>
      <c r="Y1" s="44" t="s">
        <v>0</v>
      </c>
      <c r="Z1" s="45" t="s">
        <v>1</v>
      </c>
      <c r="AA1" s="44" t="s">
        <v>2</v>
      </c>
      <c r="AB1" s="45" t="s">
        <v>3</v>
      </c>
      <c r="AC1" s="44" t="s">
        <v>4</v>
      </c>
      <c r="AD1" s="45" t="s">
        <v>5</v>
      </c>
      <c r="AE1" s="46" t="s">
        <v>6</v>
      </c>
      <c r="AF1" s="45" t="s">
        <v>7</v>
      </c>
      <c r="AG1" s="46" t="s">
        <v>8</v>
      </c>
      <c r="AH1" s="45" t="s">
        <v>9</v>
      </c>
      <c r="AI1" s="47" t="s">
        <v>10</v>
      </c>
      <c r="AJ1" s="43" t="s">
        <v>11</v>
      </c>
      <c r="AK1" s="48" t="s">
        <v>12</v>
      </c>
      <c r="AL1" s="49" t="s">
        <v>13</v>
      </c>
      <c r="AM1" s="48" t="s">
        <v>14</v>
      </c>
      <c r="AN1" s="49" t="s">
        <v>15</v>
      </c>
      <c r="AO1" s="48" t="s">
        <v>16</v>
      </c>
      <c r="AP1" s="52" t="s">
        <v>17</v>
      </c>
      <c r="AQ1" s="56" t="s">
        <v>18</v>
      </c>
      <c r="AR1" s="52" t="s">
        <v>19</v>
      </c>
      <c r="AS1" s="56" t="s">
        <v>20</v>
      </c>
      <c r="AT1" s="52" t="s">
        <v>21</v>
      </c>
      <c r="AU1" s="56" t="s">
        <v>22</v>
      </c>
      <c r="AV1" s="52" t="s">
        <v>23</v>
      </c>
    </row>
    <row r="2" spans="1:48" ht="13.5" customHeight="1" x14ac:dyDescent="0.45">
      <c r="A2" s="9" t="s">
        <v>273</v>
      </c>
      <c r="B2" s="9" t="s">
        <v>35</v>
      </c>
      <c r="C2" s="10" t="s">
        <v>274</v>
      </c>
      <c r="D2" s="9" t="s">
        <v>275</v>
      </c>
      <c r="E2" s="57">
        <v>5894</v>
      </c>
      <c r="F2" s="50">
        <v>3254</v>
      </c>
      <c r="G2" s="37" t="s">
        <v>497</v>
      </c>
      <c r="H2" s="64">
        <v>1550</v>
      </c>
      <c r="I2" s="64">
        <v>1704</v>
      </c>
      <c r="J2" s="19">
        <f t="shared" ref="J2:J6" si="0">(F2/E2)*100</f>
        <v>55.20868680013573</v>
      </c>
      <c r="K2" s="11">
        <v>35</v>
      </c>
      <c r="L2" s="36">
        <f t="shared" ref="L2:L6" si="1">(K2/E2)*1000</f>
        <v>5.9382422802850359</v>
      </c>
      <c r="M2" s="66">
        <v>11</v>
      </c>
      <c r="N2" s="19">
        <f t="shared" ref="N2:N6" si="2">(M2/E2)*1000</f>
        <v>1.8663047166610112</v>
      </c>
      <c r="O2" s="66">
        <v>2</v>
      </c>
      <c r="P2" s="19">
        <f t="shared" ref="P2:P6" si="3">(O2/E2)*1000</f>
        <v>0.33932813030200204</v>
      </c>
      <c r="Q2" s="71">
        <v>1</v>
      </c>
      <c r="R2" s="19">
        <f t="shared" ref="R2:R6" si="4">(Q2/E2)*1000</f>
        <v>0.16966406515100102</v>
      </c>
      <c r="S2" s="74">
        <v>24</v>
      </c>
      <c r="T2" s="19">
        <f t="shared" ref="T2:T6" si="5">(S2/E2)*1000</f>
        <v>4.0719375636240249</v>
      </c>
      <c r="U2" s="74">
        <v>2</v>
      </c>
      <c r="V2" s="19">
        <f t="shared" ref="V2:V6" si="6">(U2/E2)*1000</f>
        <v>0.33932813030200204</v>
      </c>
      <c r="W2" s="74">
        <v>0</v>
      </c>
      <c r="X2" s="19">
        <f t="shared" ref="X2:X6" si="7">(W2/E2)*1000</f>
        <v>0</v>
      </c>
      <c r="Y2" s="38">
        <v>25</v>
      </c>
      <c r="Z2" s="18">
        <v>6</v>
      </c>
      <c r="AA2" s="38">
        <v>2</v>
      </c>
      <c r="AB2" s="18">
        <v>1</v>
      </c>
      <c r="AC2" s="38">
        <v>1</v>
      </c>
      <c r="AD2" s="18">
        <v>664</v>
      </c>
      <c r="AE2" s="39">
        <v>193</v>
      </c>
      <c r="AF2" s="18">
        <v>87</v>
      </c>
      <c r="AG2" s="39">
        <v>51</v>
      </c>
      <c r="AH2" s="18">
        <v>42</v>
      </c>
      <c r="AI2" s="40">
        <v>1037</v>
      </c>
      <c r="AJ2" s="19">
        <v>17.594163556158808</v>
      </c>
      <c r="AK2" s="41">
        <v>4.2416016287750251</v>
      </c>
      <c r="AL2" s="20">
        <v>1.0179843909060062</v>
      </c>
      <c r="AM2" s="41">
        <v>0.33932813030200204</v>
      </c>
      <c r="AN2" s="20">
        <v>0.16966406515100102</v>
      </c>
      <c r="AO2" s="41">
        <v>0.16966406515100102</v>
      </c>
      <c r="AP2" s="50">
        <v>765</v>
      </c>
      <c r="AQ2" s="60">
        <v>29</v>
      </c>
      <c r="AR2" s="50">
        <v>0</v>
      </c>
      <c r="AS2" s="60">
        <v>0</v>
      </c>
      <c r="AT2" s="50">
        <v>0</v>
      </c>
      <c r="AU2" s="60">
        <v>765</v>
      </c>
      <c r="AV2" s="19">
        <f t="shared" ref="AV2:AV6" si="8">(AU2/E2)*100</f>
        <v>12.979300984051578</v>
      </c>
    </row>
    <row r="3" spans="1:48" ht="13.5" customHeight="1" x14ac:dyDescent="0.45">
      <c r="A3" s="7" t="s">
        <v>38</v>
      </c>
      <c r="B3" s="7" t="s">
        <v>156</v>
      </c>
      <c r="C3" s="8" t="s">
        <v>278</v>
      </c>
      <c r="D3" s="7" t="s">
        <v>275</v>
      </c>
      <c r="E3" s="58">
        <v>8217</v>
      </c>
      <c r="F3" s="50">
        <v>4358</v>
      </c>
      <c r="G3" s="37" t="s">
        <v>499</v>
      </c>
      <c r="H3" s="64">
        <v>2012</v>
      </c>
      <c r="I3" s="64">
        <v>2346</v>
      </c>
      <c r="J3" s="19">
        <f t="shared" si="0"/>
        <v>53.036387976147012</v>
      </c>
      <c r="K3" s="12">
        <v>49</v>
      </c>
      <c r="L3" s="21">
        <f t="shared" si="1"/>
        <v>5.9632469271023494</v>
      </c>
      <c r="M3" s="67">
        <v>11</v>
      </c>
      <c r="N3" s="15">
        <f t="shared" si="2"/>
        <v>1.3386880856760375</v>
      </c>
      <c r="O3" s="66">
        <v>2</v>
      </c>
      <c r="P3" s="15">
        <f t="shared" si="3"/>
        <v>0.24339783375927954</v>
      </c>
      <c r="Q3" s="72">
        <v>0</v>
      </c>
      <c r="R3" s="15">
        <f t="shared" si="4"/>
        <v>0</v>
      </c>
      <c r="S3" s="76">
        <v>38</v>
      </c>
      <c r="T3" s="15">
        <f t="shared" si="5"/>
        <v>4.6245588414263112</v>
      </c>
      <c r="U3" s="74">
        <v>10</v>
      </c>
      <c r="V3" s="15">
        <f t="shared" si="6"/>
        <v>1.2169891687963978</v>
      </c>
      <c r="W3" s="76">
        <v>1</v>
      </c>
      <c r="X3" s="15">
        <f t="shared" si="7"/>
        <v>0.12169891687963977</v>
      </c>
      <c r="Y3" s="25">
        <v>26</v>
      </c>
      <c r="Z3" s="17">
        <v>11</v>
      </c>
      <c r="AA3" s="25">
        <v>7</v>
      </c>
      <c r="AB3" s="17">
        <v>4</v>
      </c>
      <c r="AC3" s="25">
        <v>1</v>
      </c>
      <c r="AD3" s="17">
        <v>698</v>
      </c>
      <c r="AE3" s="26">
        <v>353</v>
      </c>
      <c r="AF3" s="17">
        <v>252</v>
      </c>
      <c r="AG3" s="26">
        <v>162</v>
      </c>
      <c r="AH3" s="17">
        <v>58</v>
      </c>
      <c r="AI3" s="27">
        <v>1523</v>
      </c>
      <c r="AJ3" s="15">
        <v>18.534745040769138</v>
      </c>
      <c r="AK3" s="28">
        <v>3.1641718388706339</v>
      </c>
      <c r="AL3" s="22">
        <v>1.3386880856760375</v>
      </c>
      <c r="AM3" s="28">
        <v>0.8518924181574784</v>
      </c>
      <c r="AN3" s="22">
        <v>0.48679566751855907</v>
      </c>
      <c r="AO3" s="28">
        <v>0.12169891687963977</v>
      </c>
      <c r="AP3" s="51">
        <v>1119</v>
      </c>
      <c r="AQ3" s="55">
        <v>88</v>
      </c>
      <c r="AR3" s="51">
        <v>0</v>
      </c>
      <c r="AS3" s="55">
        <v>0</v>
      </c>
      <c r="AT3" s="51">
        <v>0</v>
      </c>
      <c r="AU3" s="55">
        <v>1153</v>
      </c>
      <c r="AV3" s="15">
        <f t="shared" si="8"/>
        <v>14.031885116222465</v>
      </c>
    </row>
    <row r="4" spans="1:48" ht="13.5" customHeight="1" x14ac:dyDescent="0.45">
      <c r="A4" s="7" t="s">
        <v>64</v>
      </c>
      <c r="B4" s="7" t="s">
        <v>179</v>
      </c>
      <c r="C4" s="8" t="s">
        <v>318</v>
      </c>
      <c r="D4" s="7" t="s">
        <v>275</v>
      </c>
      <c r="E4" s="58">
        <v>8275</v>
      </c>
      <c r="F4" s="50">
        <v>4410</v>
      </c>
      <c r="G4" s="37" t="s">
        <v>508</v>
      </c>
      <c r="H4" s="64">
        <v>2021</v>
      </c>
      <c r="I4" s="64">
        <v>2389</v>
      </c>
      <c r="J4" s="19">
        <f t="shared" si="0"/>
        <v>53.293051359516618</v>
      </c>
      <c r="K4" s="12">
        <v>43</v>
      </c>
      <c r="L4" s="21">
        <f t="shared" si="1"/>
        <v>5.1963746223564957</v>
      </c>
      <c r="M4" s="67">
        <v>7</v>
      </c>
      <c r="N4" s="15">
        <f t="shared" si="2"/>
        <v>0.84592145015105735</v>
      </c>
      <c r="O4" s="66">
        <v>0</v>
      </c>
      <c r="P4" s="15">
        <f t="shared" si="3"/>
        <v>0</v>
      </c>
      <c r="Q4" s="72">
        <v>0</v>
      </c>
      <c r="R4" s="15">
        <f t="shared" si="4"/>
        <v>0</v>
      </c>
      <c r="S4" s="76">
        <v>36</v>
      </c>
      <c r="T4" s="15">
        <f t="shared" si="5"/>
        <v>4.3504531722054383</v>
      </c>
      <c r="U4" s="74">
        <v>6</v>
      </c>
      <c r="V4" s="15">
        <f t="shared" si="6"/>
        <v>0.7250755287009063</v>
      </c>
      <c r="W4" s="76">
        <v>1</v>
      </c>
      <c r="X4" s="15">
        <f t="shared" si="7"/>
        <v>0.12084592145015105</v>
      </c>
      <c r="Y4" s="25">
        <v>25</v>
      </c>
      <c r="Z4" s="17">
        <v>12</v>
      </c>
      <c r="AA4" s="25">
        <v>3</v>
      </c>
      <c r="AB4" s="17">
        <v>2</v>
      </c>
      <c r="AC4" s="25">
        <v>1</v>
      </c>
      <c r="AD4" s="17">
        <v>677</v>
      </c>
      <c r="AE4" s="26">
        <v>401</v>
      </c>
      <c r="AF4" s="17">
        <v>150</v>
      </c>
      <c r="AG4" s="26">
        <v>72</v>
      </c>
      <c r="AH4" s="17">
        <v>57</v>
      </c>
      <c r="AI4" s="27">
        <v>1357</v>
      </c>
      <c r="AJ4" s="15">
        <v>16.398791540785499</v>
      </c>
      <c r="AK4" s="28">
        <v>3.0211480362537766</v>
      </c>
      <c r="AL4" s="22">
        <v>1.4501510574018126</v>
      </c>
      <c r="AM4" s="28">
        <v>0.36253776435045315</v>
      </c>
      <c r="AN4" s="22">
        <v>0.2416918429003021</v>
      </c>
      <c r="AO4" s="28">
        <v>0.12084592145015105</v>
      </c>
      <c r="AP4" s="51">
        <v>977</v>
      </c>
      <c r="AQ4" s="55">
        <v>100</v>
      </c>
      <c r="AR4" s="51">
        <v>0</v>
      </c>
      <c r="AS4" s="55">
        <v>0</v>
      </c>
      <c r="AT4" s="51">
        <v>0</v>
      </c>
      <c r="AU4" s="55">
        <v>1021</v>
      </c>
      <c r="AV4" s="15">
        <f t="shared" si="8"/>
        <v>12.338368580060424</v>
      </c>
    </row>
    <row r="5" spans="1:48" ht="13.5" customHeight="1" x14ac:dyDescent="0.45">
      <c r="A5" s="7" t="s">
        <v>71</v>
      </c>
      <c r="B5" s="7" t="s">
        <v>185</v>
      </c>
      <c r="C5" s="8" t="s">
        <v>335</v>
      </c>
      <c r="D5" s="7" t="s">
        <v>275</v>
      </c>
      <c r="E5" s="58">
        <v>3811</v>
      </c>
      <c r="F5" s="50">
        <v>2062</v>
      </c>
      <c r="G5" s="37" t="s">
        <v>536</v>
      </c>
      <c r="H5" s="64">
        <v>968</v>
      </c>
      <c r="I5" s="64">
        <v>1094</v>
      </c>
      <c r="J5" s="19">
        <f t="shared" si="0"/>
        <v>54.106533718184203</v>
      </c>
      <c r="K5" s="12">
        <v>20</v>
      </c>
      <c r="L5" s="21">
        <f t="shared" si="1"/>
        <v>5.2479664130149573</v>
      </c>
      <c r="M5" s="67">
        <v>2</v>
      </c>
      <c r="N5" s="15">
        <f t="shared" si="2"/>
        <v>0.52479664130149561</v>
      </c>
      <c r="O5" s="66">
        <v>0</v>
      </c>
      <c r="P5" s="15">
        <f t="shared" si="3"/>
        <v>0</v>
      </c>
      <c r="Q5" s="72">
        <v>0</v>
      </c>
      <c r="R5" s="15">
        <f t="shared" si="4"/>
        <v>0</v>
      </c>
      <c r="S5" s="76">
        <v>18</v>
      </c>
      <c r="T5" s="15">
        <f t="shared" si="5"/>
        <v>4.7231697717134606</v>
      </c>
      <c r="U5" s="74">
        <v>4</v>
      </c>
      <c r="V5" s="15">
        <f t="shared" si="6"/>
        <v>1.0495932826029912</v>
      </c>
      <c r="W5" s="76">
        <v>0</v>
      </c>
      <c r="X5" s="15">
        <f t="shared" si="7"/>
        <v>0</v>
      </c>
      <c r="Y5" s="25">
        <v>13</v>
      </c>
      <c r="Z5" s="17">
        <v>3</v>
      </c>
      <c r="AA5" s="25">
        <v>3</v>
      </c>
      <c r="AB5" s="17">
        <v>1</v>
      </c>
      <c r="AC5" s="25">
        <v>0</v>
      </c>
      <c r="AD5" s="17">
        <v>339</v>
      </c>
      <c r="AE5" s="26">
        <v>90</v>
      </c>
      <c r="AF5" s="17">
        <v>135</v>
      </c>
      <c r="AG5" s="26">
        <v>49</v>
      </c>
      <c r="AH5" s="17">
        <v>0</v>
      </c>
      <c r="AI5" s="27">
        <v>613</v>
      </c>
      <c r="AJ5" s="15">
        <v>16.085017055890845</v>
      </c>
      <c r="AK5" s="28">
        <v>3.4111781684597218</v>
      </c>
      <c r="AL5" s="22">
        <v>0.78719496195224348</v>
      </c>
      <c r="AM5" s="28">
        <v>0.78719496195224348</v>
      </c>
      <c r="AN5" s="22">
        <v>0.26239832065074781</v>
      </c>
      <c r="AO5" s="28">
        <v>0</v>
      </c>
      <c r="AP5" s="51">
        <v>476</v>
      </c>
      <c r="AQ5" s="55">
        <v>0</v>
      </c>
      <c r="AR5" s="51">
        <v>0</v>
      </c>
      <c r="AS5" s="55">
        <v>0</v>
      </c>
      <c r="AT5" s="51">
        <v>0</v>
      </c>
      <c r="AU5" s="55">
        <v>476</v>
      </c>
      <c r="AV5" s="15">
        <f t="shared" si="8"/>
        <v>12.490160062975598</v>
      </c>
    </row>
    <row r="6" spans="1:48" ht="13.5" customHeight="1" x14ac:dyDescent="0.45">
      <c r="A6" s="7" t="s">
        <v>72</v>
      </c>
      <c r="B6" s="7" t="s">
        <v>186</v>
      </c>
      <c r="C6" s="8" t="s">
        <v>339</v>
      </c>
      <c r="D6" s="7" t="s">
        <v>275</v>
      </c>
      <c r="E6" s="58">
        <v>8323</v>
      </c>
      <c r="F6" s="50">
        <v>4447</v>
      </c>
      <c r="G6" s="37" t="s">
        <v>538</v>
      </c>
      <c r="H6" s="64">
        <v>2033</v>
      </c>
      <c r="I6" s="64">
        <v>2414</v>
      </c>
      <c r="J6" s="19">
        <f t="shared" si="0"/>
        <v>53.430253514357808</v>
      </c>
      <c r="K6" s="12">
        <v>37</v>
      </c>
      <c r="L6" s="21">
        <f t="shared" si="1"/>
        <v>4.4455124354199214</v>
      </c>
      <c r="M6" s="67">
        <v>10</v>
      </c>
      <c r="N6" s="15">
        <f t="shared" si="2"/>
        <v>1.2014898474107893</v>
      </c>
      <c r="O6" s="66">
        <v>0</v>
      </c>
      <c r="P6" s="15">
        <f t="shared" si="3"/>
        <v>0</v>
      </c>
      <c r="Q6" s="72">
        <v>0</v>
      </c>
      <c r="R6" s="15">
        <f t="shared" si="4"/>
        <v>0</v>
      </c>
      <c r="S6" s="76">
        <v>27</v>
      </c>
      <c r="T6" s="15">
        <f t="shared" si="5"/>
        <v>3.2440225880091313</v>
      </c>
      <c r="U6" s="74">
        <v>7</v>
      </c>
      <c r="V6" s="15">
        <f t="shared" si="6"/>
        <v>0.84104289318755254</v>
      </c>
      <c r="W6" s="76">
        <v>2</v>
      </c>
      <c r="X6" s="15">
        <f t="shared" si="7"/>
        <v>0.24029796948215787</v>
      </c>
      <c r="Y6" s="25">
        <v>20</v>
      </c>
      <c r="Z6" s="17">
        <v>10</v>
      </c>
      <c r="AA6" s="25">
        <v>3</v>
      </c>
      <c r="AB6" s="17">
        <v>2</v>
      </c>
      <c r="AC6" s="25">
        <v>2</v>
      </c>
      <c r="AD6" s="17">
        <v>541</v>
      </c>
      <c r="AE6" s="26">
        <v>330</v>
      </c>
      <c r="AF6" s="17">
        <v>126</v>
      </c>
      <c r="AG6" s="26">
        <v>70</v>
      </c>
      <c r="AH6" s="17">
        <v>159</v>
      </c>
      <c r="AI6" s="27">
        <v>1226</v>
      </c>
      <c r="AJ6" s="15">
        <v>14.730265529256279</v>
      </c>
      <c r="AK6" s="28">
        <v>2.4029796948215787</v>
      </c>
      <c r="AL6" s="22">
        <v>1.2014898474107893</v>
      </c>
      <c r="AM6" s="28">
        <v>0.3604469542232368</v>
      </c>
      <c r="AN6" s="22">
        <v>0.24029796948215787</v>
      </c>
      <c r="AO6" s="28">
        <v>0.24029796948215787</v>
      </c>
      <c r="AP6" s="51">
        <v>883</v>
      </c>
      <c r="AQ6" s="55">
        <v>172</v>
      </c>
      <c r="AR6" s="51">
        <v>0</v>
      </c>
      <c r="AS6" s="55">
        <v>0</v>
      </c>
      <c r="AT6" s="51">
        <v>0</v>
      </c>
      <c r="AU6" s="55">
        <v>1003</v>
      </c>
      <c r="AV6" s="15">
        <f t="shared" si="8"/>
        <v>12.050943169530218</v>
      </c>
    </row>
    <row r="7" spans="1:48" ht="13.5" customHeight="1" x14ac:dyDescent="0.45">
      <c r="A7" s="7" t="s">
        <v>93</v>
      </c>
      <c r="B7" s="7" t="s">
        <v>206</v>
      </c>
      <c r="C7" s="8" t="s">
        <v>376</v>
      </c>
      <c r="D7" s="7" t="s">
        <v>275</v>
      </c>
      <c r="E7" s="58">
        <v>8332</v>
      </c>
      <c r="F7" s="50">
        <v>4420</v>
      </c>
      <c r="G7" s="37" t="s">
        <v>628</v>
      </c>
      <c r="H7" s="64">
        <v>2025</v>
      </c>
      <c r="I7" s="64">
        <v>2395</v>
      </c>
      <c r="J7" s="19">
        <f t="shared" ref="J7:J18" si="9">(F7/E7)*100</f>
        <v>53.048487758041283</v>
      </c>
      <c r="K7" s="12">
        <v>39</v>
      </c>
      <c r="L7" s="21">
        <f t="shared" ref="L7:L18" si="10">(K7/E7)*1000</f>
        <v>4.6807489198271721</v>
      </c>
      <c r="M7" s="67">
        <v>7</v>
      </c>
      <c r="N7" s="15">
        <f t="shared" ref="N7:N18" si="11">(M7/E7)*1000</f>
        <v>0.84013442150744122</v>
      </c>
      <c r="O7" s="66">
        <v>0</v>
      </c>
      <c r="P7" s="15">
        <f t="shared" ref="P7:P18" si="12">(O7/E7)*1000</f>
        <v>0</v>
      </c>
      <c r="Q7" s="72">
        <v>0</v>
      </c>
      <c r="R7" s="15">
        <f t="shared" ref="R7:R18" si="13">(Q7/E7)*1000</f>
        <v>0</v>
      </c>
      <c r="S7" s="76">
        <v>32</v>
      </c>
      <c r="T7" s="15">
        <f t="shared" ref="T7:T18" si="14">(S7/E7)*1000</f>
        <v>3.8406144983197308</v>
      </c>
      <c r="U7" s="74">
        <v>8</v>
      </c>
      <c r="V7" s="15">
        <f t="shared" ref="V7:V18" si="15">(U7/E7)*1000</f>
        <v>0.9601536245799327</v>
      </c>
      <c r="W7" s="76">
        <v>0</v>
      </c>
      <c r="X7" s="15">
        <f t="shared" ref="X7:X18" si="16">(W7/E7)*1000</f>
        <v>0</v>
      </c>
      <c r="Y7" s="25">
        <v>20</v>
      </c>
      <c r="Z7" s="17">
        <v>11</v>
      </c>
      <c r="AA7" s="25">
        <v>5</v>
      </c>
      <c r="AB7" s="17">
        <v>3</v>
      </c>
      <c r="AC7" s="25">
        <v>0</v>
      </c>
      <c r="AD7" s="17">
        <v>541</v>
      </c>
      <c r="AE7" s="26">
        <v>340</v>
      </c>
      <c r="AF7" s="17">
        <v>197</v>
      </c>
      <c r="AG7" s="26">
        <v>124</v>
      </c>
      <c r="AH7" s="17">
        <v>0</v>
      </c>
      <c r="AI7" s="27">
        <v>1202</v>
      </c>
      <c r="AJ7" s="15">
        <v>14.42630820931349</v>
      </c>
      <c r="AK7" s="28">
        <v>2.4003840614498322</v>
      </c>
      <c r="AL7" s="22">
        <v>1.3202112337974077</v>
      </c>
      <c r="AM7" s="28">
        <v>0.60009601536245805</v>
      </c>
      <c r="AN7" s="22">
        <v>0.36005760921747482</v>
      </c>
      <c r="AO7" s="28">
        <v>0</v>
      </c>
      <c r="AP7" s="51">
        <v>919</v>
      </c>
      <c r="AQ7" s="55">
        <v>94</v>
      </c>
      <c r="AR7" s="51">
        <v>0</v>
      </c>
      <c r="AS7" s="55">
        <v>0</v>
      </c>
      <c r="AT7" s="51">
        <v>0</v>
      </c>
      <c r="AU7" s="55">
        <v>963</v>
      </c>
      <c r="AV7" s="15">
        <f t="shared" ref="AV7:AV18" si="17">(AU7/E7)*100</f>
        <v>11.55784925588094</v>
      </c>
    </row>
    <row r="8" spans="1:48" ht="13.5" customHeight="1" x14ac:dyDescent="0.45">
      <c r="A8" s="7" t="s">
        <v>94</v>
      </c>
      <c r="B8" s="7" t="s">
        <v>207</v>
      </c>
      <c r="C8" s="8" t="s">
        <v>377</v>
      </c>
      <c r="D8" s="7" t="s">
        <v>275</v>
      </c>
      <c r="E8" s="58">
        <v>5833</v>
      </c>
      <c r="F8" s="50">
        <v>3157</v>
      </c>
      <c r="G8" s="37" t="s">
        <v>629</v>
      </c>
      <c r="H8" s="64">
        <v>1484</v>
      </c>
      <c r="I8" s="64">
        <v>1673</v>
      </c>
      <c r="J8" s="19">
        <f t="shared" si="9"/>
        <v>54.123092748157042</v>
      </c>
      <c r="K8" s="12">
        <v>26</v>
      </c>
      <c r="L8" s="21">
        <f t="shared" si="10"/>
        <v>4.4573975655751754</v>
      </c>
      <c r="M8" s="67">
        <v>3</v>
      </c>
      <c r="N8" s="15">
        <f t="shared" si="11"/>
        <v>0.5143151037202125</v>
      </c>
      <c r="O8" s="66">
        <v>0</v>
      </c>
      <c r="P8" s="15">
        <f t="shared" si="12"/>
        <v>0</v>
      </c>
      <c r="Q8" s="72">
        <v>0</v>
      </c>
      <c r="R8" s="15">
        <f t="shared" si="13"/>
        <v>0</v>
      </c>
      <c r="S8" s="76">
        <v>23</v>
      </c>
      <c r="T8" s="15">
        <f t="shared" si="14"/>
        <v>3.9430824618549627</v>
      </c>
      <c r="U8" s="74">
        <v>3</v>
      </c>
      <c r="V8" s="15">
        <f t="shared" si="15"/>
        <v>0.5143151037202125</v>
      </c>
      <c r="W8" s="76">
        <v>0</v>
      </c>
      <c r="X8" s="15">
        <f t="shared" si="16"/>
        <v>0</v>
      </c>
      <c r="Y8" s="25">
        <v>19</v>
      </c>
      <c r="Z8" s="17">
        <v>4</v>
      </c>
      <c r="AA8" s="25">
        <v>1</v>
      </c>
      <c r="AB8" s="17">
        <v>2</v>
      </c>
      <c r="AC8" s="25">
        <v>0</v>
      </c>
      <c r="AD8" s="17">
        <v>505</v>
      </c>
      <c r="AE8" s="26">
        <v>124</v>
      </c>
      <c r="AF8" s="17">
        <v>35</v>
      </c>
      <c r="AG8" s="26">
        <v>73</v>
      </c>
      <c r="AH8" s="17">
        <v>0</v>
      </c>
      <c r="AI8" s="27">
        <v>737</v>
      </c>
      <c r="AJ8" s="15">
        <v>12.635007714726557</v>
      </c>
      <c r="AK8" s="28">
        <v>3.2573289902280131</v>
      </c>
      <c r="AL8" s="22">
        <v>0.68575347162695011</v>
      </c>
      <c r="AM8" s="28">
        <v>0.17143836790673753</v>
      </c>
      <c r="AN8" s="22">
        <v>0.34287673581347505</v>
      </c>
      <c r="AO8" s="28">
        <v>0</v>
      </c>
      <c r="AP8" s="51">
        <v>517</v>
      </c>
      <c r="AQ8" s="55">
        <v>29</v>
      </c>
      <c r="AR8" s="51">
        <v>0</v>
      </c>
      <c r="AS8" s="55">
        <v>0</v>
      </c>
      <c r="AT8" s="51">
        <v>0</v>
      </c>
      <c r="AU8" s="55">
        <v>517</v>
      </c>
      <c r="AV8" s="15">
        <f t="shared" si="17"/>
        <v>8.8633636207783297</v>
      </c>
    </row>
    <row r="9" spans="1:48" ht="13.5" customHeight="1" x14ac:dyDescent="0.45">
      <c r="A9" s="7" t="s">
        <v>95</v>
      </c>
      <c r="B9" s="7" t="s">
        <v>208</v>
      </c>
      <c r="C9" s="8" t="s">
        <v>378</v>
      </c>
      <c r="D9" s="7" t="s">
        <v>275</v>
      </c>
      <c r="E9" s="58">
        <v>8805</v>
      </c>
      <c r="F9" s="50">
        <v>3844</v>
      </c>
      <c r="G9" s="37" t="s">
        <v>630</v>
      </c>
      <c r="H9" s="64">
        <v>1969</v>
      </c>
      <c r="I9" s="64">
        <v>1875</v>
      </c>
      <c r="J9" s="19">
        <f t="shared" si="9"/>
        <v>43.657013060760931</v>
      </c>
      <c r="K9" s="12">
        <v>17</v>
      </c>
      <c r="L9" s="21">
        <f t="shared" si="10"/>
        <v>1.9307211811470755</v>
      </c>
      <c r="M9" s="67">
        <v>9</v>
      </c>
      <c r="N9" s="15">
        <f t="shared" si="11"/>
        <v>1.0221465076660989</v>
      </c>
      <c r="O9" s="66">
        <v>1</v>
      </c>
      <c r="P9" s="15">
        <f t="shared" si="12"/>
        <v>0.11357183418512209</v>
      </c>
      <c r="Q9" s="72">
        <v>0</v>
      </c>
      <c r="R9" s="15">
        <f t="shared" si="13"/>
        <v>0</v>
      </c>
      <c r="S9" s="76">
        <v>8</v>
      </c>
      <c r="T9" s="15">
        <f t="shared" si="14"/>
        <v>0.90857467348097676</v>
      </c>
      <c r="U9" s="74">
        <v>2</v>
      </c>
      <c r="V9" s="15">
        <f t="shared" si="15"/>
        <v>0.22714366837024419</v>
      </c>
      <c r="W9" s="76">
        <v>0</v>
      </c>
      <c r="X9" s="15">
        <f t="shared" si="16"/>
        <v>0</v>
      </c>
      <c r="Y9" s="25">
        <v>11</v>
      </c>
      <c r="Z9" s="17">
        <v>3</v>
      </c>
      <c r="AA9" s="25">
        <v>3</v>
      </c>
      <c r="AB9" s="17">
        <v>0</v>
      </c>
      <c r="AC9" s="25">
        <v>0</v>
      </c>
      <c r="AD9" s="17">
        <v>290</v>
      </c>
      <c r="AE9" s="26">
        <v>105</v>
      </c>
      <c r="AF9" s="17">
        <v>98</v>
      </c>
      <c r="AG9" s="26">
        <v>0</v>
      </c>
      <c r="AH9" s="17">
        <v>0</v>
      </c>
      <c r="AI9" s="27">
        <v>493</v>
      </c>
      <c r="AJ9" s="15">
        <v>5.5990914253265185</v>
      </c>
      <c r="AK9" s="28">
        <v>1.2492901760363431</v>
      </c>
      <c r="AL9" s="22">
        <v>0.34071550255536626</v>
      </c>
      <c r="AM9" s="28">
        <v>0.34071550255536626</v>
      </c>
      <c r="AN9" s="22">
        <v>0</v>
      </c>
      <c r="AO9" s="28">
        <v>0</v>
      </c>
      <c r="AP9" s="51">
        <v>423</v>
      </c>
      <c r="AQ9" s="55">
        <v>0</v>
      </c>
      <c r="AR9" s="51">
        <v>0</v>
      </c>
      <c r="AS9" s="55">
        <v>0</v>
      </c>
      <c r="AT9" s="51">
        <v>0</v>
      </c>
      <c r="AU9" s="55">
        <v>423</v>
      </c>
      <c r="AV9" s="15">
        <f t="shared" si="17"/>
        <v>4.8040885860306641</v>
      </c>
    </row>
    <row r="10" spans="1:48" ht="13.5" customHeight="1" x14ac:dyDescent="0.45">
      <c r="A10" s="7" t="s">
        <v>97</v>
      </c>
      <c r="B10" s="7" t="s">
        <v>210</v>
      </c>
      <c r="C10" s="8" t="s">
        <v>379</v>
      </c>
      <c r="D10" s="7" t="s">
        <v>275</v>
      </c>
      <c r="E10" s="58">
        <v>8260</v>
      </c>
      <c r="F10" s="50">
        <v>4425</v>
      </c>
      <c r="G10" s="37" t="s">
        <v>631</v>
      </c>
      <c r="H10" s="64">
        <v>2050</v>
      </c>
      <c r="I10" s="64">
        <v>2375</v>
      </c>
      <c r="J10" s="19">
        <f t="shared" si="9"/>
        <v>53.571428571428569</v>
      </c>
      <c r="K10" s="12">
        <v>44</v>
      </c>
      <c r="L10" s="21">
        <f t="shared" si="10"/>
        <v>5.3268765133171909</v>
      </c>
      <c r="M10" s="67">
        <v>9</v>
      </c>
      <c r="N10" s="15">
        <f t="shared" si="11"/>
        <v>1.0895883777239708</v>
      </c>
      <c r="O10" s="66">
        <v>1</v>
      </c>
      <c r="P10" s="15">
        <f t="shared" si="12"/>
        <v>0.12106537530266344</v>
      </c>
      <c r="Q10" s="72">
        <v>0</v>
      </c>
      <c r="R10" s="15">
        <f t="shared" si="13"/>
        <v>0</v>
      </c>
      <c r="S10" s="76">
        <v>35</v>
      </c>
      <c r="T10" s="15">
        <f t="shared" si="14"/>
        <v>4.2372881355932206</v>
      </c>
      <c r="U10" s="74">
        <v>7</v>
      </c>
      <c r="V10" s="15">
        <f t="shared" si="15"/>
        <v>0.84745762711864403</v>
      </c>
      <c r="W10" s="76">
        <v>1</v>
      </c>
      <c r="X10" s="15">
        <f t="shared" si="16"/>
        <v>0.12106537530266344</v>
      </c>
      <c r="Y10" s="25">
        <v>25</v>
      </c>
      <c r="Z10" s="17">
        <v>11</v>
      </c>
      <c r="AA10" s="25">
        <v>6</v>
      </c>
      <c r="AB10" s="17">
        <v>1</v>
      </c>
      <c r="AC10" s="25">
        <v>1</v>
      </c>
      <c r="AD10" s="17">
        <v>663</v>
      </c>
      <c r="AE10" s="26">
        <v>352</v>
      </c>
      <c r="AF10" s="17">
        <v>222</v>
      </c>
      <c r="AG10" s="26">
        <v>39</v>
      </c>
      <c r="AH10" s="17">
        <v>56</v>
      </c>
      <c r="AI10" s="27">
        <v>1332</v>
      </c>
      <c r="AJ10" s="15">
        <v>16.125907990314769</v>
      </c>
      <c r="AK10" s="28">
        <v>3.026634382566586</v>
      </c>
      <c r="AL10" s="22">
        <v>1.3317191283292977</v>
      </c>
      <c r="AM10" s="28">
        <v>0.72639225181598055</v>
      </c>
      <c r="AN10" s="22">
        <v>0.12106537530266344</v>
      </c>
      <c r="AO10" s="28">
        <v>0.12106537530266344</v>
      </c>
      <c r="AP10" s="51">
        <v>1027</v>
      </c>
      <c r="AQ10" s="55">
        <v>68</v>
      </c>
      <c r="AR10" s="51">
        <v>0</v>
      </c>
      <c r="AS10" s="55">
        <v>0</v>
      </c>
      <c r="AT10" s="51">
        <v>0</v>
      </c>
      <c r="AU10" s="55">
        <v>1073</v>
      </c>
      <c r="AV10" s="15">
        <f t="shared" si="17"/>
        <v>12.990314769975786</v>
      </c>
    </row>
    <row r="11" spans="1:48" ht="13.5" customHeight="1" x14ac:dyDescent="0.45">
      <c r="A11" s="7" t="s">
        <v>380</v>
      </c>
      <c r="B11" s="7" t="s">
        <v>381</v>
      </c>
      <c r="C11" s="8" t="s">
        <v>382</v>
      </c>
      <c r="D11" s="7" t="s">
        <v>275</v>
      </c>
      <c r="E11" s="58">
        <v>8203</v>
      </c>
      <c r="F11" s="50">
        <v>4394</v>
      </c>
      <c r="G11" s="37" t="s">
        <v>592</v>
      </c>
      <c r="H11" s="64">
        <v>2061</v>
      </c>
      <c r="I11" s="64">
        <v>2333</v>
      </c>
      <c r="J11" s="19">
        <f t="shared" si="9"/>
        <v>53.565768621236131</v>
      </c>
      <c r="K11" s="12">
        <v>47</v>
      </c>
      <c r="L11" s="21">
        <f t="shared" si="10"/>
        <v>5.7296111178837013</v>
      </c>
      <c r="M11" s="67">
        <v>14</v>
      </c>
      <c r="N11" s="15">
        <f t="shared" si="11"/>
        <v>1.7066926734121661</v>
      </c>
      <c r="O11" s="66">
        <v>0</v>
      </c>
      <c r="P11" s="15">
        <f t="shared" si="12"/>
        <v>0</v>
      </c>
      <c r="Q11" s="72">
        <v>0</v>
      </c>
      <c r="R11" s="15">
        <f t="shared" si="13"/>
        <v>0</v>
      </c>
      <c r="S11" s="76">
        <v>33</v>
      </c>
      <c r="T11" s="15">
        <f t="shared" si="14"/>
        <v>4.0229184444715349</v>
      </c>
      <c r="U11" s="74">
        <v>6</v>
      </c>
      <c r="V11" s="15">
        <f t="shared" si="15"/>
        <v>0.73143971717664269</v>
      </c>
      <c r="W11" s="76">
        <v>0</v>
      </c>
      <c r="X11" s="15">
        <f t="shared" si="16"/>
        <v>0</v>
      </c>
      <c r="Y11" s="25">
        <v>30</v>
      </c>
      <c r="Z11" s="17">
        <v>11</v>
      </c>
      <c r="AA11" s="25">
        <v>4</v>
      </c>
      <c r="AB11" s="17">
        <v>2</v>
      </c>
      <c r="AC11" s="25">
        <v>0</v>
      </c>
      <c r="AD11" s="17">
        <v>799</v>
      </c>
      <c r="AE11" s="26">
        <v>345</v>
      </c>
      <c r="AF11" s="17">
        <v>193</v>
      </c>
      <c r="AG11" s="26">
        <v>87</v>
      </c>
      <c r="AH11" s="17">
        <v>0</v>
      </c>
      <c r="AI11" s="27">
        <v>1424</v>
      </c>
      <c r="AJ11" s="15">
        <v>17.35950262099232</v>
      </c>
      <c r="AK11" s="28">
        <v>3.6571985858832132</v>
      </c>
      <c r="AL11" s="22">
        <v>1.3409728148238449</v>
      </c>
      <c r="AM11" s="28">
        <v>0.48762647811776183</v>
      </c>
      <c r="AN11" s="22">
        <v>0.24381323905888092</v>
      </c>
      <c r="AO11" s="28">
        <v>0</v>
      </c>
      <c r="AP11" s="51">
        <v>1065</v>
      </c>
      <c r="AQ11" s="55">
        <v>37</v>
      </c>
      <c r="AR11" s="51">
        <v>0</v>
      </c>
      <c r="AS11" s="55">
        <v>0</v>
      </c>
      <c r="AT11" s="51">
        <v>0</v>
      </c>
      <c r="AU11" s="55">
        <v>1102</v>
      </c>
      <c r="AV11" s="15">
        <f t="shared" si="17"/>
        <v>13.434109472144337</v>
      </c>
    </row>
    <row r="12" spans="1:48" ht="13.5" customHeight="1" x14ac:dyDescent="0.45">
      <c r="A12" s="7" t="s">
        <v>98</v>
      </c>
      <c r="B12" s="7" t="s">
        <v>211</v>
      </c>
      <c r="C12" s="8" t="s">
        <v>384</v>
      </c>
      <c r="D12" s="7" t="s">
        <v>275</v>
      </c>
      <c r="E12" s="58">
        <v>3811</v>
      </c>
      <c r="F12" s="50">
        <v>2062</v>
      </c>
      <c r="G12" s="37" t="s">
        <v>536</v>
      </c>
      <c r="H12" s="64">
        <v>968</v>
      </c>
      <c r="I12" s="64">
        <v>1094</v>
      </c>
      <c r="J12" s="19">
        <f t="shared" si="9"/>
        <v>54.106533718184203</v>
      </c>
      <c r="K12" s="12">
        <v>20</v>
      </c>
      <c r="L12" s="21">
        <f t="shared" si="10"/>
        <v>5.2479664130149573</v>
      </c>
      <c r="M12" s="67">
        <v>2</v>
      </c>
      <c r="N12" s="15">
        <f t="shared" si="11"/>
        <v>0.52479664130149561</v>
      </c>
      <c r="O12" s="66">
        <v>0</v>
      </c>
      <c r="P12" s="15">
        <f t="shared" si="12"/>
        <v>0</v>
      </c>
      <c r="Q12" s="72">
        <v>0</v>
      </c>
      <c r="R12" s="15">
        <f t="shared" si="13"/>
        <v>0</v>
      </c>
      <c r="S12" s="76">
        <v>18</v>
      </c>
      <c r="T12" s="15">
        <f t="shared" si="14"/>
        <v>4.7231697717134606</v>
      </c>
      <c r="U12" s="74">
        <v>4</v>
      </c>
      <c r="V12" s="15">
        <f t="shared" si="15"/>
        <v>1.0495932826029912</v>
      </c>
      <c r="W12" s="76">
        <v>0</v>
      </c>
      <c r="X12" s="15">
        <f t="shared" si="16"/>
        <v>0</v>
      </c>
      <c r="Y12" s="25">
        <v>13</v>
      </c>
      <c r="Z12" s="17">
        <v>3</v>
      </c>
      <c r="AA12" s="25">
        <v>3</v>
      </c>
      <c r="AB12" s="17">
        <v>1</v>
      </c>
      <c r="AC12" s="25">
        <v>0</v>
      </c>
      <c r="AD12" s="17">
        <v>339</v>
      </c>
      <c r="AE12" s="26">
        <v>90</v>
      </c>
      <c r="AF12" s="17">
        <v>135</v>
      </c>
      <c r="AG12" s="26">
        <v>49</v>
      </c>
      <c r="AH12" s="17">
        <v>0</v>
      </c>
      <c r="AI12" s="27">
        <v>613</v>
      </c>
      <c r="AJ12" s="15">
        <v>16.085017055890845</v>
      </c>
      <c r="AK12" s="28">
        <v>3.4111781684597218</v>
      </c>
      <c r="AL12" s="22">
        <v>0.78719496195224348</v>
      </c>
      <c r="AM12" s="28">
        <v>0.78719496195224348</v>
      </c>
      <c r="AN12" s="22">
        <v>0.26239832065074781</v>
      </c>
      <c r="AO12" s="28">
        <v>0</v>
      </c>
      <c r="AP12" s="51">
        <v>476</v>
      </c>
      <c r="AQ12" s="55">
        <v>0</v>
      </c>
      <c r="AR12" s="51">
        <v>0</v>
      </c>
      <c r="AS12" s="55">
        <v>0</v>
      </c>
      <c r="AT12" s="51">
        <v>0</v>
      </c>
      <c r="AU12" s="55">
        <v>476</v>
      </c>
      <c r="AV12" s="15">
        <f t="shared" si="17"/>
        <v>12.490160062975598</v>
      </c>
    </row>
    <row r="13" spans="1:48" ht="13.5" customHeight="1" x14ac:dyDescent="0.45">
      <c r="A13" s="7" t="s">
        <v>99</v>
      </c>
      <c r="B13" s="7" t="s">
        <v>212</v>
      </c>
      <c r="C13" s="8" t="s">
        <v>385</v>
      </c>
      <c r="D13" s="7" t="s">
        <v>275</v>
      </c>
      <c r="E13" s="58">
        <v>8135</v>
      </c>
      <c r="F13" s="50">
        <v>4384</v>
      </c>
      <c r="G13" s="37" t="s">
        <v>633</v>
      </c>
      <c r="H13" s="64">
        <v>2064</v>
      </c>
      <c r="I13" s="64">
        <v>2320</v>
      </c>
      <c r="J13" s="19">
        <f t="shared" si="9"/>
        <v>53.890596189305469</v>
      </c>
      <c r="K13" s="12">
        <v>43</v>
      </c>
      <c r="L13" s="21">
        <f t="shared" si="10"/>
        <v>5.2858020897357099</v>
      </c>
      <c r="M13" s="67">
        <v>14</v>
      </c>
      <c r="N13" s="15">
        <f t="shared" si="11"/>
        <v>1.7209588199139521</v>
      </c>
      <c r="O13" s="66">
        <v>3</v>
      </c>
      <c r="P13" s="15">
        <f t="shared" si="12"/>
        <v>0.36877688998156116</v>
      </c>
      <c r="Q13" s="72">
        <v>0</v>
      </c>
      <c r="R13" s="15">
        <f t="shared" si="13"/>
        <v>0</v>
      </c>
      <c r="S13" s="76">
        <v>29</v>
      </c>
      <c r="T13" s="15">
        <f t="shared" si="14"/>
        <v>3.5648432698217576</v>
      </c>
      <c r="U13" s="74">
        <v>4</v>
      </c>
      <c r="V13" s="15">
        <f t="shared" si="15"/>
        <v>0.49170251997541481</v>
      </c>
      <c r="W13" s="76">
        <v>0</v>
      </c>
      <c r="X13" s="15">
        <f t="shared" si="16"/>
        <v>0</v>
      </c>
      <c r="Y13" s="25">
        <v>25</v>
      </c>
      <c r="Z13" s="17">
        <v>11</v>
      </c>
      <c r="AA13" s="25">
        <v>6</v>
      </c>
      <c r="AB13" s="17">
        <v>1</v>
      </c>
      <c r="AC13" s="25">
        <v>0</v>
      </c>
      <c r="AD13" s="17">
        <v>667</v>
      </c>
      <c r="AE13" s="26">
        <v>357</v>
      </c>
      <c r="AF13" s="17">
        <v>234</v>
      </c>
      <c r="AG13" s="26">
        <v>38</v>
      </c>
      <c r="AH13" s="17">
        <v>0</v>
      </c>
      <c r="AI13" s="27">
        <v>1296</v>
      </c>
      <c r="AJ13" s="15">
        <v>15.931161647203442</v>
      </c>
      <c r="AK13" s="28">
        <v>3.0731407498463428</v>
      </c>
      <c r="AL13" s="22">
        <v>1.3521819299323909</v>
      </c>
      <c r="AM13" s="28">
        <v>0.73755377996312232</v>
      </c>
      <c r="AN13" s="22">
        <v>0.1229256299938537</v>
      </c>
      <c r="AO13" s="28">
        <v>0</v>
      </c>
      <c r="AP13" s="51">
        <v>1063</v>
      </c>
      <c r="AQ13" s="55">
        <v>0</v>
      </c>
      <c r="AR13" s="51">
        <v>0</v>
      </c>
      <c r="AS13" s="55">
        <v>0</v>
      </c>
      <c r="AT13" s="51">
        <v>0</v>
      </c>
      <c r="AU13" s="55">
        <v>1063</v>
      </c>
      <c r="AV13" s="15">
        <f t="shared" si="17"/>
        <v>13.066994468346651</v>
      </c>
    </row>
    <row r="14" spans="1:48" ht="13.5" customHeight="1" x14ac:dyDescent="0.45">
      <c r="A14" s="7" t="s">
        <v>101</v>
      </c>
      <c r="B14" s="7" t="s">
        <v>214</v>
      </c>
      <c r="C14" s="8" t="s">
        <v>387</v>
      </c>
      <c r="D14" s="7" t="s">
        <v>275</v>
      </c>
      <c r="E14" s="58">
        <v>8183</v>
      </c>
      <c r="F14" s="50">
        <v>4349</v>
      </c>
      <c r="G14" s="37" t="s">
        <v>635</v>
      </c>
      <c r="H14" s="64">
        <v>2027</v>
      </c>
      <c r="I14" s="64">
        <v>2322</v>
      </c>
      <c r="J14" s="19">
        <f t="shared" si="9"/>
        <v>53.14676768911157</v>
      </c>
      <c r="K14" s="12">
        <v>41</v>
      </c>
      <c r="L14" s="21">
        <f t="shared" si="10"/>
        <v>5.0103873884883301</v>
      </c>
      <c r="M14" s="67">
        <v>8</v>
      </c>
      <c r="N14" s="15">
        <f t="shared" si="11"/>
        <v>0.97763656360747886</v>
      </c>
      <c r="O14" s="66">
        <v>0</v>
      </c>
      <c r="P14" s="15">
        <f t="shared" si="12"/>
        <v>0</v>
      </c>
      <c r="Q14" s="72">
        <v>0</v>
      </c>
      <c r="R14" s="15">
        <f t="shared" si="13"/>
        <v>0</v>
      </c>
      <c r="S14" s="76">
        <v>33</v>
      </c>
      <c r="T14" s="15">
        <f t="shared" si="14"/>
        <v>4.0327508248808499</v>
      </c>
      <c r="U14" s="74">
        <v>6</v>
      </c>
      <c r="V14" s="15">
        <f t="shared" si="15"/>
        <v>0.73322742270560914</v>
      </c>
      <c r="W14" s="76">
        <v>0</v>
      </c>
      <c r="X14" s="15">
        <f t="shared" si="16"/>
        <v>0</v>
      </c>
      <c r="Y14" s="25">
        <v>26</v>
      </c>
      <c r="Z14" s="17">
        <v>9</v>
      </c>
      <c r="AA14" s="25">
        <v>4</v>
      </c>
      <c r="AB14" s="17">
        <v>2</v>
      </c>
      <c r="AC14" s="25">
        <v>0</v>
      </c>
      <c r="AD14" s="17">
        <v>678</v>
      </c>
      <c r="AE14" s="26">
        <v>288</v>
      </c>
      <c r="AF14" s="17">
        <v>168</v>
      </c>
      <c r="AG14" s="26">
        <v>81</v>
      </c>
      <c r="AH14" s="17">
        <v>0</v>
      </c>
      <c r="AI14" s="27">
        <v>1215</v>
      </c>
      <c r="AJ14" s="15">
        <v>14.847855309788585</v>
      </c>
      <c r="AK14" s="28">
        <v>3.1773188317243064</v>
      </c>
      <c r="AL14" s="22">
        <v>1.0998411340584138</v>
      </c>
      <c r="AM14" s="28">
        <v>0.48881828180373943</v>
      </c>
      <c r="AN14" s="22">
        <v>0.24440914090186971</v>
      </c>
      <c r="AO14" s="28">
        <v>0</v>
      </c>
      <c r="AP14" s="51">
        <v>846</v>
      </c>
      <c r="AQ14" s="55">
        <v>94</v>
      </c>
      <c r="AR14" s="51">
        <v>0</v>
      </c>
      <c r="AS14" s="55">
        <v>0</v>
      </c>
      <c r="AT14" s="51">
        <v>0</v>
      </c>
      <c r="AU14" s="55">
        <v>940</v>
      </c>
      <c r="AV14" s="15">
        <f t="shared" si="17"/>
        <v>11.487229622387877</v>
      </c>
    </row>
    <row r="15" spans="1:48" ht="13.5" customHeight="1" x14ac:dyDescent="0.45">
      <c r="A15" s="7" t="s">
        <v>104</v>
      </c>
      <c r="B15" s="7" t="s">
        <v>217</v>
      </c>
      <c r="C15" s="8" t="s">
        <v>390</v>
      </c>
      <c r="D15" s="7" t="s">
        <v>275</v>
      </c>
      <c r="E15" s="58">
        <v>8203</v>
      </c>
      <c r="F15" s="50">
        <v>4402</v>
      </c>
      <c r="G15" s="37" t="s">
        <v>596</v>
      </c>
      <c r="H15" s="64">
        <v>2059</v>
      </c>
      <c r="I15" s="64">
        <v>2343</v>
      </c>
      <c r="J15" s="19">
        <f t="shared" si="9"/>
        <v>53.663293916859686</v>
      </c>
      <c r="K15" s="12">
        <v>42</v>
      </c>
      <c r="L15" s="21">
        <f t="shared" si="10"/>
        <v>5.1200780202364991</v>
      </c>
      <c r="M15" s="67">
        <v>9</v>
      </c>
      <c r="N15" s="15">
        <f t="shared" si="11"/>
        <v>1.0971595757649639</v>
      </c>
      <c r="O15" s="66">
        <v>0</v>
      </c>
      <c r="P15" s="15">
        <f t="shared" si="12"/>
        <v>0</v>
      </c>
      <c r="Q15" s="72">
        <v>0</v>
      </c>
      <c r="R15" s="15">
        <f t="shared" si="13"/>
        <v>0</v>
      </c>
      <c r="S15" s="76">
        <v>33</v>
      </c>
      <c r="T15" s="15">
        <f t="shared" si="14"/>
        <v>4.0229184444715349</v>
      </c>
      <c r="U15" s="74">
        <v>5</v>
      </c>
      <c r="V15" s="15">
        <f t="shared" si="15"/>
        <v>0.60953309764720232</v>
      </c>
      <c r="W15" s="76">
        <v>0</v>
      </c>
      <c r="X15" s="15">
        <f t="shared" si="16"/>
        <v>0</v>
      </c>
      <c r="Y15" s="25">
        <v>25</v>
      </c>
      <c r="Z15" s="17">
        <v>12</v>
      </c>
      <c r="AA15" s="25">
        <v>4</v>
      </c>
      <c r="AB15" s="17">
        <v>1</v>
      </c>
      <c r="AC15" s="25">
        <v>0</v>
      </c>
      <c r="AD15" s="17">
        <v>670</v>
      </c>
      <c r="AE15" s="26">
        <v>387</v>
      </c>
      <c r="AF15" s="17">
        <v>194</v>
      </c>
      <c r="AG15" s="26">
        <v>38</v>
      </c>
      <c r="AH15" s="17">
        <v>0</v>
      </c>
      <c r="AI15" s="27">
        <v>1289</v>
      </c>
      <c r="AJ15" s="15">
        <v>15.713763257344873</v>
      </c>
      <c r="AK15" s="28">
        <v>3.0476654882360115</v>
      </c>
      <c r="AL15" s="22">
        <v>1.4628794343532854</v>
      </c>
      <c r="AM15" s="28">
        <v>0.48762647811776183</v>
      </c>
      <c r="AN15" s="22">
        <v>0.12190661952944046</v>
      </c>
      <c r="AO15" s="28">
        <v>0</v>
      </c>
      <c r="AP15" s="51">
        <v>963</v>
      </c>
      <c r="AQ15" s="55">
        <v>66</v>
      </c>
      <c r="AR15" s="51">
        <v>0</v>
      </c>
      <c r="AS15" s="55">
        <v>0</v>
      </c>
      <c r="AT15" s="51">
        <v>0</v>
      </c>
      <c r="AU15" s="55">
        <v>1007</v>
      </c>
      <c r="AV15" s="15">
        <f t="shared" si="17"/>
        <v>12.275996586614653</v>
      </c>
    </row>
    <row r="16" spans="1:48" ht="13.5" customHeight="1" x14ac:dyDescent="0.45">
      <c r="A16" s="7" t="s">
        <v>110</v>
      </c>
      <c r="B16" s="7" t="s">
        <v>223</v>
      </c>
      <c r="C16" s="8" t="s">
        <v>396</v>
      </c>
      <c r="D16" s="7" t="s">
        <v>275</v>
      </c>
      <c r="E16" s="58">
        <v>8197</v>
      </c>
      <c r="F16" s="50">
        <v>4385</v>
      </c>
      <c r="G16" s="37" t="s">
        <v>602</v>
      </c>
      <c r="H16" s="64">
        <v>2048</v>
      </c>
      <c r="I16" s="64">
        <v>2337</v>
      </c>
      <c r="J16" s="19">
        <f t="shared" si="9"/>
        <v>53.495181163840435</v>
      </c>
      <c r="K16" s="12">
        <v>46</v>
      </c>
      <c r="L16" s="21">
        <f t="shared" si="10"/>
        <v>5.6118091984872516</v>
      </c>
      <c r="M16" s="67">
        <v>10</v>
      </c>
      <c r="N16" s="15">
        <f t="shared" si="11"/>
        <v>1.2199585214102722</v>
      </c>
      <c r="O16" s="66">
        <v>0</v>
      </c>
      <c r="P16" s="15">
        <f t="shared" si="12"/>
        <v>0</v>
      </c>
      <c r="Q16" s="72">
        <v>0</v>
      </c>
      <c r="R16" s="15">
        <f t="shared" si="13"/>
        <v>0</v>
      </c>
      <c r="S16" s="76">
        <v>36</v>
      </c>
      <c r="T16" s="15">
        <f t="shared" si="14"/>
        <v>4.3918506770769801</v>
      </c>
      <c r="U16" s="74">
        <v>6</v>
      </c>
      <c r="V16" s="15">
        <f t="shared" si="15"/>
        <v>0.73197511284616323</v>
      </c>
      <c r="W16" s="76">
        <v>0</v>
      </c>
      <c r="X16" s="15">
        <f t="shared" si="16"/>
        <v>0</v>
      </c>
      <c r="Y16" s="25">
        <v>31</v>
      </c>
      <c r="Z16" s="17">
        <v>9</v>
      </c>
      <c r="AA16" s="25">
        <v>5</v>
      </c>
      <c r="AB16" s="17">
        <v>1</v>
      </c>
      <c r="AC16" s="25">
        <v>0</v>
      </c>
      <c r="AD16" s="17">
        <v>819</v>
      </c>
      <c r="AE16" s="26">
        <v>282</v>
      </c>
      <c r="AF16" s="17">
        <v>222</v>
      </c>
      <c r="AG16" s="26">
        <v>39</v>
      </c>
      <c r="AH16" s="17">
        <v>0</v>
      </c>
      <c r="AI16" s="27">
        <v>1362</v>
      </c>
      <c r="AJ16" s="15">
        <v>16.615835061607907</v>
      </c>
      <c r="AK16" s="28">
        <v>3.7818714163718434</v>
      </c>
      <c r="AL16" s="22">
        <v>1.097962669269245</v>
      </c>
      <c r="AM16" s="28">
        <v>0.60997926070513608</v>
      </c>
      <c r="AN16" s="22">
        <v>0.12199585214102721</v>
      </c>
      <c r="AO16" s="28">
        <v>0</v>
      </c>
      <c r="AP16" s="51">
        <v>1010</v>
      </c>
      <c r="AQ16" s="55">
        <v>0</v>
      </c>
      <c r="AR16" s="51">
        <v>0</v>
      </c>
      <c r="AS16" s="55">
        <v>0</v>
      </c>
      <c r="AT16" s="51">
        <v>0</v>
      </c>
      <c r="AU16" s="55">
        <v>1010</v>
      </c>
      <c r="AV16" s="15">
        <f t="shared" si="17"/>
        <v>12.321581066243748</v>
      </c>
    </row>
    <row r="17" spans="1:48" ht="13.5" customHeight="1" x14ac:dyDescent="0.45">
      <c r="A17" s="7" t="s">
        <v>113</v>
      </c>
      <c r="B17" s="7" t="s">
        <v>226</v>
      </c>
      <c r="C17" s="8" t="s">
        <v>409</v>
      </c>
      <c r="D17" s="7" t="s">
        <v>275</v>
      </c>
      <c r="E17" s="58">
        <v>8282</v>
      </c>
      <c r="F17" s="50">
        <v>4403</v>
      </c>
      <c r="G17" s="37" t="s">
        <v>605</v>
      </c>
      <c r="H17" s="64">
        <v>2003</v>
      </c>
      <c r="I17" s="64">
        <v>2400</v>
      </c>
      <c r="J17" s="19">
        <f t="shared" si="9"/>
        <v>53.163487080415365</v>
      </c>
      <c r="K17" s="12">
        <v>33</v>
      </c>
      <c r="L17" s="21">
        <f t="shared" si="10"/>
        <v>3.9845447959430089</v>
      </c>
      <c r="M17" s="67">
        <v>8</v>
      </c>
      <c r="N17" s="15">
        <f t="shared" si="11"/>
        <v>0.96595025356194153</v>
      </c>
      <c r="O17" s="66">
        <v>0</v>
      </c>
      <c r="P17" s="15">
        <f t="shared" si="12"/>
        <v>0</v>
      </c>
      <c r="Q17" s="72">
        <v>0</v>
      </c>
      <c r="R17" s="15">
        <f t="shared" si="13"/>
        <v>0</v>
      </c>
      <c r="S17" s="76">
        <v>25</v>
      </c>
      <c r="T17" s="15">
        <f t="shared" si="14"/>
        <v>3.0185945423810674</v>
      </c>
      <c r="U17" s="74">
        <v>7</v>
      </c>
      <c r="V17" s="15">
        <f t="shared" si="15"/>
        <v>0.84520647186669884</v>
      </c>
      <c r="W17" s="76">
        <v>2</v>
      </c>
      <c r="X17" s="15">
        <f t="shared" si="16"/>
        <v>0.24148756339048538</v>
      </c>
      <c r="Y17" s="25">
        <v>15</v>
      </c>
      <c r="Z17" s="17">
        <v>11</v>
      </c>
      <c r="AA17" s="25">
        <v>3</v>
      </c>
      <c r="AB17" s="17">
        <v>2</v>
      </c>
      <c r="AC17" s="25">
        <v>2</v>
      </c>
      <c r="AD17" s="17">
        <v>399</v>
      </c>
      <c r="AE17" s="26">
        <v>343</v>
      </c>
      <c r="AF17" s="17">
        <v>123</v>
      </c>
      <c r="AG17" s="26">
        <v>71</v>
      </c>
      <c r="AH17" s="17">
        <v>157</v>
      </c>
      <c r="AI17" s="27">
        <v>1093</v>
      </c>
      <c r="AJ17" s="15">
        <v>13.197295339290028</v>
      </c>
      <c r="AK17" s="28">
        <v>1.8111567254286405</v>
      </c>
      <c r="AL17" s="22">
        <v>1.3281815986476697</v>
      </c>
      <c r="AM17" s="28">
        <v>0.36223134508572807</v>
      </c>
      <c r="AN17" s="22">
        <v>0.24148756339048538</v>
      </c>
      <c r="AO17" s="28">
        <v>0.24148756339048538</v>
      </c>
      <c r="AP17" s="51">
        <v>721</v>
      </c>
      <c r="AQ17" s="55">
        <v>197</v>
      </c>
      <c r="AR17" s="51">
        <v>0</v>
      </c>
      <c r="AS17" s="55">
        <v>0</v>
      </c>
      <c r="AT17" s="51">
        <v>0</v>
      </c>
      <c r="AU17" s="55">
        <v>888</v>
      </c>
      <c r="AV17" s="15">
        <f t="shared" si="17"/>
        <v>10.722047814537552</v>
      </c>
    </row>
    <row r="18" spans="1:48" ht="13.5" customHeight="1" x14ac:dyDescent="0.45">
      <c r="A18" s="7" t="s">
        <v>138</v>
      </c>
      <c r="B18" s="7" t="s">
        <v>251</v>
      </c>
      <c r="C18" s="8" t="s">
        <v>449</v>
      </c>
      <c r="D18" s="7" t="s">
        <v>275</v>
      </c>
      <c r="E18" s="58">
        <v>6296</v>
      </c>
      <c r="F18" s="50">
        <v>3384</v>
      </c>
      <c r="G18" s="37" t="s">
        <v>614</v>
      </c>
      <c r="H18" s="64">
        <v>1548</v>
      </c>
      <c r="I18" s="64">
        <v>1836</v>
      </c>
      <c r="J18" s="19">
        <f t="shared" si="9"/>
        <v>53.748411689961884</v>
      </c>
      <c r="K18" s="13">
        <v>27</v>
      </c>
      <c r="L18" s="21">
        <f t="shared" si="10"/>
        <v>4.288437102922491</v>
      </c>
      <c r="M18" s="68">
        <v>4</v>
      </c>
      <c r="N18" s="15">
        <f t="shared" si="11"/>
        <v>0.63532401524777637</v>
      </c>
      <c r="O18" s="66">
        <v>0</v>
      </c>
      <c r="P18" s="15">
        <f t="shared" si="12"/>
        <v>0</v>
      </c>
      <c r="Q18" s="73">
        <v>0</v>
      </c>
      <c r="R18" s="15">
        <f t="shared" si="13"/>
        <v>0</v>
      </c>
      <c r="S18" s="77">
        <v>23</v>
      </c>
      <c r="T18" s="15">
        <f t="shared" si="14"/>
        <v>3.653113087674714</v>
      </c>
      <c r="U18" s="74">
        <v>4</v>
      </c>
      <c r="V18" s="15">
        <f t="shared" si="15"/>
        <v>0.63532401524777637</v>
      </c>
      <c r="W18" s="77">
        <v>0</v>
      </c>
      <c r="X18" s="15">
        <f t="shared" si="16"/>
        <v>0</v>
      </c>
      <c r="Y18" s="25">
        <v>15</v>
      </c>
      <c r="Z18" s="17">
        <v>8</v>
      </c>
      <c r="AA18" s="25">
        <v>3</v>
      </c>
      <c r="AB18" s="17">
        <v>1</v>
      </c>
      <c r="AC18" s="25">
        <v>0</v>
      </c>
      <c r="AD18" s="17">
        <v>410</v>
      </c>
      <c r="AE18" s="26">
        <v>261</v>
      </c>
      <c r="AF18" s="17">
        <v>135</v>
      </c>
      <c r="AG18" s="26">
        <v>38</v>
      </c>
      <c r="AH18" s="17">
        <v>0</v>
      </c>
      <c r="AI18" s="27">
        <v>844</v>
      </c>
      <c r="AJ18" s="15">
        <v>13.405336721728082</v>
      </c>
      <c r="AK18" s="28">
        <v>2.3824650571791612</v>
      </c>
      <c r="AL18" s="22">
        <v>1.2706480304955527</v>
      </c>
      <c r="AM18" s="28">
        <v>0.47649301143583228</v>
      </c>
      <c r="AN18" s="22">
        <v>0.15883100381194409</v>
      </c>
      <c r="AO18" s="28">
        <v>0</v>
      </c>
      <c r="AP18" s="51">
        <v>756</v>
      </c>
      <c r="AQ18" s="55">
        <v>0</v>
      </c>
      <c r="AR18" s="51">
        <v>0</v>
      </c>
      <c r="AS18" s="55">
        <v>0</v>
      </c>
      <c r="AT18" s="51">
        <v>0</v>
      </c>
      <c r="AU18" s="55">
        <v>756</v>
      </c>
      <c r="AV18" s="15">
        <f t="shared" si="17"/>
        <v>12.007623888182973</v>
      </c>
    </row>
    <row r="19" spans="1:48" ht="13.5" customHeight="1" x14ac:dyDescent="0.45">
      <c r="A19" s="7" t="s">
        <v>152</v>
      </c>
      <c r="B19" s="7" t="s">
        <v>266</v>
      </c>
      <c r="C19" s="8" t="s">
        <v>467</v>
      </c>
      <c r="D19" s="7" t="s">
        <v>275</v>
      </c>
      <c r="E19" s="58">
        <v>8176</v>
      </c>
      <c r="F19" s="50">
        <v>4434</v>
      </c>
      <c r="G19" s="37" t="s">
        <v>626</v>
      </c>
      <c r="H19" s="64">
        <v>2083</v>
      </c>
      <c r="I19" s="64">
        <v>2351</v>
      </c>
      <c r="J19" s="19">
        <f t="shared" ref="J19:J20" si="18">(F19/E19)*100</f>
        <v>54.231898238747554</v>
      </c>
      <c r="K19" s="14">
        <v>45</v>
      </c>
      <c r="L19" s="21">
        <f t="shared" ref="L19:L20" si="19">(K19/E19)*1000</f>
        <v>5.5039138943248531</v>
      </c>
      <c r="M19" s="69">
        <v>11</v>
      </c>
      <c r="N19" s="15">
        <f t="shared" ref="N19:N20" si="20">(M19/E19)*1000</f>
        <v>1.3454011741682974</v>
      </c>
      <c r="O19" s="66">
        <v>2</v>
      </c>
      <c r="P19" s="15">
        <f t="shared" ref="P19:P20" si="21">(O19/E19)*1000</f>
        <v>0.2446183953033268</v>
      </c>
      <c r="Q19" s="72">
        <v>0</v>
      </c>
      <c r="R19" s="15">
        <f t="shared" ref="R19:R20" si="22">(Q19/E19)*1000</f>
        <v>0</v>
      </c>
      <c r="S19" s="76">
        <v>34</v>
      </c>
      <c r="T19" s="15">
        <f t="shared" ref="T19:T20" si="23">(S19/E19)*1000</f>
        <v>4.1585127201565557</v>
      </c>
      <c r="U19" s="74">
        <v>6</v>
      </c>
      <c r="V19" s="15">
        <f t="shared" ref="V19:V20" si="24">(U19/E19)*1000</f>
        <v>0.73385518590998045</v>
      </c>
      <c r="W19" s="76">
        <v>1</v>
      </c>
      <c r="X19" s="15">
        <f t="shared" ref="X19:X20" si="25">(W19/E19)*1000</f>
        <v>0.1223091976516634</v>
      </c>
      <c r="Y19" s="25">
        <v>27</v>
      </c>
      <c r="Z19" s="17">
        <v>10</v>
      </c>
      <c r="AA19" s="25">
        <v>6</v>
      </c>
      <c r="AB19" s="17">
        <v>1</v>
      </c>
      <c r="AC19" s="25">
        <v>1</v>
      </c>
      <c r="AD19" s="17">
        <v>713</v>
      </c>
      <c r="AE19" s="26">
        <v>334</v>
      </c>
      <c r="AF19" s="17">
        <v>220</v>
      </c>
      <c r="AG19" s="26">
        <v>38</v>
      </c>
      <c r="AH19" s="17">
        <v>60</v>
      </c>
      <c r="AI19" s="27">
        <v>1365</v>
      </c>
      <c r="AJ19" s="15">
        <v>16.695205479452056</v>
      </c>
      <c r="AK19" s="28">
        <v>3.3023483365949118</v>
      </c>
      <c r="AL19" s="22">
        <v>1.2230919765166339</v>
      </c>
      <c r="AM19" s="28">
        <v>0.73385518590998045</v>
      </c>
      <c r="AN19" s="22">
        <v>0.1223091976516634</v>
      </c>
      <c r="AO19" s="28">
        <v>0.1223091976516634</v>
      </c>
      <c r="AP19" s="51">
        <v>971</v>
      </c>
      <c r="AQ19" s="55">
        <v>97</v>
      </c>
      <c r="AR19" s="51">
        <v>0</v>
      </c>
      <c r="AS19" s="55">
        <v>0</v>
      </c>
      <c r="AT19" s="51">
        <v>0</v>
      </c>
      <c r="AU19" s="55">
        <v>1050</v>
      </c>
      <c r="AV19" s="15">
        <f t="shared" ref="AV19:AV20" si="26">(AU19/E19)*100</f>
        <v>12.842465753424658</v>
      </c>
    </row>
    <row r="20" spans="1:48" ht="13.5" customHeight="1" x14ac:dyDescent="0.45">
      <c r="A20" s="7" t="s">
        <v>473</v>
      </c>
      <c r="B20" s="7" t="s">
        <v>474</v>
      </c>
      <c r="C20" s="8" t="s">
        <v>475</v>
      </c>
      <c r="D20" s="7" t="s">
        <v>275</v>
      </c>
      <c r="E20" s="58">
        <v>8193</v>
      </c>
      <c r="F20" s="50">
        <v>4409</v>
      </c>
      <c r="G20" s="37" t="s">
        <v>581</v>
      </c>
      <c r="H20" s="64">
        <v>2070</v>
      </c>
      <c r="I20" s="64">
        <v>2339</v>
      </c>
      <c r="J20" s="19">
        <f t="shared" si="18"/>
        <v>53.814231661174169</v>
      </c>
      <c r="K20" s="14">
        <v>45</v>
      </c>
      <c r="L20" s="21">
        <f t="shared" si="19"/>
        <v>5.4924935920908089</v>
      </c>
      <c r="M20" s="69">
        <v>9</v>
      </c>
      <c r="N20" s="15">
        <f t="shared" si="20"/>
        <v>1.0984987184181618</v>
      </c>
      <c r="O20" s="66">
        <v>0</v>
      </c>
      <c r="P20" s="15">
        <f t="shared" si="21"/>
        <v>0</v>
      </c>
      <c r="Q20" s="72">
        <v>0</v>
      </c>
      <c r="R20" s="15">
        <f t="shared" si="22"/>
        <v>0</v>
      </c>
      <c r="S20" s="76">
        <v>36</v>
      </c>
      <c r="T20" s="15">
        <f t="shared" si="23"/>
        <v>4.3939948736726473</v>
      </c>
      <c r="U20" s="74">
        <v>4</v>
      </c>
      <c r="V20" s="15">
        <f t="shared" si="24"/>
        <v>0.48822165263029416</v>
      </c>
      <c r="W20" s="76">
        <v>0</v>
      </c>
      <c r="X20" s="15">
        <f t="shared" si="25"/>
        <v>0</v>
      </c>
      <c r="Y20" s="25">
        <v>30</v>
      </c>
      <c r="Z20" s="17">
        <v>11</v>
      </c>
      <c r="AA20" s="25">
        <v>2</v>
      </c>
      <c r="AB20" s="17">
        <v>2</v>
      </c>
      <c r="AC20" s="25">
        <v>0</v>
      </c>
      <c r="AD20" s="17">
        <v>799</v>
      </c>
      <c r="AE20" s="26">
        <v>354</v>
      </c>
      <c r="AF20" s="17">
        <v>80</v>
      </c>
      <c r="AG20" s="26">
        <v>81</v>
      </c>
      <c r="AH20" s="17">
        <v>0</v>
      </c>
      <c r="AI20" s="27">
        <v>1314</v>
      </c>
      <c r="AJ20" s="15">
        <v>16.038081288905161</v>
      </c>
      <c r="AK20" s="28">
        <v>3.6616623947272062</v>
      </c>
      <c r="AL20" s="22">
        <v>1.3426095447333088</v>
      </c>
      <c r="AM20" s="28">
        <v>0.24411082631514708</v>
      </c>
      <c r="AN20" s="22">
        <v>0.24411082631514708</v>
      </c>
      <c r="AO20" s="28">
        <v>0</v>
      </c>
      <c r="AP20" s="51">
        <v>873</v>
      </c>
      <c r="AQ20" s="55">
        <v>69</v>
      </c>
      <c r="AR20" s="51">
        <v>0</v>
      </c>
      <c r="AS20" s="55">
        <v>0</v>
      </c>
      <c r="AT20" s="51">
        <v>0</v>
      </c>
      <c r="AU20" s="55">
        <v>942</v>
      </c>
      <c r="AV20" s="15">
        <f t="shared" si="26"/>
        <v>11.497619919443428</v>
      </c>
    </row>
    <row r="21" spans="1:48" ht="13.5" customHeight="1" thickBot="1" x14ac:dyDescent="0.4"/>
    <row r="22" spans="1:48" ht="13.5" customHeight="1" thickBot="1" x14ac:dyDescent="0.5">
      <c r="A22" s="83" t="s">
        <v>24</v>
      </c>
      <c r="B22" s="84"/>
      <c r="C22" s="84"/>
      <c r="D22" s="85"/>
      <c r="E22" s="2"/>
      <c r="F22" s="2"/>
      <c r="G22" s="2"/>
      <c r="H22" s="2"/>
      <c r="I22" s="2"/>
      <c r="J22" s="2"/>
      <c r="K22" s="42" t="s">
        <v>482</v>
      </c>
      <c r="L22" s="42" t="s">
        <v>489</v>
      </c>
      <c r="M22" s="65" t="s">
        <v>483</v>
      </c>
      <c r="N22" s="43" t="s">
        <v>490</v>
      </c>
      <c r="O22" s="65" t="s">
        <v>485</v>
      </c>
      <c r="P22" s="43" t="s">
        <v>491</v>
      </c>
      <c r="Q22" s="70" t="s">
        <v>486</v>
      </c>
      <c r="R22" s="43" t="s">
        <v>492</v>
      </c>
      <c r="S22" s="75" t="s">
        <v>484</v>
      </c>
      <c r="T22" s="43" t="s">
        <v>493</v>
      </c>
      <c r="U22" s="75" t="s">
        <v>487</v>
      </c>
      <c r="V22" s="43" t="s">
        <v>494</v>
      </c>
      <c r="W22" s="75" t="s">
        <v>488</v>
      </c>
      <c r="X22" s="43" t="s">
        <v>495</v>
      </c>
      <c r="Y22" s="44" t="s">
        <v>0</v>
      </c>
      <c r="Z22" s="45" t="s">
        <v>1</v>
      </c>
      <c r="AA22" s="44" t="s">
        <v>2</v>
      </c>
      <c r="AB22" s="45" t="s">
        <v>3</v>
      </c>
      <c r="AC22" s="44" t="s">
        <v>4</v>
      </c>
      <c r="AD22" s="45" t="s">
        <v>5</v>
      </c>
      <c r="AE22" s="46" t="s">
        <v>6</v>
      </c>
      <c r="AF22" s="45" t="s">
        <v>7</v>
      </c>
      <c r="AG22" s="46" t="s">
        <v>8</v>
      </c>
      <c r="AH22" s="45" t="s">
        <v>9</v>
      </c>
      <c r="AI22" s="47" t="s">
        <v>10</v>
      </c>
      <c r="AJ22" s="43" t="s">
        <v>11</v>
      </c>
      <c r="AK22" s="48" t="s">
        <v>12</v>
      </c>
      <c r="AL22" s="49" t="s">
        <v>13</v>
      </c>
      <c r="AM22" s="48" t="s">
        <v>14</v>
      </c>
      <c r="AN22" s="49" t="s">
        <v>15</v>
      </c>
      <c r="AO22" s="48" t="s">
        <v>16</v>
      </c>
      <c r="AP22" s="52" t="s">
        <v>17</v>
      </c>
      <c r="AQ22" s="56" t="s">
        <v>18</v>
      </c>
      <c r="AR22" s="52" t="s">
        <v>19</v>
      </c>
      <c r="AS22" s="56" t="s">
        <v>20</v>
      </c>
      <c r="AT22" s="52" t="s">
        <v>21</v>
      </c>
      <c r="AU22" s="56" t="s">
        <v>22</v>
      </c>
      <c r="AV22" s="52" t="s">
        <v>23</v>
      </c>
    </row>
    <row r="23" spans="1:48" ht="13.5" customHeight="1" x14ac:dyDescent="0.45">
      <c r="A23" s="86" t="s">
        <v>25</v>
      </c>
      <c r="B23" s="87"/>
      <c r="C23" s="87"/>
      <c r="D23" s="88"/>
      <c r="E23" s="3">
        <f>SUM(E2:E20)</f>
        <v>141429</v>
      </c>
      <c r="F23" s="3">
        <f>SUM(F2:F20)</f>
        <v>74983</v>
      </c>
      <c r="G23" s="3"/>
      <c r="H23" s="61">
        <f t="shared" ref="H23:AV23" si="27">SUM(H2:H20)</f>
        <v>35043</v>
      </c>
      <c r="I23" s="61">
        <f t="shared" si="27"/>
        <v>39940</v>
      </c>
      <c r="J23" s="3">
        <f t="shared" si="27"/>
        <v>1010.3011054755658</v>
      </c>
      <c r="K23" s="32">
        <f t="shared" si="27"/>
        <v>699</v>
      </c>
      <c r="L23" s="3">
        <f t="shared" si="27"/>
        <v>94.462130471172983</v>
      </c>
      <c r="M23" s="23">
        <f t="shared" si="27"/>
        <v>158</v>
      </c>
      <c r="N23" s="3">
        <f t="shared" si="27"/>
        <v>20.53576210862462</v>
      </c>
      <c r="O23" s="23">
        <f t="shared" si="27"/>
        <v>11</v>
      </c>
      <c r="P23" s="3">
        <f t="shared" si="27"/>
        <v>1.430758458833955</v>
      </c>
      <c r="Q23" s="23">
        <f t="shared" si="27"/>
        <v>1</v>
      </c>
      <c r="R23" s="3">
        <f t="shared" si="27"/>
        <v>0.16966406515100102</v>
      </c>
      <c r="S23" s="5">
        <f t="shared" si="27"/>
        <v>541</v>
      </c>
      <c r="T23" s="3">
        <f t="shared" si="27"/>
        <v>73.926368362548359</v>
      </c>
      <c r="U23" s="5">
        <f t="shared" si="27"/>
        <v>101</v>
      </c>
      <c r="V23" s="3">
        <f t="shared" si="27"/>
        <v>13.771177505987659</v>
      </c>
      <c r="W23" s="5">
        <f t="shared" si="27"/>
        <v>8</v>
      </c>
      <c r="X23" s="3">
        <f t="shared" si="27"/>
        <v>0.96770494415676089</v>
      </c>
      <c r="Y23" s="30">
        <f t="shared" si="27"/>
        <v>421</v>
      </c>
      <c r="Z23" s="3">
        <f t="shared" si="27"/>
        <v>166</v>
      </c>
      <c r="AA23" s="30">
        <f t="shared" si="27"/>
        <v>73</v>
      </c>
      <c r="AB23" s="3">
        <f t="shared" si="27"/>
        <v>30</v>
      </c>
      <c r="AC23" s="30">
        <f t="shared" si="27"/>
        <v>9</v>
      </c>
      <c r="AD23" s="3">
        <f t="shared" si="27"/>
        <v>11211</v>
      </c>
      <c r="AE23" s="32">
        <f t="shared" si="27"/>
        <v>5329</v>
      </c>
      <c r="AF23" s="3">
        <f t="shared" si="27"/>
        <v>3006</v>
      </c>
      <c r="AG23" s="32">
        <f t="shared" si="27"/>
        <v>1200</v>
      </c>
      <c r="AH23" s="3">
        <f t="shared" si="27"/>
        <v>589</v>
      </c>
      <c r="AI23" s="32">
        <f t="shared" si="27"/>
        <v>21335</v>
      </c>
      <c r="AJ23" s="3">
        <f t="shared" si="27"/>
        <v>288.01835184474527</v>
      </c>
      <c r="AK23" s="34">
        <f t="shared" si="27"/>
        <v>57.480722731912877</v>
      </c>
      <c r="AL23" s="3">
        <f t="shared" si="27"/>
        <v>21.779471774438502</v>
      </c>
      <c r="AM23" s="34">
        <f t="shared" si="27"/>
        <v>9.955531976032411</v>
      </c>
      <c r="AN23" s="3">
        <f t="shared" si="27"/>
        <v>4.109034979481442</v>
      </c>
      <c r="AO23" s="34">
        <f t="shared" si="27"/>
        <v>1.1373690093077622</v>
      </c>
      <c r="AP23" s="3">
        <f t="shared" si="27"/>
        <v>15850</v>
      </c>
      <c r="AQ23" s="53">
        <f t="shared" si="27"/>
        <v>1140</v>
      </c>
      <c r="AR23" s="3">
        <f t="shared" si="27"/>
        <v>0</v>
      </c>
      <c r="AS23" s="53">
        <f t="shared" si="27"/>
        <v>0</v>
      </c>
      <c r="AT23" s="3">
        <f t="shared" si="27"/>
        <v>0</v>
      </c>
      <c r="AU23" s="53">
        <f t="shared" si="27"/>
        <v>16628</v>
      </c>
      <c r="AV23" s="3">
        <f t="shared" si="27"/>
        <v>224.2521027998074</v>
      </c>
    </row>
    <row r="24" spans="1:48" ht="13.5" customHeight="1" x14ac:dyDescent="0.45">
      <c r="A24" s="80" t="s">
        <v>26</v>
      </c>
      <c r="B24" s="81"/>
      <c r="C24" s="81"/>
      <c r="D24" s="82"/>
      <c r="E24" s="4">
        <f>COUNT(E2:E20)</f>
        <v>19</v>
      </c>
      <c r="F24" s="4">
        <f>COUNT(F2:F20)</f>
        <v>19</v>
      </c>
      <c r="G24" s="4"/>
      <c r="H24" s="62">
        <f t="shared" ref="H24:AV24" si="28">COUNT(H2:H20)</f>
        <v>19</v>
      </c>
      <c r="I24" s="62">
        <f t="shared" si="28"/>
        <v>19</v>
      </c>
      <c r="J24" s="4">
        <f t="shared" si="28"/>
        <v>19</v>
      </c>
      <c r="K24" s="33">
        <f t="shared" si="28"/>
        <v>19</v>
      </c>
      <c r="L24" s="4">
        <f t="shared" si="28"/>
        <v>19</v>
      </c>
      <c r="M24" s="24">
        <f t="shared" si="28"/>
        <v>19</v>
      </c>
      <c r="N24" s="4">
        <f t="shared" si="28"/>
        <v>19</v>
      </c>
      <c r="O24" s="24">
        <f t="shared" si="28"/>
        <v>19</v>
      </c>
      <c r="P24" s="4">
        <f t="shared" si="28"/>
        <v>19</v>
      </c>
      <c r="Q24" s="24">
        <f t="shared" si="28"/>
        <v>19</v>
      </c>
      <c r="R24" s="4">
        <f t="shared" si="28"/>
        <v>19</v>
      </c>
      <c r="S24" s="6">
        <f t="shared" si="28"/>
        <v>19</v>
      </c>
      <c r="T24" s="4">
        <f t="shared" si="28"/>
        <v>19</v>
      </c>
      <c r="U24" s="6">
        <f t="shared" si="28"/>
        <v>19</v>
      </c>
      <c r="V24" s="4">
        <f t="shared" si="28"/>
        <v>19</v>
      </c>
      <c r="W24" s="6">
        <f t="shared" si="28"/>
        <v>19</v>
      </c>
      <c r="X24" s="4">
        <f t="shared" si="28"/>
        <v>19</v>
      </c>
      <c r="Y24" s="31">
        <f t="shared" si="28"/>
        <v>19</v>
      </c>
      <c r="Z24" s="4">
        <f t="shared" si="28"/>
        <v>19</v>
      </c>
      <c r="AA24" s="31">
        <f t="shared" si="28"/>
        <v>19</v>
      </c>
      <c r="AB24" s="4">
        <f t="shared" si="28"/>
        <v>19</v>
      </c>
      <c r="AC24" s="31">
        <f t="shared" si="28"/>
        <v>19</v>
      </c>
      <c r="AD24" s="4">
        <f t="shared" si="28"/>
        <v>19</v>
      </c>
      <c r="AE24" s="33">
        <f t="shared" si="28"/>
        <v>19</v>
      </c>
      <c r="AF24" s="4">
        <f t="shared" si="28"/>
        <v>19</v>
      </c>
      <c r="AG24" s="33">
        <f t="shared" si="28"/>
        <v>19</v>
      </c>
      <c r="AH24" s="4">
        <f t="shared" si="28"/>
        <v>19</v>
      </c>
      <c r="AI24" s="33">
        <f t="shared" si="28"/>
        <v>19</v>
      </c>
      <c r="AJ24" s="4">
        <f t="shared" si="28"/>
        <v>19</v>
      </c>
      <c r="AK24" s="35">
        <f t="shared" si="28"/>
        <v>19</v>
      </c>
      <c r="AL24" s="4">
        <f t="shared" si="28"/>
        <v>19</v>
      </c>
      <c r="AM24" s="35">
        <f t="shared" si="28"/>
        <v>19</v>
      </c>
      <c r="AN24" s="4">
        <f t="shared" si="28"/>
        <v>19</v>
      </c>
      <c r="AO24" s="35">
        <f t="shared" si="28"/>
        <v>19</v>
      </c>
      <c r="AP24" s="4">
        <f t="shared" si="28"/>
        <v>19</v>
      </c>
      <c r="AQ24" s="54">
        <f t="shared" si="28"/>
        <v>19</v>
      </c>
      <c r="AR24" s="4">
        <f t="shared" si="28"/>
        <v>19</v>
      </c>
      <c r="AS24" s="54">
        <f t="shared" si="28"/>
        <v>19</v>
      </c>
      <c r="AT24" s="4">
        <f t="shared" si="28"/>
        <v>19</v>
      </c>
      <c r="AU24" s="54">
        <f t="shared" si="28"/>
        <v>19</v>
      </c>
      <c r="AV24" s="4">
        <f t="shared" si="28"/>
        <v>19</v>
      </c>
    </row>
    <row r="25" spans="1:48" ht="13.5" customHeight="1" x14ac:dyDescent="0.45">
      <c r="A25" s="80" t="s">
        <v>27</v>
      </c>
      <c r="B25" s="81"/>
      <c r="C25" s="81"/>
      <c r="D25" s="82"/>
      <c r="E25" s="4">
        <f>AVERAGEA(E2:E20)</f>
        <v>7443.6315789473683</v>
      </c>
      <c r="F25" s="4">
        <f>AVERAGEA(F2:F20)</f>
        <v>3946.4736842105262</v>
      </c>
      <c r="G25" s="4"/>
      <c r="H25" s="62">
        <f t="shared" ref="H25:AV25" si="29">AVERAGEA(H2:H20)</f>
        <v>1844.3684210526317</v>
      </c>
      <c r="I25" s="62">
        <f t="shared" si="29"/>
        <v>2102.1052631578946</v>
      </c>
      <c r="J25" s="4">
        <f t="shared" si="29"/>
        <v>53.17374239345083</v>
      </c>
      <c r="K25" s="33">
        <f t="shared" si="29"/>
        <v>36.789473684210527</v>
      </c>
      <c r="L25" s="4">
        <f t="shared" si="29"/>
        <v>4.9716910774301573</v>
      </c>
      <c r="M25" s="24">
        <f t="shared" si="29"/>
        <v>8.3157894736842106</v>
      </c>
      <c r="N25" s="4">
        <f t="shared" si="29"/>
        <v>1.0808295846644538</v>
      </c>
      <c r="O25" s="24">
        <f t="shared" si="29"/>
        <v>0.57894736842105265</v>
      </c>
      <c r="P25" s="4">
        <f t="shared" si="29"/>
        <v>7.5303076780734474E-2</v>
      </c>
      <c r="Q25" s="24">
        <f t="shared" si="29"/>
        <v>5.2631578947368418E-2</v>
      </c>
      <c r="R25" s="4">
        <f t="shared" si="29"/>
        <v>8.9296876395263697E-3</v>
      </c>
      <c r="S25" s="6">
        <f t="shared" si="29"/>
        <v>28.473684210526315</v>
      </c>
      <c r="T25" s="4">
        <f t="shared" si="29"/>
        <v>3.890861492765703</v>
      </c>
      <c r="U25" s="6">
        <f t="shared" si="29"/>
        <v>5.3157894736842106</v>
      </c>
      <c r="V25" s="4">
        <f t="shared" si="29"/>
        <v>0.72479881610461361</v>
      </c>
      <c r="W25" s="6">
        <f t="shared" si="29"/>
        <v>0.42105263157894735</v>
      </c>
      <c r="X25" s="4">
        <f t="shared" si="29"/>
        <v>5.0931839166145312E-2</v>
      </c>
      <c r="Y25" s="31">
        <f t="shared" si="29"/>
        <v>22.157894736842106</v>
      </c>
      <c r="Z25" s="4">
        <f t="shared" si="29"/>
        <v>8.7368421052631575</v>
      </c>
      <c r="AA25" s="31">
        <f t="shared" si="29"/>
        <v>3.8421052631578947</v>
      </c>
      <c r="AB25" s="4">
        <f t="shared" si="29"/>
        <v>1.5789473684210527</v>
      </c>
      <c r="AC25" s="31">
        <f t="shared" si="29"/>
        <v>0.47368421052631576</v>
      </c>
      <c r="AD25" s="4">
        <f t="shared" si="29"/>
        <v>590.0526315789474</v>
      </c>
      <c r="AE25" s="33">
        <f t="shared" si="29"/>
        <v>280.4736842105263</v>
      </c>
      <c r="AF25" s="4">
        <f t="shared" si="29"/>
        <v>158.21052631578948</v>
      </c>
      <c r="AG25" s="33">
        <f t="shared" si="29"/>
        <v>63.157894736842103</v>
      </c>
      <c r="AH25" s="4">
        <f t="shared" si="29"/>
        <v>31</v>
      </c>
      <c r="AI25" s="33">
        <f t="shared" si="29"/>
        <v>1122.8947368421052</v>
      </c>
      <c r="AJ25" s="4">
        <f t="shared" si="29"/>
        <v>15.158860623407646</v>
      </c>
      <c r="AK25" s="35">
        <f t="shared" si="29"/>
        <v>3.0253011964164673</v>
      </c>
      <c r="AL25" s="4">
        <f t="shared" si="29"/>
        <v>1.1462879881283421</v>
      </c>
      <c r="AM25" s="35">
        <f t="shared" si="29"/>
        <v>0.52397536715960058</v>
      </c>
      <c r="AN25" s="4">
        <f t="shared" si="29"/>
        <v>0.21626499892007589</v>
      </c>
      <c r="AO25" s="35">
        <f t="shared" si="29"/>
        <v>5.9861526805671694E-2</v>
      </c>
      <c r="AP25" s="4">
        <f t="shared" si="29"/>
        <v>834.21052631578948</v>
      </c>
      <c r="AQ25" s="54">
        <f t="shared" si="29"/>
        <v>60</v>
      </c>
      <c r="AR25" s="4">
        <f t="shared" si="29"/>
        <v>0</v>
      </c>
      <c r="AS25" s="54">
        <f t="shared" si="29"/>
        <v>0</v>
      </c>
      <c r="AT25" s="4">
        <f t="shared" si="29"/>
        <v>0</v>
      </c>
      <c r="AU25" s="54">
        <f t="shared" si="29"/>
        <v>875.15789473684208</v>
      </c>
      <c r="AV25" s="4">
        <f t="shared" si="29"/>
        <v>11.802742252621442</v>
      </c>
    </row>
    <row r="26" spans="1:48" ht="13.5" customHeight="1" x14ac:dyDescent="0.45">
      <c r="A26" s="80" t="s">
        <v>28</v>
      </c>
      <c r="B26" s="81"/>
      <c r="C26" s="81"/>
      <c r="D26" s="82"/>
      <c r="E26" s="4">
        <f>MIN(E2:E20)</f>
        <v>3811</v>
      </c>
      <c r="F26" s="4">
        <f>MIN(F2:F20)</f>
        <v>2062</v>
      </c>
      <c r="G26" s="4"/>
      <c r="H26" s="62">
        <f t="shared" ref="H26:AV26" si="30">MIN(H2:H20)</f>
        <v>968</v>
      </c>
      <c r="I26" s="62">
        <f t="shared" si="30"/>
        <v>1094</v>
      </c>
      <c r="J26" s="4">
        <f t="shared" si="30"/>
        <v>43.657013060760931</v>
      </c>
      <c r="K26" s="33">
        <f t="shared" si="30"/>
        <v>17</v>
      </c>
      <c r="L26" s="4">
        <f t="shared" si="30"/>
        <v>1.9307211811470755</v>
      </c>
      <c r="M26" s="24">
        <f t="shared" si="30"/>
        <v>2</v>
      </c>
      <c r="N26" s="4">
        <f t="shared" si="30"/>
        <v>0.5143151037202125</v>
      </c>
      <c r="O26" s="24">
        <f t="shared" si="30"/>
        <v>0</v>
      </c>
      <c r="P26" s="4">
        <f t="shared" si="30"/>
        <v>0</v>
      </c>
      <c r="Q26" s="24">
        <f t="shared" si="30"/>
        <v>0</v>
      </c>
      <c r="R26" s="4">
        <f t="shared" si="30"/>
        <v>0</v>
      </c>
      <c r="S26" s="6">
        <f t="shared" si="30"/>
        <v>8</v>
      </c>
      <c r="T26" s="4">
        <f t="shared" si="30"/>
        <v>0.90857467348097676</v>
      </c>
      <c r="U26" s="6">
        <f t="shared" si="30"/>
        <v>2</v>
      </c>
      <c r="V26" s="4">
        <f t="shared" si="30"/>
        <v>0.22714366837024419</v>
      </c>
      <c r="W26" s="6">
        <f t="shared" si="30"/>
        <v>0</v>
      </c>
      <c r="X26" s="4">
        <f t="shared" si="30"/>
        <v>0</v>
      </c>
      <c r="Y26" s="31">
        <f t="shared" si="30"/>
        <v>11</v>
      </c>
      <c r="Z26" s="4">
        <f t="shared" si="30"/>
        <v>3</v>
      </c>
      <c r="AA26" s="31">
        <f t="shared" si="30"/>
        <v>1</v>
      </c>
      <c r="AB26" s="4">
        <f t="shared" si="30"/>
        <v>0</v>
      </c>
      <c r="AC26" s="31">
        <f t="shared" si="30"/>
        <v>0</v>
      </c>
      <c r="AD26" s="4">
        <f t="shared" si="30"/>
        <v>290</v>
      </c>
      <c r="AE26" s="33">
        <f t="shared" si="30"/>
        <v>90</v>
      </c>
      <c r="AF26" s="4">
        <f t="shared" si="30"/>
        <v>35</v>
      </c>
      <c r="AG26" s="33">
        <f t="shared" si="30"/>
        <v>0</v>
      </c>
      <c r="AH26" s="4">
        <f t="shared" si="30"/>
        <v>0</v>
      </c>
      <c r="AI26" s="33">
        <f t="shared" si="30"/>
        <v>493</v>
      </c>
      <c r="AJ26" s="4">
        <f t="shared" si="30"/>
        <v>5.5990914253265185</v>
      </c>
      <c r="AK26" s="35">
        <f t="shared" si="30"/>
        <v>1.2492901760363431</v>
      </c>
      <c r="AL26" s="4">
        <f t="shared" si="30"/>
        <v>0.34071550255536626</v>
      </c>
      <c r="AM26" s="35">
        <f t="shared" si="30"/>
        <v>0.17143836790673753</v>
      </c>
      <c r="AN26" s="4">
        <f t="shared" si="30"/>
        <v>0</v>
      </c>
      <c r="AO26" s="35">
        <f t="shared" si="30"/>
        <v>0</v>
      </c>
      <c r="AP26" s="4">
        <f t="shared" si="30"/>
        <v>423</v>
      </c>
      <c r="AQ26" s="54">
        <f t="shared" si="30"/>
        <v>0</v>
      </c>
      <c r="AR26" s="4">
        <f t="shared" si="30"/>
        <v>0</v>
      </c>
      <c r="AS26" s="54">
        <f t="shared" si="30"/>
        <v>0</v>
      </c>
      <c r="AT26" s="4">
        <f t="shared" si="30"/>
        <v>0</v>
      </c>
      <c r="AU26" s="54">
        <f t="shared" si="30"/>
        <v>423</v>
      </c>
      <c r="AV26" s="4">
        <f t="shared" si="30"/>
        <v>4.8040885860306641</v>
      </c>
    </row>
    <row r="27" spans="1:48" ht="13.5" customHeight="1" x14ac:dyDescent="0.45">
      <c r="A27" s="80" t="s">
        <v>29</v>
      </c>
      <c r="B27" s="81"/>
      <c r="C27" s="81"/>
      <c r="D27" s="82"/>
      <c r="E27" s="4">
        <f>MAX(E2:E20)</f>
        <v>8805</v>
      </c>
      <c r="F27" s="4">
        <f>MAX(F2:F20)</f>
        <v>4447</v>
      </c>
      <c r="G27" s="4"/>
      <c r="H27" s="62">
        <f t="shared" ref="H27:AV27" si="31">MAX(H2:H20)</f>
        <v>2083</v>
      </c>
      <c r="I27" s="62">
        <f t="shared" si="31"/>
        <v>2414</v>
      </c>
      <c r="J27" s="4">
        <f t="shared" si="31"/>
        <v>55.20868680013573</v>
      </c>
      <c r="K27" s="33">
        <f t="shared" si="31"/>
        <v>49</v>
      </c>
      <c r="L27" s="4">
        <f t="shared" si="31"/>
        <v>5.9632469271023494</v>
      </c>
      <c r="M27" s="24">
        <f t="shared" si="31"/>
        <v>14</v>
      </c>
      <c r="N27" s="4">
        <f t="shared" si="31"/>
        <v>1.8663047166610112</v>
      </c>
      <c r="O27" s="24">
        <f t="shared" si="31"/>
        <v>3</v>
      </c>
      <c r="P27" s="4">
        <f t="shared" si="31"/>
        <v>0.36877688998156116</v>
      </c>
      <c r="Q27" s="24">
        <f t="shared" si="31"/>
        <v>1</v>
      </c>
      <c r="R27" s="4">
        <f t="shared" si="31"/>
        <v>0.16966406515100102</v>
      </c>
      <c r="S27" s="6">
        <f t="shared" si="31"/>
        <v>38</v>
      </c>
      <c r="T27" s="4">
        <f t="shared" si="31"/>
        <v>4.7231697717134606</v>
      </c>
      <c r="U27" s="6">
        <f t="shared" si="31"/>
        <v>10</v>
      </c>
      <c r="V27" s="4">
        <f t="shared" si="31"/>
        <v>1.2169891687963978</v>
      </c>
      <c r="W27" s="6">
        <f t="shared" si="31"/>
        <v>2</v>
      </c>
      <c r="X27" s="4">
        <f t="shared" si="31"/>
        <v>0.24148756339048538</v>
      </c>
      <c r="Y27" s="31">
        <f t="shared" si="31"/>
        <v>31</v>
      </c>
      <c r="Z27" s="4">
        <f t="shared" si="31"/>
        <v>12</v>
      </c>
      <c r="AA27" s="31">
        <f t="shared" si="31"/>
        <v>7</v>
      </c>
      <c r="AB27" s="4">
        <f t="shared" si="31"/>
        <v>4</v>
      </c>
      <c r="AC27" s="31">
        <f t="shared" si="31"/>
        <v>2</v>
      </c>
      <c r="AD27" s="4">
        <f t="shared" si="31"/>
        <v>819</v>
      </c>
      <c r="AE27" s="33">
        <f t="shared" si="31"/>
        <v>401</v>
      </c>
      <c r="AF27" s="4">
        <f t="shared" si="31"/>
        <v>252</v>
      </c>
      <c r="AG27" s="33">
        <f t="shared" si="31"/>
        <v>162</v>
      </c>
      <c r="AH27" s="4">
        <f t="shared" si="31"/>
        <v>159</v>
      </c>
      <c r="AI27" s="33">
        <f t="shared" si="31"/>
        <v>1523</v>
      </c>
      <c r="AJ27" s="4">
        <f t="shared" si="31"/>
        <v>18.534745040769138</v>
      </c>
      <c r="AK27" s="35">
        <f t="shared" si="31"/>
        <v>4.2416016287750251</v>
      </c>
      <c r="AL27" s="4">
        <f t="shared" si="31"/>
        <v>1.4628794343532854</v>
      </c>
      <c r="AM27" s="35">
        <f t="shared" si="31"/>
        <v>0.8518924181574784</v>
      </c>
      <c r="AN27" s="4">
        <f t="shared" si="31"/>
        <v>0.48679566751855907</v>
      </c>
      <c r="AO27" s="35">
        <f t="shared" si="31"/>
        <v>0.24148756339048538</v>
      </c>
      <c r="AP27" s="4">
        <f t="shared" si="31"/>
        <v>1119</v>
      </c>
      <c r="AQ27" s="54">
        <f t="shared" si="31"/>
        <v>197</v>
      </c>
      <c r="AR27" s="4">
        <f t="shared" si="31"/>
        <v>0</v>
      </c>
      <c r="AS27" s="54">
        <f t="shared" si="31"/>
        <v>0</v>
      </c>
      <c r="AT27" s="4">
        <f t="shared" si="31"/>
        <v>0</v>
      </c>
      <c r="AU27" s="54">
        <f t="shared" si="31"/>
        <v>1153</v>
      </c>
      <c r="AV27" s="4">
        <f t="shared" si="31"/>
        <v>14.031885116222465</v>
      </c>
    </row>
    <row r="28" spans="1:48" ht="13.5" customHeight="1" x14ac:dyDescent="0.45">
      <c r="A28" s="80" t="s">
        <v>30</v>
      </c>
      <c r="B28" s="81"/>
      <c r="C28" s="81"/>
      <c r="D28" s="82"/>
      <c r="E28" s="4">
        <f>VARP(E2:E20)</f>
        <v>2243283.9168975069</v>
      </c>
      <c r="F28" s="4">
        <f>VARP(F2:F20)</f>
        <v>591246.0387811634</v>
      </c>
      <c r="G28" s="4"/>
      <c r="H28" s="62">
        <f t="shared" ref="H28:AV28" si="32">VARP(H2:H20)</f>
        <v>124989.18005540167</v>
      </c>
      <c r="I28" s="62">
        <f t="shared" si="32"/>
        <v>177160.51523545707</v>
      </c>
      <c r="J28" s="4">
        <f t="shared" si="32"/>
        <v>5.2892046623077604</v>
      </c>
      <c r="K28" s="33">
        <f t="shared" si="32"/>
        <v>96.692520775623265</v>
      </c>
      <c r="L28" s="4">
        <f t="shared" si="32"/>
        <v>0.8011775129317783</v>
      </c>
      <c r="M28" s="24">
        <f t="shared" si="32"/>
        <v>11.795013850415513</v>
      </c>
      <c r="N28" s="4">
        <f t="shared" si="32"/>
        <v>0.15092982091326479</v>
      </c>
      <c r="O28" s="24">
        <f t="shared" si="32"/>
        <v>0.8753462603878116</v>
      </c>
      <c r="P28" s="4">
        <f t="shared" si="32"/>
        <v>1.5265026943963075E-2</v>
      </c>
      <c r="Q28" s="24">
        <f t="shared" si="32"/>
        <v>4.9861495844875349E-2</v>
      </c>
      <c r="R28" s="4">
        <f t="shared" si="32"/>
        <v>1.4353077841111805E-3</v>
      </c>
      <c r="S28" s="6">
        <f t="shared" si="32"/>
        <v>60.038781163434905</v>
      </c>
      <c r="T28" s="4">
        <f t="shared" si="32"/>
        <v>0.69262844561089731</v>
      </c>
      <c r="U28" s="6">
        <f t="shared" si="32"/>
        <v>4.0055401662049865</v>
      </c>
      <c r="V28" s="4">
        <f t="shared" si="32"/>
        <v>5.9161946415477736E-2</v>
      </c>
      <c r="W28" s="6">
        <f t="shared" si="32"/>
        <v>0.45429362880886426</v>
      </c>
      <c r="X28" s="4">
        <f t="shared" si="32"/>
        <v>6.6212154137698914E-3</v>
      </c>
      <c r="Y28" s="31">
        <f t="shared" si="32"/>
        <v>37.290858725761773</v>
      </c>
      <c r="Z28" s="4">
        <f t="shared" si="32"/>
        <v>9.9833795013850413</v>
      </c>
      <c r="AA28" s="31">
        <f t="shared" si="32"/>
        <v>2.4487534626038783</v>
      </c>
      <c r="AB28" s="4">
        <f t="shared" si="32"/>
        <v>0.77008310249307477</v>
      </c>
      <c r="AC28" s="31">
        <f t="shared" si="32"/>
        <v>0.45983379501385041</v>
      </c>
      <c r="AD28" s="4">
        <f t="shared" si="32"/>
        <v>26418.576177285318</v>
      </c>
      <c r="AE28" s="33">
        <f t="shared" si="32"/>
        <v>10545.93351800554</v>
      </c>
      <c r="AF28" s="4">
        <f t="shared" si="32"/>
        <v>3397.0083102493077</v>
      </c>
      <c r="AG28" s="33">
        <f t="shared" si="32"/>
        <v>1220.8698060941829</v>
      </c>
      <c r="AH28" s="4">
        <f t="shared" si="32"/>
        <v>2462.3157894736842</v>
      </c>
      <c r="AI28" s="33">
        <f t="shared" si="32"/>
        <v>91380.831024930754</v>
      </c>
      <c r="AJ28" s="4">
        <f t="shared" si="32"/>
        <v>7.2640759429074961</v>
      </c>
      <c r="AK28" s="35">
        <f t="shared" si="32"/>
        <v>0.48152827169460177</v>
      </c>
      <c r="AL28" s="4">
        <f t="shared" si="32"/>
        <v>8.4759857716450102E-2</v>
      </c>
      <c r="AM28" s="35">
        <f t="shared" si="32"/>
        <v>3.9226880140787068E-2</v>
      </c>
      <c r="AN28" s="4">
        <f t="shared" si="32"/>
        <v>1.131425607289184E-2</v>
      </c>
      <c r="AO28" s="35">
        <f t="shared" si="32"/>
        <v>7.146912368560525E-3</v>
      </c>
      <c r="AP28" s="4">
        <f t="shared" si="32"/>
        <v>45881.745152354568</v>
      </c>
      <c r="AQ28" s="54">
        <f t="shared" si="32"/>
        <v>3242.6315789473683</v>
      </c>
      <c r="AR28" s="4">
        <f t="shared" si="32"/>
        <v>0</v>
      </c>
      <c r="AS28" s="54">
        <f t="shared" si="32"/>
        <v>0</v>
      </c>
      <c r="AT28" s="4">
        <f t="shared" si="32"/>
        <v>0</v>
      </c>
      <c r="AU28" s="54">
        <f t="shared" si="32"/>
        <v>52689.080332409969</v>
      </c>
      <c r="AV28" s="4">
        <f t="shared" si="32"/>
        <v>3.8934084670003246</v>
      </c>
    </row>
    <row r="29" spans="1:48" ht="13.5" customHeight="1" x14ac:dyDescent="0.45">
      <c r="A29" s="80" t="s">
        <v>31</v>
      </c>
      <c r="B29" s="81"/>
      <c r="C29" s="81"/>
      <c r="D29" s="82"/>
      <c r="E29" s="4">
        <f>STDEVA(E2:E20)</f>
        <v>1538.8017419958906</v>
      </c>
      <c r="F29" s="4">
        <f>STDEVA(F2:F20)</f>
        <v>789.99559551662821</v>
      </c>
      <c r="G29" s="4"/>
      <c r="H29" s="62">
        <f t="shared" ref="H29:AV29" si="33">STDEVA(H2:H20)</f>
        <v>363.22585727314765</v>
      </c>
      <c r="I29" s="62">
        <f t="shared" si="33"/>
        <v>432.43816446038994</v>
      </c>
      <c r="J29" s="4">
        <f t="shared" si="33"/>
        <v>2.3628477237793599</v>
      </c>
      <c r="K29" s="33">
        <f t="shared" si="33"/>
        <v>10.102689121485437</v>
      </c>
      <c r="L29" s="4">
        <f t="shared" si="33"/>
        <v>0.91961262211940065</v>
      </c>
      <c r="M29" s="24">
        <f t="shared" si="33"/>
        <v>3.5284971868574337</v>
      </c>
      <c r="N29" s="4">
        <f t="shared" si="33"/>
        <v>0.39914259477535308</v>
      </c>
      <c r="O29" s="24">
        <f t="shared" si="33"/>
        <v>0.96123701977562981</v>
      </c>
      <c r="P29" s="4">
        <f t="shared" si="33"/>
        <v>0.12693732310240935</v>
      </c>
      <c r="Q29" s="24">
        <f t="shared" si="33"/>
        <v>0.22941573387056177</v>
      </c>
      <c r="R29" s="4">
        <f t="shared" si="33"/>
        <v>3.8923606018079704E-2</v>
      </c>
      <c r="S29" s="6">
        <f t="shared" si="33"/>
        <v>7.9607957520494121</v>
      </c>
      <c r="T29" s="4">
        <f t="shared" si="33"/>
        <v>0.85504842184544838</v>
      </c>
      <c r="U29" s="6">
        <f t="shared" si="33"/>
        <v>2.0562271701926793</v>
      </c>
      <c r="V29" s="4">
        <f t="shared" si="33"/>
        <v>0.24989742138793181</v>
      </c>
      <c r="W29" s="6">
        <f t="shared" si="33"/>
        <v>0.69248260898212466</v>
      </c>
      <c r="X29" s="4">
        <f t="shared" si="33"/>
        <v>8.3600602357488341E-2</v>
      </c>
      <c r="Y29" s="31">
        <f t="shared" si="33"/>
        <v>6.2739599217252886</v>
      </c>
      <c r="Z29" s="4">
        <f t="shared" si="33"/>
        <v>3.2462303824446033</v>
      </c>
      <c r="AA29" s="31">
        <f t="shared" si="33"/>
        <v>1.6077298658784154</v>
      </c>
      <c r="AB29" s="4">
        <f t="shared" si="33"/>
        <v>0.90159053737049788</v>
      </c>
      <c r="AC29" s="31">
        <f t="shared" si="33"/>
        <v>0.69669226847946597</v>
      </c>
      <c r="AD29" s="4">
        <f t="shared" si="33"/>
        <v>166.99184068031931</v>
      </c>
      <c r="AE29" s="33">
        <f t="shared" si="33"/>
        <v>105.50743439895734</v>
      </c>
      <c r="AF29" s="4">
        <f t="shared" si="33"/>
        <v>59.880973557149581</v>
      </c>
      <c r="AG29" s="33">
        <f t="shared" si="33"/>
        <v>35.898410917932686</v>
      </c>
      <c r="AH29" s="4">
        <f t="shared" si="33"/>
        <v>50.981478118147095</v>
      </c>
      <c r="AI29" s="33">
        <f t="shared" si="33"/>
        <v>310.57614824652751</v>
      </c>
      <c r="AJ29" s="4">
        <f t="shared" si="33"/>
        <v>2.7690496054627571</v>
      </c>
      <c r="AK29" s="35">
        <f t="shared" si="33"/>
        <v>0.71293747435823684</v>
      </c>
      <c r="AL29" s="4">
        <f t="shared" si="33"/>
        <v>0.29911325397029359</v>
      </c>
      <c r="AM29" s="35">
        <f t="shared" si="33"/>
        <v>0.20348501482841358</v>
      </c>
      <c r="AN29" s="4">
        <f t="shared" si="33"/>
        <v>0.10928323684224936</v>
      </c>
      <c r="AO29" s="35">
        <f t="shared" si="33"/>
        <v>8.685599032710857E-2</v>
      </c>
      <c r="AP29" s="4">
        <f t="shared" si="33"/>
        <v>220.06983208552691</v>
      </c>
      <c r="AQ29" s="54">
        <f t="shared" si="33"/>
        <v>58.504510747272967</v>
      </c>
      <c r="AR29" s="4">
        <f t="shared" si="33"/>
        <v>0</v>
      </c>
      <c r="AS29" s="54">
        <f t="shared" si="33"/>
        <v>0</v>
      </c>
      <c r="AT29" s="4">
        <f t="shared" si="33"/>
        <v>0</v>
      </c>
      <c r="AU29" s="54">
        <f t="shared" si="33"/>
        <v>235.83098070861749</v>
      </c>
      <c r="AV29" s="4">
        <f t="shared" si="33"/>
        <v>2.0272417067013095</v>
      </c>
    </row>
    <row r="30" spans="1:48" ht="13.5" customHeight="1" x14ac:dyDescent="0.45">
      <c r="A30" s="80" t="s">
        <v>32</v>
      </c>
      <c r="B30" s="81"/>
      <c r="C30" s="81"/>
      <c r="D30" s="82"/>
      <c r="E30" s="4">
        <f>QUARTILE(E2:E20,1)</f>
        <v>7215.5</v>
      </c>
      <c r="F30" s="4">
        <f>QUARTILE(F2:F20,1)</f>
        <v>3614</v>
      </c>
      <c r="G30" s="4"/>
      <c r="H30" s="62">
        <f t="shared" ref="H30:AV30" si="34">QUARTILE(H2:H20,1)</f>
        <v>1759.5</v>
      </c>
      <c r="I30" s="62">
        <f t="shared" si="34"/>
        <v>1855.5</v>
      </c>
      <c r="J30" s="4">
        <f t="shared" si="34"/>
        <v>53.228269219965995</v>
      </c>
      <c r="K30" s="33">
        <f t="shared" si="34"/>
        <v>30</v>
      </c>
      <c r="L30" s="4">
        <f t="shared" si="34"/>
        <v>4.5690732427011742</v>
      </c>
      <c r="M30" s="24">
        <f t="shared" si="34"/>
        <v>7</v>
      </c>
      <c r="N30" s="4">
        <f t="shared" si="34"/>
        <v>0.84302793582924929</v>
      </c>
      <c r="O30" s="24">
        <f t="shared" si="34"/>
        <v>0</v>
      </c>
      <c r="P30" s="4">
        <f t="shared" si="34"/>
        <v>0</v>
      </c>
      <c r="Q30" s="24">
        <f t="shared" si="34"/>
        <v>0</v>
      </c>
      <c r="R30" s="4">
        <f t="shared" si="34"/>
        <v>0</v>
      </c>
      <c r="S30" s="6">
        <f t="shared" si="34"/>
        <v>23.5</v>
      </c>
      <c r="T30" s="4">
        <f t="shared" si="34"/>
        <v>3.7468637929972224</v>
      </c>
      <c r="U30" s="6">
        <f t="shared" si="34"/>
        <v>4</v>
      </c>
      <c r="V30" s="4">
        <f t="shared" si="34"/>
        <v>0.56192410068370746</v>
      </c>
      <c r="W30" s="6">
        <f t="shared" si="34"/>
        <v>0</v>
      </c>
      <c r="X30" s="4">
        <f t="shared" si="34"/>
        <v>0</v>
      </c>
      <c r="Y30" s="31">
        <f t="shared" si="34"/>
        <v>17</v>
      </c>
      <c r="Z30" s="4">
        <f t="shared" si="34"/>
        <v>7</v>
      </c>
      <c r="AA30" s="31">
        <f t="shared" si="34"/>
        <v>3</v>
      </c>
      <c r="AB30" s="4">
        <f t="shared" si="34"/>
        <v>1</v>
      </c>
      <c r="AC30" s="31">
        <f t="shared" si="34"/>
        <v>0</v>
      </c>
      <c r="AD30" s="4">
        <f t="shared" si="34"/>
        <v>457.5</v>
      </c>
      <c r="AE30" s="33">
        <f t="shared" si="34"/>
        <v>227</v>
      </c>
      <c r="AF30" s="4">
        <f t="shared" si="34"/>
        <v>124.5</v>
      </c>
      <c r="AG30" s="33">
        <f t="shared" si="34"/>
        <v>38.5</v>
      </c>
      <c r="AH30" s="4">
        <f t="shared" si="34"/>
        <v>0</v>
      </c>
      <c r="AI30" s="33">
        <f t="shared" si="34"/>
        <v>940.5</v>
      </c>
      <c r="AJ30" s="4">
        <f t="shared" si="34"/>
        <v>14.578286869284884</v>
      </c>
      <c r="AK30" s="35">
        <f t="shared" si="34"/>
        <v>2.7120638655376776</v>
      </c>
      <c r="AL30" s="4">
        <f t="shared" si="34"/>
        <v>1.0579735300876256</v>
      </c>
      <c r="AM30" s="35">
        <f t="shared" si="34"/>
        <v>0.36133914965448244</v>
      </c>
      <c r="AN30" s="4">
        <f t="shared" si="34"/>
        <v>0.12261741382275855</v>
      </c>
      <c r="AO30" s="35">
        <f t="shared" si="34"/>
        <v>0</v>
      </c>
      <c r="AP30" s="4">
        <f t="shared" si="34"/>
        <v>738.5</v>
      </c>
      <c r="AQ30" s="54">
        <f t="shared" si="34"/>
        <v>0</v>
      </c>
      <c r="AR30" s="4">
        <f t="shared" si="34"/>
        <v>0</v>
      </c>
      <c r="AS30" s="54">
        <f t="shared" si="34"/>
        <v>0</v>
      </c>
      <c r="AT30" s="4">
        <f t="shared" si="34"/>
        <v>0</v>
      </c>
      <c r="AU30" s="54">
        <f t="shared" si="34"/>
        <v>760.5</v>
      </c>
      <c r="AV30" s="4">
        <f t="shared" si="34"/>
        <v>11.527734587662184</v>
      </c>
    </row>
    <row r="31" spans="1:48" ht="13.5" customHeight="1" x14ac:dyDescent="0.45">
      <c r="A31" s="80" t="s">
        <v>33</v>
      </c>
      <c r="B31" s="81"/>
      <c r="C31" s="81"/>
      <c r="D31" s="82"/>
      <c r="E31" s="4">
        <f>MEDIAN(E2:E20)</f>
        <v>8197</v>
      </c>
      <c r="F31" s="4">
        <f>MEDIAN(F2:F20)</f>
        <v>4385</v>
      </c>
      <c r="G31" s="4"/>
      <c r="H31" s="62">
        <f t="shared" ref="H31:AV31" si="35">MEDIAN(H2:H20)</f>
        <v>2025</v>
      </c>
      <c r="I31" s="62">
        <f t="shared" si="35"/>
        <v>2337</v>
      </c>
      <c r="J31" s="4">
        <f t="shared" si="35"/>
        <v>53.571428571428569</v>
      </c>
      <c r="K31" s="33">
        <f t="shared" si="35"/>
        <v>41</v>
      </c>
      <c r="L31" s="4">
        <f t="shared" si="35"/>
        <v>5.2479664130149573</v>
      </c>
      <c r="M31" s="24">
        <f t="shared" si="35"/>
        <v>9</v>
      </c>
      <c r="N31" s="4">
        <f t="shared" si="35"/>
        <v>1.0895883777239708</v>
      </c>
      <c r="O31" s="24">
        <f t="shared" si="35"/>
        <v>0</v>
      </c>
      <c r="P31" s="4">
        <f t="shared" si="35"/>
        <v>0</v>
      </c>
      <c r="Q31" s="24">
        <f t="shared" si="35"/>
        <v>0</v>
      </c>
      <c r="R31" s="4">
        <f t="shared" si="35"/>
        <v>0</v>
      </c>
      <c r="S31" s="6">
        <f t="shared" si="35"/>
        <v>32</v>
      </c>
      <c r="T31" s="4">
        <f t="shared" si="35"/>
        <v>4.0327508248808499</v>
      </c>
      <c r="U31" s="6">
        <f t="shared" si="35"/>
        <v>6</v>
      </c>
      <c r="V31" s="4">
        <f t="shared" si="35"/>
        <v>0.73197511284616323</v>
      </c>
      <c r="W31" s="6">
        <f t="shared" si="35"/>
        <v>0</v>
      </c>
      <c r="X31" s="4">
        <f t="shared" si="35"/>
        <v>0</v>
      </c>
      <c r="Y31" s="31">
        <f t="shared" si="35"/>
        <v>25</v>
      </c>
      <c r="Z31" s="4">
        <f t="shared" si="35"/>
        <v>10</v>
      </c>
      <c r="AA31" s="31">
        <f t="shared" si="35"/>
        <v>3</v>
      </c>
      <c r="AB31" s="4">
        <f t="shared" si="35"/>
        <v>1</v>
      </c>
      <c r="AC31" s="31">
        <f t="shared" si="35"/>
        <v>0</v>
      </c>
      <c r="AD31" s="4">
        <f t="shared" si="35"/>
        <v>664</v>
      </c>
      <c r="AE31" s="33">
        <f t="shared" si="35"/>
        <v>334</v>
      </c>
      <c r="AF31" s="4">
        <f t="shared" si="35"/>
        <v>150</v>
      </c>
      <c r="AG31" s="33">
        <f t="shared" si="35"/>
        <v>51</v>
      </c>
      <c r="AH31" s="4">
        <f t="shared" si="35"/>
        <v>0</v>
      </c>
      <c r="AI31" s="33">
        <f t="shared" si="35"/>
        <v>1226</v>
      </c>
      <c r="AJ31" s="4">
        <f t="shared" si="35"/>
        <v>16.038081288905161</v>
      </c>
      <c r="AK31" s="35">
        <f t="shared" si="35"/>
        <v>3.1641718388706339</v>
      </c>
      <c r="AL31" s="4">
        <f t="shared" si="35"/>
        <v>1.2706480304955527</v>
      </c>
      <c r="AM31" s="35">
        <f t="shared" si="35"/>
        <v>0.48762647811776183</v>
      </c>
      <c r="AN31" s="4">
        <f t="shared" si="35"/>
        <v>0.24148756339048538</v>
      </c>
      <c r="AO31" s="35">
        <f t="shared" si="35"/>
        <v>0</v>
      </c>
      <c r="AP31" s="4">
        <f t="shared" si="35"/>
        <v>883</v>
      </c>
      <c r="AQ31" s="54">
        <f t="shared" si="35"/>
        <v>66</v>
      </c>
      <c r="AR31" s="4">
        <f t="shared" si="35"/>
        <v>0</v>
      </c>
      <c r="AS31" s="54">
        <f t="shared" si="35"/>
        <v>0</v>
      </c>
      <c r="AT31" s="4">
        <f t="shared" si="35"/>
        <v>0</v>
      </c>
      <c r="AU31" s="54">
        <f t="shared" si="35"/>
        <v>963</v>
      </c>
      <c r="AV31" s="4">
        <f t="shared" si="35"/>
        <v>12.321581066243748</v>
      </c>
    </row>
    <row r="32" spans="1:48" ht="13.5" customHeight="1" x14ac:dyDescent="0.45">
      <c r="A32" s="80" t="s">
        <v>34</v>
      </c>
      <c r="B32" s="81"/>
      <c r="C32" s="81"/>
      <c r="D32" s="82"/>
      <c r="E32" s="4">
        <f>QUARTILE(E2:E20,3)</f>
        <v>8267.5</v>
      </c>
      <c r="F32" s="4">
        <f>QUARTILE(F2:F20,3)</f>
        <v>4409.5</v>
      </c>
      <c r="G32" s="4"/>
      <c r="H32" s="62">
        <f t="shared" ref="H32:AV32" si="36">QUARTILE(H2:H20,3)</f>
        <v>2054.5</v>
      </c>
      <c r="I32" s="62">
        <f t="shared" si="36"/>
        <v>2363</v>
      </c>
      <c r="J32" s="4">
        <f t="shared" si="36"/>
        <v>53.998564953744832</v>
      </c>
      <c r="K32" s="33">
        <f t="shared" si="36"/>
        <v>44.5</v>
      </c>
      <c r="L32" s="4">
        <f t="shared" si="36"/>
        <v>5.4982037432078315</v>
      </c>
      <c r="M32" s="24">
        <f t="shared" si="36"/>
        <v>10.5</v>
      </c>
      <c r="N32" s="4">
        <f t="shared" si="36"/>
        <v>1.2793233035431548</v>
      </c>
      <c r="O32" s="24">
        <f t="shared" si="36"/>
        <v>1</v>
      </c>
      <c r="P32" s="4">
        <f t="shared" si="36"/>
        <v>0.11731860474389277</v>
      </c>
      <c r="Q32" s="24">
        <f t="shared" si="36"/>
        <v>0</v>
      </c>
      <c r="R32" s="4">
        <f t="shared" si="36"/>
        <v>0</v>
      </c>
      <c r="S32" s="6">
        <f t="shared" si="36"/>
        <v>34.5</v>
      </c>
      <c r="T32" s="4">
        <f t="shared" si="36"/>
        <v>4.3711519246412092</v>
      </c>
      <c r="U32" s="6">
        <f t="shared" si="36"/>
        <v>6.5</v>
      </c>
      <c r="V32" s="4">
        <f t="shared" si="36"/>
        <v>0.84633204949267138</v>
      </c>
      <c r="W32" s="6">
        <f t="shared" si="36"/>
        <v>1</v>
      </c>
      <c r="X32" s="4">
        <f t="shared" si="36"/>
        <v>0.12095564837640724</v>
      </c>
      <c r="Y32" s="31">
        <f t="shared" si="36"/>
        <v>26</v>
      </c>
      <c r="Z32" s="4">
        <f t="shared" si="36"/>
        <v>11</v>
      </c>
      <c r="AA32" s="31">
        <f t="shared" si="36"/>
        <v>5</v>
      </c>
      <c r="AB32" s="4">
        <f t="shared" si="36"/>
        <v>2</v>
      </c>
      <c r="AC32" s="31">
        <f t="shared" si="36"/>
        <v>1</v>
      </c>
      <c r="AD32" s="4">
        <f t="shared" si="36"/>
        <v>688</v>
      </c>
      <c r="AE32" s="33">
        <f t="shared" si="36"/>
        <v>352.5</v>
      </c>
      <c r="AF32" s="4">
        <f t="shared" si="36"/>
        <v>208.5</v>
      </c>
      <c r="AG32" s="33">
        <f t="shared" si="36"/>
        <v>77</v>
      </c>
      <c r="AH32" s="4">
        <f t="shared" si="36"/>
        <v>56.5</v>
      </c>
      <c r="AI32" s="33">
        <f t="shared" si="36"/>
        <v>1344.5</v>
      </c>
      <c r="AJ32" s="4">
        <f t="shared" si="36"/>
        <v>16.507313301196703</v>
      </c>
      <c r="AK32" s="35">
        <f t="shared" si="36"/>
        <v>3.4111781684597218</v>
      </c>
      <c r="AL32" s="4">
        <f t="shared" si="36"/>
        <v>1.3398304502499412</v>
      </c>
      <c r="AM32" s="35">
        <f t="shared" si="36"/>
        <v>0.73012371886298055</v>
      </c>
      <c r="AN32" s="4">
        <f t="shared" si="36"/>
        <v>0.25340373077630873</v>
      </c>
      <c r="AO32" s="35">
        <f t="shared" si="36"/>
        <v>0.12138214609115161</v>
      </c>
      <c r="AP32" s="4">
        <f t="shared" si="36"/>
        <v>993.5</v>
      </c>
      <c r="AQ32" s="54">
        <f t="shared" si="36"/>
        <v>94</v>
      </c>
      <c r="AR32" s="4">
        <f t="shared" si="36"/>
        <v>0</v>
      </c>
      <c r="AS32" s="54">
        <f t="shared" si="36"/>
        <v>0</v>
      </c>
      <c r="AT32" s="4">
        <f t="shared" si="36"/>
        <v>0</v>
      </c>
      <c r="AU32" s="54">
        <f t="shared" si="36"/>
        <v>1035.5</v>
      </c>
      <c r="AV32" s="4">
        <f t="shared" si="36"/>
        <v>12.910883368738119</v>
      </c>
    </row>
    <row r="33" ht="13.5" customHeight="1" x14ac:dyDescent="0.35"/>
    <row r="34" ht="13.5" customHeight="1" x14ac:dyDescent="0.35"/>
    <row r="35" ht="13.5" customHeight="1" x14ac:dyDescent="0.35"/>
    <row r="36" ht="13.5" customHeight="1" x14ac:dyDescent="0.35"/>
    <row r="37" ht="13.5" customHeight="1" x14ac:dyDescent="0.35"/>
    <row r="38" ht="13.5" customHeight="1" x14ac:dyDescent="0.35"/>
    <row r="39" ht="13.5" customHeight="1" x14ac:dyDescent="0.35"/>
    <row r="40" ht="13.5" customHeight="1" x14ac:dyDescent="0.35"/>
    <row r="41" ht="13.5" customHeight="1" x14ac:dyDescent="0.35"/>
    <row r="42" ht="13.5" customHeight="1" x14ac:dyDescent="0.35"/>
    <row r="43" ht="13.5" customHeight="1" x14ac:dyDescent="0.35"/>
    <row r="44" ht="13.5" customHeight="1" x14ac:dyDescent="0.35"/>
    <row r="45" ht="13.5" customHeight="1" x14ac:dyDescent="0.35"/>
    <row r="46" ht="13.5" customHeight="1" x14ac:dyDescent="0.35"/>
    <row r="47" ht="13.5" customHeight="1" x14ac:dyDescent="0.35"/>
    <row r="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</sheetData>
  <autoFilter ref="A1:AV20" xr:uid="{3796B573-BCE4-4385-8C90-6C7DB68BDF4C}"/>
  <mergeCells count="11">
    <mergeCell ref="A27:D27"/>
    <mergeCell ref="A22:D22"/>
    <mergeCell ref="A23:D23"/>
    <mergeCell ref="A24:D24"/>
    <mergeCell ref="A25:D25"/>
    <mergeCell ref="A26:D26"/>
    <mergeCell ref="A28:D28"/>
    <mergeCell ref="A29:D29"/>
    <mergeCell ref="A30:D30"/>
    <mergeCell ref="A31:D31"/>
    <mergeCell ref="A32:D3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2368-1F80-481A-A984-1F5A9604F56B}">
  <dimension ref="A1:AV1011"/>
  <sheetViews>
    <sheetView zoomScaleNormal="100" workbookViewId="0">
      <pane ySplit="1" topLeftCell="A2" activePane="bottomLeft" state="frozen"/>
      <selection pane="bottomLeft"/>
    </sheetView>
  </sheetViews>
  <sheetFormatPr defaultColWidth="14.3984375" defaultRowHeight="15" customHeight="1" x14ac:dyDescent="0.35"/>
  <cols>
    <col min="1" max="48" width="12.265625" style="1" customWidth="1"/>
    <col min="49" max="16384" width="14.3984375" style="1"/>
  </cols>
  <sheetData>
    <row r="1" spans="1:48" s="16" customFormat="1" ht="13.5" customHeight="1" thickBot="1" x14ac:dyDescent="0.5">
      <c r="A1" s="59" t="s">
        <v>270</v>
      </c>
      <c r="B1" s="59" t="s">
        <v>638</v>
      </c>
      <c r="C1" s="59" t="s">
        <v>271</v>
      </c>
      <c r="D1" s="59" t="s">
        <v>272</v>
      </c>
      <c r="E1" s="59" t="s">
        <v>478</v>
      </c>
      <c r="F1" s="59" t="s">
        <v>479</v>
      </c>
      <c r="G1" s="59" t="s">
        <v>480</v>
      </c>
      <c r="H1" s="63" t="s">
        <v>639</v>
      </c>
      <c r="I1" s="63" t="s">
        <v>640</v>
      </c>
      <c r="J1" s="59" t="s">
        <v>481</v>
      </c>
      <c r="K1" s="42" t="s">
        <v>482</v>
      </c>
      <c r="L1" s="42" t="s">
        <v>489</v>
      </c>
      <c r="M1" s="65" t="s">
        <v>483</v>
      </c>
      <c r="N1" s="43" t="s">
        <v>490</v>
      </c>
      <c r="O1" s="65" t="s">
        <v>485</v>
      </c>
      <c r="P1" s="43" t="s">
        <v>491</v>
      </c>
      <c r="Q1" s="70" t="s">
        <v>486</v>
      </c>
      <c r="R1" s="43" t="s">
        <v>492</v>
      </c>
      <c r="S1" s="75" t="s">
        <v>484</v>
      </c>
      <c r="T1" s="43" t="s">
        <v>493</v>
      </c>
      <c r="U1" s="75" t="s">
        <v>487</v>
      </c>
      <c r="V1" s="43" t="s">
        <v>494</v>
      </c>
      <c r="W1" s="75" t="s">
        <v>488</v>
      </c>
      <c r="X1" s="43" t="s">
        <v>495</v>
      </c>
      <c r="Y1" s="44" t="s">
        <v>0</v>
      </c>
      <c r="Z1" s="45" t="s">
        <v>1</v>
      </c>
      <c r="AA1" s="44" t="s">
        <v>2</v>
      </c>
      <c r="AB1" s="45" t="s">
        <v>3</v>
      </c>
      <c r="AC1" s="44" t="s">
        <v>4</v>
      </c>
      <c r="AD1" s="45" t="s">
        <v>5</v>
      </c>
      <c r="AE1" s="46" t="s">
        <v>6</v>
      </c>
      <c r="AF1" s="45" t="s">
        <v>7</v>
      </c>
      <c r="AG1" s="46" t="s">
        <v>8</v>
      </c>
      <c r="AH1" s="45" t="s">
        <v>9</v>
      </c>
      <c r="AI1" s="47" t="s">
        <v>10</v>
      </c>
      <c r="AJ1" s="43" t="s">
        <v>11</v>
      </c>
      <c r="AK1" s="48" t="s">
        <v>12</v>
      </c>
      <c r="AL1" s="49" t="s">
        <v>13</v>
      </c>
      <c r="AM1" s="48" t="s">
        <v>14</v>
      </c>
      <c r="AN1" s="49" t="s">
        <v>15</v>
      </c>
      <c r="AO1" s="48" t="s">
        <v>16</v>
      </c>
      <c r="AP1" s="52" t="s">
        <v>17</v>
      </c>
      <c r="AQ1" s="56" t="s">
        <v>18</v>
      </c>
      <c r="AR1" s="52" t="s">
        <v>19</v>
      </c>
      <c r="AS1" s="56" t="s">
        <v>20</v>
      </c>
      <c r="AT1" s="52" t="s">
        <v>21</v>
      </c>
      <c r="AU1" s="56" t="s">
        <v>22</v>
      </c>
      <c r="AV1" s="52" t="s">
        <v>23</v>
      </c>
    </row>
    <row r="2" spans="1:48" ht="13.5" customHeight="1" x14ac:dyDescent="0.45">
      <c r="A2" s="7" t="s">
        <v>295</v>
      </c>
      <c r="B2" s="7" t="s">
        <v>296</v>
      </c>
      <c r="C2" s="8" t="s">
        <v>297</v>
      </c>
      <c r="D2" s="7" t="s">
        <v>298</v>
      </c>
      <c r="E2" s="58">
        <v>8784</v>
      </c>
      <c r="F2" s="50">
        <v>3615</v>
      </c>
      <c r="G2" s="37" t="s">
        <v>524</v>
      </c>
      <c r="H2" s="64">
        <v>1934</v>
      </c>
      <c r="I2" s="64">
        <v>1681</v>
      </c>
      <c r="J2" s="19">
        <f t="shared" ref="J2:J24" si="0">(F2/E2)*100</f>
        <v>41.154371584699454</v>
      </c>
      <c r="K2" s="12">
        <v>0</v>
      </c>
      <c r="L2" s="21">
        <f t="shared" ref="L2:L24" si="1">(K2/E2)*1000</f>
        <v>0</v>
      </c>
      <c r="M2" s="67">
        <v>0</v>
      </c>
      <c r="N2" s="15">
        <f t="shared" ref="N2:N24" si="2">(M2/E2)*1000</f>
        <v>0</v>
      </c>
      <c r="O2" s="67">
        <v>0</v>
      </c>
      <c r="P2" s="15">
        <f t="shared" ref="P2:P24" si="3">(O2/E2)*1000</f>
        <v>0</v>
      </c>
      <c r="Q2" s="72">
        <v>0</v>
      </c>
      <c r="R2" s="15">
        <f t="shared" ref="R2:R24" si="4">(Q2/E2)*1000</f>
        <v>0</v>
      </c>
      <c r="S2" s="76">
        <v>0</v>
      </c>
      <c r="T2" s="15">
        <f t="shared" ref="T2:T24" si="5">(S2/E2)*1000</f>
        <v>0</v>
      </c>
      <c r="U2" s="76">
        <v>0</v>
      </c>
      <c r="V2" s="15">
        <f t="shared" ref="V2:V24" si="6">(U2/E2)*1000</f>
        <v>0</v>
      </c>
      <c r="W2" s="76">
        <v>0</v>
      </c>
      <c r="X2" s="15">
        <f t="shared" ref="X2:X24" si="7">(W2/E2)*1000</f>
        <v>0</v>
      </c>
      <c r="Y2" s="25">
        <v>0</v>
      </c>
      <c r="Z2" s="17">
        <v>0</v>
      </c>
      <c r="AA2" s="25">
        <v>0</v>
      </c>
      <c r="AB2" s="17">
        <v>0</v>
      </c>
      <c r="AC2" s="25">
        <v>0</v>
      </c>
      <c r="AD2" s="17">
        <v>0</v>
      </c>
      <c r="AE2" s="26">
        <v>0</v>
      </c>
      <c r="AF2" s="17">
        <v>0</v>
      </c>
      <c r="AG2" s="26">
        <v>0</v>
      </c>
      <c r="AH2" s="17">
        <v>0</v>
      </c>
      <c r="AI2" s="27">
        <v>0</v>
      </c>
      <c r="AJ2" s="15">
        <v>0</v>
      </c>
      <c r="AK2" s="28">
        <v>0</v>
      </c>
      <c r="AL2" s="22">
        <v>0</v>
      </c>
      <c r="AM2" s="28">
        <v>0</v>
      </c>
      <c r="AN2" s="22">
        <v>0</v>
      </c>
      <c r="AO2" s="28">
        <v>0</v>
      </c>
      <c r="AP2" s="51">
        <v>0</v>
      </c>
      <c r="AQ2" s="55">
        <v>0</v>
      </c>
      <c r="AR2" s="51">
        <v>0</v>
      </c>
      <c r="AS2" s="55">
        <v>0</v>
      </c>
      <c r="AT2" s="51">
        <v>0</v>
      </c>
      <c r="AU2" s="55">
        <v>0</v>
      </c>
      <c r="AV2" s="15">
        <f t="shared" ref="AV2:AV24" si="8">(AU2/E2)*100</f>
        <v>0</v>
      </c>
    </row>
    <row r="3" spans="1:48" ht="13.5" customHeight="1" x14ac:dyDescent="0.45">
      <c r="A3" s="7" t="s">
        <v>50</v>
      </c>
      <c r="B3" s="7" t="s">
        <v>165</v>
      </c>
      <c r="C3" s="8" t="s">
        <v>299</v>
      </c>
      <c r="D3" s="7" t="s">
        <v>298</v>
      </c>
      <c r="E3" s="58">
        <v>12002</v>
      </c>
      <c r="F3" s="50">
        <v>5452</v>
      </c>
      <c r="G3" s="37" t="s">
        <v>525</v>
      </c>
      <c r="H3" s="64">
        <v>2735</v>
      </c>
      <c r="I3" s="64">
        <v>2717</v>
      </c>
      <c r="J3" s="19">
        <f t="shared" si="0"/>
        <v>45.425762372937847</v>
      </c>
      <c r="K3" s="12">
        <v>16</v>
      </c>
      <c r="L3" s="21">
        <f t="shared" si="1"/>
        <v>1.3331111481419764</v>
      </c>
      <c r="M3" s="67">
        <v>3</v>
      </c>
      <c r="N3" s="15">
        <f t="shared" si="2"/>
        <v>0.24995834027662056</v>
      </c>
      <c r="O3" s="67">
        <v>0</v>
      </c>
      <c r="P3" s="15">
        <f t="shared" si="3"/>
        <v>0</v>
      </c>
      <c r="Q3" s="72">
        <v>0</v>
      </c>
      <c r="R3" s="15">
        <f t="shared" si="4"/>
        <v>0</v>
      </c>
      <c r="S3" s="76">
        <v>13</v>
      </c>
      <c r="T3" s="15">
        <f t="shared" si="5"/>
        <v>1.0831528078653558</v>
      </c>
      <c r="U3" s="76">
        <v>0</v>
      </c>
      <c r="V3" s="15">
        <f t="shared" si="6"/>
        <v>0</v>
      </c>
      <c r="W3" s="76">
        <v>0</v>
      </c>
      <c r="X3" s="15">
        <f t="shared" si="7"/>
        <v>0</v>
      </c>
      <c r="Y3" s="25">
        <v>14</v>
      </c>
      <c r="Z3" s="17">
        <v>2</v>
      </c>
      <c r="AA3" s="25">
        <v>0</v>
      </c>
      <c r="AB3" s="17">
        <v>0</v>
      </c>
      <c r="AC3" s="25">
        <v>0</v>
      </c>
      <c r="AD3" s="17">
        <v>376</v>
      </c>
      <c r="AE3" s="26">
        <v>68</v>
      </c>
      <c r="AF3" s="17">
        <v>0</v>
      </c>
      <c r="AG3" s="26">
        <v>0</v>
      </c>
      <c r="AH3" s="17">
        <v>0</v>
      </c>
      <c r="AI3" s="27">
        <v>444</v>
      </c>
      <c r="AJ3" s="15">
        <v>3.6993834360939846</v>
      </c>
      <c r="AK3" s="28">
        <v>1.1664722546242292</v>
      </c>
      <c r="AL3" s="22">
        <v>0.16663889351774705</v>
      </c>
      <c r="AM3" s="28">
        <v>0</v>
      </c>
      <c r="AN3" s="22">
        <v>0</v>
      </c>
      <c r="AO3" s="28">
        <v>0</v>
      </c>
      <c r="AP3" s="51">
        <v>365</v>
      </c>
      <c r="AQ3" s="55">
        <v>0</v>
      </c>
      <c r="AR3" s="51">
        <v>0</v>
      </c>
      <c r="AS3" s="55">
        <v>0</v>
      </c>
      <c r="AT3" s="51">
        <v>0</v>
      </c>
      <c r="AU3" s="55">
        <v>365</v>
      </c>
      <c r="AV3" s="15">
        <f t="shared" si="8"/>
        <v>3.0411598066988836</v>
      </c>
    </row>
    <row r="4" spans="1:48" ht="13.5" customHeight="1" x14ac:dyDescent="0.45">
      <c r="A4" s="7" t="s">
        <v>51</v>
      </c>
      <c r="B4" s="7" t="s">
        <v>166</v>
      </c>
      <c r="C4" s="8" t="s">
        <v>300</v>
      </c>
      <c r="D4" s="7" t="s">
        <v>298</v>
      </c>
      <c r="E4" s="58">
        <v>8482</v>
      </c>
      <c r="F4" s="50">
        <v>3815</v>
      </c>
      <c r="G4" s="37" t="s">
        <v>526</v>
      </c>
      <c r="H4" s="64">
        <v>2017</v>
      </c>
      <c r="I4" s="64">
        <v>1798</v>
      </c>
      <c r="J4" s="19">
        <f t="shared" si="0"/>
        <v>44.977599622730494</v>
      </c>
      <c r="K4" s="12">
        <v>14</v>
      </c>
      <c r="L4" s="21">
        <f t="shared" si="1"/>
        <v>1.6505541145956142</v>
      </c>
      <c r="M4" s="67">
        <v>9</v>
      </c>
      <c r="N4" s="15">
        <f t="shared" si="2"/>
        <v>1.0610705022400377</v>
      </c>
      <c r="O4" s="67">
        <v>4</v>
      </c>
      <c r="P4" s="15">
        <f t="shared" si="3"/>
        <v>0.47158688988446124</v>
      </c>
      <c r="Q4" s="72">
        <v>0</v>
      </c>
      <c r="R4" s="15">
        <f t="shared" si="4"/>
        <v>0</v>
      </c>
      <c r="S4" s="76">
        <v>5</v>
      </c>
      <c r="T4" s="15">
        <f t="shared" si="5"/>
        <v>0.58948361235557656</v>
      </c>
      <c r="U4" s="76">
        <v>0</v>
      </c>
      <c r="V4" s="15">
        <f t="shared" si="6"/>
        <v>0</v>
      </c>
      <c r="W4" s="76">
        <v>0</v>
      </c>
      <c r="X4" s="15">
        <f t="shared" si="7"/>
        <v>0</v>
      </c>
      <c r="Y4" s="25">
        <v>6</v>
      </c>
      <c r="Z4" s="17">
        <v>4</v>
      </c>
      <c r="AA4" s="25">
        <v>3</v>
      </c>
      <c r="AB4" s="17">
        <v>1</v>
      </c>
      <c r="AC4" s="25">
        <v>0</v>
      </c>
      <c r="AD4" s="17">
        <v>163</v>
      </c>
      <c r="AE4" s="26">
        <v>152</v>
      </c>
      <c r="AF4" s="17">
        <v>121</v>
      </c>
      <c r="AG4" s="26">
        <v>43</v>
      </c>
      <c r="AH4" s="17">
        <v>0</v>
      </c>
      <c r="AI4" s="27">
        <v>479</v>
      </c>
      <c r="AJ4" s="15">
        <v>5.647253006366423</v>
      </c>
      <c r="AK4" s="28">
        <v>0.70738033482669183</v>
      </c>
      <c r="AL4" s="22">
        <v>0.47158688988446124</v>
      </c>
      <c r="AM4" s="28">
        <v>0.35369016741334591</v>
      </c>
      <c r="AN4" s="22">
        <v>0.11789672247111531</v>
      </c>
      <c r="AO4" s="28">
        <v>0</v>
      </c>
      <c r="AP4" s="51">
        <v>435</v>
      </c>
      <c r="AQ4" s="55">
        <v>0</v>
      </c>
      <c r="AR4" s="51">
        <v>0</v>
      </c>
      <c r="AS4" s="55">
        <v>0</v>
      </c>
      <c r="AT4" s="51">
        <v>0</v>
      </c>
      <c r="AU4" s="55">
        <v>435</v>
      </c>
      <c r="AV4" s="15">
        <f t="shared" si="8"/>
        <v>5.1285074274935161</v>
      </c>
    </row>
    <row r="5" spans="1:48" ht="13.5" customHeight="1" x14ac:dyDescent="0.45">
      <c r="A5" s="7" t="s">
        <v>52</v>
      </c>
      <c r="B5" s="7" t="s">
        <v>167</v>
      </c>
      <c r="C5" s="8" t="s">
        <v>301</v>
      </c>
      <c r="D5" s="7" t="s">
        <v>298</v>
      </c>
      <c r="E5" s="58">
        <v>8419</v>
      </c>
      <c r="F5" s="50">
        <v>4560</v>
      </c>
      <c r="G5" s="37" t="s">
        <v>527</v>
      </c>
      <c r="H5" s="64">
        <v>1770</v>
      </c>
      <c r="I5" s="64">
        <v>2790</v>
      </c>
      <c r="J5" s="19">
        <f t="shared" si="0"/>
        <v>54.163202280555886</v>
      </c>
      <c r="K5" s="12">
        <v>51</v>
      </c>
      <c r="L5" s="21">
        <f t="shared" si="1"/>
        <v>6.0577265708516448</v>
      </c>
      <c r="M5" s="67">
        <v>0</v>
      </c>
      <c r="N5" s="15">
        <f t="shared" si="2"/>
        <v>0</v>
      </c>
      <c r="O5" s="67">
        <v>0</v>
      </c>
      <c r="P5" s="15">
        <f t="shared" si="3"/>
        <v>0</v>
      </c>
      <c r="Q5" s="72">
        <v>0</v>
      </c>
      <c r="R5" s="15">
        <f t="shared" si="4"/>
        <v>0</v>
      </c>
      <c r="S5" s="76">
        <v>51</v>
      </c>
      <c r="T5" s="15">
        <f t="shared" si="5"/>
        <v>6.0577265708516448</v>
      </c>
      <c r="U5" s="76">
        <v>13</v>
      </c>
      <c r="V5" s="15">
        <f t="shared" si="6"/>
        <v>1.5441263808053214</v>
      </c>
      <c r="W5" s="76">
        <v>3</v>
      </c>
      <c r="X5" s="15">
        <f t="shared" si="7"/>
        <v>0.35633685710892032</v>
      </c>
      <c r="Y5" s="25">
        <v>26</v>
      </c>
      <c r="Z5" s="17">
        <v>12</v>
      </c>
      <c r="AA5" s="25">
        <v>8</v>
      </c>
      <c r="AB5" s="17">
        <v>2</v>
      </c>
      <c r="AC5" s="25">
        <v>3</v>
      </c>
      <c r="AD5" s="17">
        <v>694</v>
      </c>
      <c r="AE5" s="26">
        <v>390</v>
      </c>
      <c r="AF5" s="17">
        <v>342</v>
      </c>
      <c r="AG5" s="26">
        <v>74</v>
      </c>
      <c r="AH5" s="17">
        <v>146</v>
      </c>
      <c r="AI5" s="27">
        <v>1646</v>
      </c>
      <c r="AJ5" s="15">
        <v>19.55101556004276</v>
      </c>
      <c r="AK5" s="28">
        <v>3.0882527616106428</v>
      </c>
      <c r="AL5" s="22">
        <v>1.4253474284356813</v>
      </c>
      <c r="AM5" s="28">
        <v>0.95023161895712072</v>
      </c>
      <c r="AN5" s="22">
        <v>0.23755790473928018</v>
      </c>
      <c r="AO5" s="28">
        <v>0.35633685710892032</v>
      </c>
      <c r="AP5" s="51">
        <v>1305</v>
      </c>
      <c r="AQ5" s="55">
        <v>27</v>
      </c>
      <c r="AR5" s="51">
        <v>0</v>
      </c>
      <c r="AS5" s="55">
        <v>0</v>
      </c>
      <c r="AT5" s="51">
        <v>0</v>
      </c>
      <c r="AU5" s="55">
        <v>1320</v>
      </c>
      <c r="AV5" s="15">
        <f t="shared" si="8"/>
        <v>15.678821712792493</v>
      </c>
    </row>
    <row r="6" spans="1:48" ht="13.5" customHeight="1" x14ac:dyDescent="0.45">
      <c r="A6" s="7" t="s">
        <v>53</v>
      </c>
      <c r="B6" s="7" t="s">
        <v>168</v>
      </c>
      <c r="C6" s="8" t="s">
        <v>302</v>
      </c>
      <c r="D6" s="7" t="s">
        <v>298</v>
      </c>
      <c r="E6" s="58">
        <v>7470</v>
      </c>
      <c r="F6" s="50">
        <v>2891</v>
      </c>
      <c r="G6" s="37" t="s">
        <v>528</v>
      </c>
      <c r="H6" s="64">
        <v>1517</v>
      </c>
      <c r="I6" s="64">
        <v>1374</v>
      </c>
      <c r="J6" s="19">
        <f t="shared" si="0"/>
        <v>38.701472556894245</v>
      </c>
      <c r="K6" s="12">
        <v>7</v>
      </c>
      <c r="L6" s="21">
        <f t="shared" si="1"/>
        <v>0.93708165997322623</v>
      </c>
      <c r="M6" s="67">
        <v>5</v>
      </c>
      <c r="N6" s="15">
        <f t="shared" si="2"/>
        <v>0.66934404283801874</v>
      </c>
      <c r="O6" s="67">
        <v>0</v>
      </c>
      <c r="P6" s="15">
        <f t="shared" si="3"/>
        <v>0</v>
      </c>
      <c r="Q6" s="72">
        <v>0</v>
      </c>
      <c r="R6" s="15">
        <f t="shared" si="4"/>
        <v>0</v>
      </c>
      <c r="S6" s="76">
        <v>2</v>
      </c>
      <c r="T6" s="15">
        <f t="shared" si="5"/>
        <v>0.2677376171352075</v>
      </c>
      <c r="U6" s="76">
        <v>0</v>
      </c>
      <c r="V6" s="15">
        <f t="shared" si="6"/>
        <v>0</v>
      </c>
      <c r="W6" s="76">
        <v>0</v>
      </c>
      <c r="X6" s="15">
        <f t="shared" si="7"/>
        <v>0</v>
      </c>
      <c r="Y6" s="25">
        <v>7</v>
      </c>
      <c r="Z6" s="17">
        <v>0</v>
      </c>
      <c r="AA6" s="25">
        <v>0</v>
      </c>
      <c r="AB6" s="17">
        <v>0</v>
      </c>
      <c r="AC6" s="25">
        <v>0</v>
      </c>
      <c r="AD6" s="17">
        <v>202</v>
      </c>
      <c r="AE6" s="26">
        <v>0</v>
      </c>
      <c r="AF6" s="17">
        <v>0</v>
      </c>
      <c r="AG6" s="26">
        <v>0</v>
      </c>
      <c r="AH6" s="17">
        <v>0</v>
      </c>
      <c r="AI6" s="27">
        <v>202</v>
      </c>
      <c r="AJ6" s="15">
        <v>2.7041499330655956</v>
      </c>
      <c r="AK6" s="28">
        <v>0.93708165997322623</v>
      </c>
      <c r="AL6" s="22">
        <v>0</v>
      </c>
      <c r="AM6" s="28">
        <v>0</v>
      </c>
      <c r="AN6" s="22">
        <v>0</v>
      </c>
      <c r="AO6" s="28">
        <v>0</v>
      </c>
      <c r="AP6" s="51">
        <v>163</v>
      </c>
      <c r="AQ6" s="55">
        <v>0</v>
      </c>
      <c r="AR6" s="51">
        <v>0</v>
      </c>
      <c r="AS6" s="55">
        <v>0</v>
      </c>
      <c r="AT6" s="51">
        <v>0</v>
      </c>
      <c r="AU6" s="55">
        <v>163</v>
      </c>
      <c r="AV6" s="15">
        <f t="shared" si="8"/>
        <v>2.1820615796519411</v>
      </c>
    </row>
    <row r="7" spans="1:48" ht="13.5" customHeight="1" x14ac:dyDescent="0.45">
      <c r="A7" s="7" t="s">
        <v>57</v>
      </c>
      <c r="B7" s="7" t="s">
        <v>170</v>
      </c>
      <c r="C7" s="8" t="s">
        <v>304</v>
      </c>
      <c r="D7" s="7" t="s">
        <v>298</v>
      </c>
      <c r="E7" s="58">
        <v>9189</v>
      </c>
      <c r="F7" s="50">
        <v>3773</v>
      </c>
      <c r="G7" s="37" t="s">
        <v>530</v>
      </c>
      <c r="H7" s="64">
        <v>2305</v>
      </c>
      <c r="I7" s="64">
        <v>1468</v>
      </c>
      <c r="J7" s="19">
        <f t="shared" si="0"/>
        <v>41.059962999238223</v>
      </c>
      <c r="K7" s="12">
        <v>9</v>
      </c>
      <c r="L7" s="21">
        <f t="shared" si="1"/>
        <v>0.97943192948090108</v>
      </c>
      <c r="M7" s="67">
        <v>9</v>
      </c>
      <c r="N7" s="15">
        <f t="shared" si="2"/>
        <v>0.97943192948090108</v>
      </c>
      <c r="O7" s="67">
        <v>1</v>
      </c>
      <c r="P7" s="15">
        <f t="shared" si="3"/>
        <v>0.10882576994232235</v>
      </c>
      <c r="Q7" s="72">
        <v>0</v>
      </c>
      <c r="R7" s="15">
        <f t="shared" si="4"/>
        <v>0</v>
      </c>
      <c r="S7" s="76">
        <v>0</v>
      </c>
      <c r="T7" s="15">
        <f t="shared" si="5"/>
        <v>0</v>
      </c>
      <c r="U7" s="76">
        <v>0</v>
      </c>
      <c r="V7" s="15">
        <f t="shared" si="6"/>
        <v>0</v>
      </c>
      <c r="W7" s="76">
        <v>0</v>
      </c>
      <c r="X7" s="15">
        <f t="shared" si="7"/>
        <v>0</v>
      </c>
      <c r="Y7" s="25">
        <v>6</v>
      </c>
      <c r="Z7" s="17">
        <v>2</v>
      </c>
      <c r="AA7" s="25">
        <v>1</v>
      </c>
      <c r="AB7" s="17">
        <v>0</v>
      </c>
      <c r="AC7" s="25">
        <v>0</v>
      </c>
      <c r="AD7" s="17">
        <v>172</v>
      </c>
      <c r="AE7" s="26">
        <v>58</v>
      </c>
      <c r="AF7" s="17">
        <v>42</v>
      </c>
      <c r="AG7" s="26">
        <v>0</v>
      </c>
      <c r="AH7" s="17">
        <v>0</v>
      </c>
      <c r="AI7" s="27">
        <v>272</v>
      </c>
      <c r="AJ7" s="15">
        <v>2.9600609424311677</v>
      </c>
      <c r="AK7" s="28">
        <v>0.65295461965393409</v>
      </c>
      <c r="AL7" s="22">
        <v>0.2176515398846447</v>
      </c>
      <c r="AM7" s="28">
        <v>0.10882576994232235</v>
      </c>
      <c r="AN7" s="22">
        <v>0</v>
      </c>
      <c r="AO7" s="28">
        <v>0</v>
      </c>
      <c r="AP7" s="51">
        <v>239</v>
      </c>
      <c r="AQ7" s="55">
        <v>0</v>
      </c>
      <c r="AR7" s="51">
        <v>0</v>
      </c>
      <c r="AS7" s="55">
        <v>0</v>
      </c>
      <c r="AT7" s="51">
        <v>0</v>
      </c>
      <c r="AU7" s="55">
        <v>239</v>
      </c>
      <c r="AV7" s="15">
        <f t="shared" si="8"/>
        <v>2.6009359016215039</v>
      </c>
    </row>
    <row r="8" spans="1:48" ht="13.5" customHeight="1" x14ac:dyDescent="0.45">
      <c r="A8" s="7" t="s">
        <v>55</v>
      </c>
      <c r="B8" s="7" t="s">
        <v>171</v>
      </c>
      <c r="C8" s="8" t="s">
        <v>305</v>
      </c>
      <c r="D8" s="7" t="s">
        <v>298</v>
      </c>
      <c r="E8" s="58">
        <v>9136</v>
      </c>
      <c r="F8" s="50">
        <v>3723</v>
      </c>
      <c r="G8" s="37" t="s">
        <v>531</v>
      </c>
      <c r="H8" s="64">
        <v>2260</v>
      </c>
      <c r="I8" s="64">
        <v>1463</v>
      </c>
      <c r="J8" s="19">
        <f t="shared" si="0"/>
        <v>40.750875656742558</v>
      </c>
      <c r="K8" s="12">
        <v>5</v>
      </c>
      <c r="L8" s="21">
        <f t="shared" si="1"/>
        <v>0.54728546409807355</v>
      </c>
      <c r="M8" s="67">
        <v>5</v>
      </c>
      <c r="N8" s="15">
        <f t="shared" si="2"/>
        <v>0.54728546409807355</v>
      </c>
      <c r="O8" s="67">
        <v>1</v>
      </c>
      <c r="P8" s="15">
        <f t="shared" si="3"/>
        <v>0.10945709281961472</v>
      </c>
      <c r="Q8" s="72">
        <v>0</v>
      </c>
      <c r="R8" s="15">
        <f t="shared" si="4"/>
        <v>0</v>
      </c>
      <c r="S8" s="76">
        <v>0</v>
      </c>
      <c r="T8" s="15">
        <f t="shared" si="5"/>
        <v>0</v>
      </c>
      <c r="U8" s="76">
        <v>0</v>
      </c>
      <c r="V8" s="15">
        <f t="shared" si="6"/>
        <v>0</v>
      </c>
      <c r="W8" s="76">
        <v>0</v>
      </c>
      <c r="X8" s="15">
        <f t="shared" si="7"/>
        <v>0</v>
      </c>
      <c r="Y8" s="25">
        <v>3</v>
      </c>
      <c r="Z8" s="17">
        <v>1</v>
      </c>
      <c r="AA8" s="25">
        <v>1</v>
      </c>
      <c r="AB8" s="17">
        <v>0</v>
      </c>
      <c r="AC8" s="25">
        <v>0</v>
      </c>
      <c r="AD8" s="17">
        <v>79</v>
      </c>
      <c r="AE8" s="26">
        <v>39</v>
      </c>
      <c r="AF8" s="17">
        <v>44</v>
      </c>
      <c r="AG8" s="26">
        <v>0</v>
      </c>
      <c r="AH8" s="17">
        <v>0</v>
      </c>
      <c r="AI8" s="27">
        <v>162</v>
      </c>
      <c r="AJ8" s="15">
        <v>1.7732049036777584</v>
      </c>
      <c r="AK8" s="28">
        <v>0.32837127845884412</v>
      </c>
      <c r="AL8" s="22">
        <v>0.10945709281961472</v>
      </c>
      <c r="AM8" s="28">
        <v>0.10945709281961472</v>
      </c>
      <c r="AN8" s="22">
        <v>0</v>
      </c>
      <c r="AO8" s="28">
        <v>0</v>
      </c>
      <c r="AP8" s="51">
        <v>137</v>
      </c>
      <c r="AQ8" s="55">
        <v>0</v>
      </c>
      <c r="AR8" s="51">
        <v>0</v>
      </c>
      <c r="AS8" s="55">
        <v>0</v>
      </c>
      <c r="AT8" s="51">
        <v>0</v>
      </c>
      <c r="AU8" s="55">
        <v>137</v>
      </c>
      <c r="AV8" s="15">
        <f t="shared" si="8"/>
        <v>1.4995621716287215</v>
      </c>
    </row>
    <row r="9" spans="1:48" ht="13.5" customHeight="1" x14ac:dyDescent="0.45">
      <c r="A9" s="7" t="s">
        <v>56</v>
      </c>
      <c r="B9" s="7" t="s">
        <v>172</v>
      </c>
      <c r="C9" s="8" t="s">
        <v>306</v>
      </c>
      <c r="D9" s="7" t="s">
        <v>298</v>
      </c>
      <c r="E9" s="58">
        <v>8418</v>
      </c>
      <c r="F9" s="50">
        <v>3932</v>
      </c>
      <c r="G9" s="37" t="s">
        <v>532</v>
      </c>
      <c r="H9" s="64">
        <v>2378</v>
      </c>
      <c r="I9" s="64">
        <v>1554</v>
      </c>
      <c r="J9" s="19">
        <f t="shared" si="0"/>
        <v>46.709432169161317</v>
      </c>
      <c r="K9" s="12">
        <v>11</v>
      </c>
      <c r="L9" s="21">
        <f t="shared" si="1"/>
        <v>1.3067236873366594</v>
      </c>
      <c r="M9" s="67">
        <v>11</v>
      </c>
      <c r="N9" s="15">
        <f t="shared" si="2"/>
        <v>1.3067236873366594</v>
      </c>
      <c r="O9" s="67">
        <v>0</v>
      </c>
      <c r="P9" s="15">
        <f t="shared" si="3"/>
        <v>0</v>
      </c>
      <c r="Q9" s="72">
        <v>0</v>
      </c>
      <c r="R9" s="15">
        <f t="shared" si="4"/>
        <v>0</v>
      </c>
      <c r="S9" s="76">
        <v>0</v>
      </c>
      <c r="T9" s="15">
        <f t="shared" si="5"/>
        <v>0</v>
      </c>
      <c r="U9" s="76">
        <v>0</v>
      </c>
      <c r="V9" s="15">
        <f t="shared" si="6"/>
        <v>0</v>
      </c>
      <c r="W9" s="76">
        <v>0</v>
      </c>
      <c r="X9" s="15">
        <f t="shared" si="7"/>
        <v>0</v>
      </c>
      <c r="Y9" s="25">
        <v>8</v>
      </c>
      <c r="Z9" s="17">
        <v>3</v>
      </c>
      <c r="AA9" s="25">
        <v>0</v>
      </c>
      <c r="AB9" s="17">
        <v>0</v>
      </c>
      <c r="AC9" s="25">
        <v>0</v>
      </c>
      <c r="AD9" s="17">
        <v>219</v>
      </c>
      <c r="AE9" s="26">
        <v>95</v>
      </c>
      <c r="AF9" s="17">
        <v>0</v>
      </c>
      <c r="AG9" s="26">
        <v>0</v>
      </c>
      <c r="AH9" s="17">
        <v>0</v>
      </c>
      <c r="AI9" s="27">
        <v>314</v>
      </c>
      <c r="AJ9" s="15">
        <v>3.7301021620337376</v>
      </c>
      <c r="AK9" s="28">
        <v>0.95034449988120695</v>
      </c>
      <c r="AL9" s="22">
        <v>0.35637918745545261</v>
      </c>
      <c r="AM9" s="28">
        <v>0</v>
      </c>
      <c r="AN9" s="22">
        <v>0</v>
      </c>
      <c r="AO9" s="28">
        <v>0</v>
      </c>
      <c r="AP9" s="51">
        <v>269</v>
      </c>
      <c r="AQ9" s="55">
        <v>0</v>
      </c>
      <c r="AR9" s="51">
        <v>0</v>
      </c>
      <c r="AS9" s="55">
        <v>0</v>
      </c>
      <c r="AT9" s="51">
        <v>0</v>
      </c>
      <c r="AU9" s="55">
        <v>269</v>
      </c>
      <c r="AV9" s="15">
        <f t="shared" si="8"/>
        <v>3.1955333808505584</v>
      </c>
    </row>
    <row r="10" spans="1:48" ht="13.5" customHeight="1" x14ac:dyDescent="0.45">
      <c r="A10" s="7" t="s">
        <v>60</v>
      </c>
      <c r="B10" s="7" t="s">
        <v>175</v>
      </c>
      <c r="C10" s="8" t="s">
        <v>314</v>
      </c>
      <c r="D10" s="7" t="s">
        <v>298</v>
      </c>
      <c r="E10" s="58">
        <v>10485</v>
      </c>
      <c r="F10" s="50">
        <v>5319</v>
      </c>
      <c r="G10" s="37" t="s">
        <v>504</v>
      </c>
      <c r="H10" s="64">
        <v>2067</v>
      </c>
      <c r="I10" s="64">
        <v>3252</v>
      </c>
      <c r="J10" s="19">
        <f t="shared" si="0"/>
        <v>50.729613733905573</v>
      </c>
      <c r="K10" s="12">
        <v>68</v>
      </c>
      <c r="L10" s="21">
        <f t="shared" si="1"/>
        <v>6.4854554124940389</v>
      </c>
      <c r="M10" s="67">
        <v>10</v>
      </c>
      <c r="N10" s="15">
        <f t="shared" si="2"/>
        <v>0.9537434430138293</v>
      </c>
      <c r="O10" s="67">
        <v>1</v>
      </c>
      <c r="P10" s="15">
        <f t="shared" si="3"/>
        <v>9.5374344301382918E-2</v>
      </c>
      <c r="Q10" s="72">
        <v>0</v>
      </c>
      <c r="R10" s="15">
        <f t="shared" si="4"/>
        <v>0</v>
      </c>
      <c r="S10" s="76">
        <v>58</v>
      </c>
      <c r="T10" s="15">
        <f t="shared" si="5"/>
        <v>5.5317119694802095</v>
      </c>
      <c r="U10" s="76">
        <v>13</v>
      </c>
      <c r="V10" s="15">
        <f t="shared" si="6"/>
        <v>1.2398664759179781</v>
      </c>
      <c r="W10" s="76">
        <v>0</v>
      </c>
      <c r="X10" s="15">
        <f t="shared" si="7"/>
        <v>0</v>
      </c>
      <c r="Y10" s="25">
        <v>39</v>
      </c>
      <c r="Z10" s="17">
        <v>15</v>
      </c>
      <c r="AA10" s="25">
        <v>10</v>
      </c>
      <c r="AB10" s="17">
        <v>4</v>
      </c>
      <c r="AC10" s="25">
        <v>0</v>
      </c>
      <c r="AD10" s="17">
        <v>1068</v>
      </c>
      <c r="AE10" s="26">
        <v>518</v>
      </c>
      <c r="AF10" s="17">
        <v>383</v>
      </c>
      <c r="AG10" s="26">
        <v>160</v>
      </c>
      <c r="AH10" s="17">
        <v>0</v>
      </c>
      <c r="AI10" s="27">
        <v>2129</v>
      </c>
      <c r="AJ10" s="15">
        <v>20.305197901764423</v>
      </c>
      <c r="AK10" s="28">
        <v>3.7195994277539342</v>
      </c>
      <c r="AL10" s="22">
        <v>1.4306151645207439</v>
      </c>
      <c r="AM10" s="28">
        <v>0.9537434430138293</v>
      </c>
      <c r="AN10" s="22">
        <v>0.38149737720553167</v>
      </c>
      <c r="AO10" s="28">
        <v>0</v>
      </c>
      <c r="AP10" s="51">
        <v>1777</v>
      </c>
      <c r="AQ10" s="55">
        <v>60</v>
      </c>
      <c r="AR10" s="51">
        <v>0</v>
      </c>
      <c r="AS10" s="55">
        <v>0</v>
      </c>
      <c r="AT10" s="51">
        <v>0</v>
      </c>
      <c r="AU10" s="55">
        <v>1794</v>
      </c>
      <c r="AV10" s="15">
        <f t="shared" si="8"/>
        <v>17.110157367668098</v>
      </c>
    </row>
    <row r="11" spans="1:48" ht="13.5" customHeight="1" x14ac:dyDescent="0.45">
      <c r="A11" s="7" t="s">
        <v>65</v>
      </c>
      <c r="B11" s="7" t="s">
        <v>323</v>
      </c>
      <c r="C11" s="8" t="s">
        <v>324</v>
      </c>
      <c r="D11" s="7" t="s">
        <v>298</v>
      </c>
      <c r="E11" s="58">
        <v>7448</v>
      </c>
      <c r="F11" s="50">
        <v>3092</v>
      </c>
      <c r="G11" s="37" t="s">
        <v>510</v>
      </c>
      <c r="H11" s="64">
        <v>1488</v>
      </c>
      <c r="I11" s="64">
        <v>1604</v>
      </c>
      <c r="J11" s="19">
        <f t="shared" si="0"/>
        <v>41.514500537056925</v>
      </c>
      <c r="K11" s="12">
        <v>12</v>
      </c>
      <c r="L11" s="21">
        <f t="shared" si="1"/>
        <v>1.6111707841031151</v>
      </c>
      <c r="M11" s="67">
        <v>6</v>
      </c>
      <c r="N11" s="15">
        <f t="shared" si="2"/>
        <v>0.80558539205155755</v>
      </c>
      <c r="O11" s="67">
        <v>0</v>
      </c>
      <c r="P11" s="15">
        <f t="shared" si="3"/>
        <v>0</v>
      </c>
      <c r="Q11" s="72">
        <v>0</v>
      </c>
      <c r="R11" s="15">
        <f t="shared" si="4"/>
        <v>0</v>
      </c>
      <c r="S11" s="76">
        <v>6</v>
      </c>
      <c r="T11" s="15">
        <f t="shared" si="5"/>
        <v>0.80558539205155755</v>
      </c>
      <c r="U11" s="76">
        <v>0</v>
      </c>
      <c r="V11" s="15">
        <f t="shared" si="6"/>
        <v>0</v>
      </c>
      <c r="W11" s="76">
        <v>0</v>
      </c>
      <c r="X11" s="15">
        <f t="shared" si="7"/>
        <v>0</v>
      </c>
      <c r="Y11" s="25">
        <v>10</v>
      </c>
      <c r="Z11" s="17">
        <v>2</v>
      </c>
      <c r="AA11" s="25">
        <v>0</v>
      </c>
      <c r="AB11" s="17">
        <v>0</v>
      </c>
      <c r="AC11" s="25">
        <v>0</v>
      </c>
      <c r="AD11" s="17">
        <v>274</v>
      </c>
      <c r="AE11" s="26">
        <v>61</v>
      </c>
      <c r="AF11" s="17">
        <v>0</v>
      </c>
      <c r="AG11" s="26">
        <v>0</v>
      </c>
      <c r="AH11" s="17">
        <v>0</v>
      </c>
      <c r="AI11" s="27">
        <v>335</v>
      </c>
      <c r="AJ11" s="15">
        <v>4.4978517722878628</v>
      </c>
      <c r="AK11" s="28">
        <v>1.3426423200859292</v>
      </c>
      <c r="AL11" s="22">
        <v>0.26852846401718583</v>
      </c>
      <c r="AM11" s="28">
        <v>0</v>
      </c>
      <c r="AN11" s="22">
        <v>0</v>
      </c>
      <c r="AO11" s="28">
        <v>0</v>
      </c>
      <c r="AP11" s="51">
        <v>285</v>
      </c>
      <c r="AQ11" s="55">
        <v>0</v>
      </c>
      <c r="AR11" s="51">
        <v>0</v>
      </c>
      <c r="AS11" s="55">
        <v>0</v>
      </c>
      <c r="AT11" s="51">
        <v>0</v>
      </c>
      <c r="AU11" s="55">
        <v>285</v>
      </c>
      <c r="AV11" s="15">
        <f t="shared" si="8"/>
        <v>3.8265306122448979</v>
      </c>
    </row>
    <row r="12" spans="1:48" ht="13.5" customHeight="1" x14ac:dyDescent="0.45">
      <c r="A12" s="7" t="s">
        <v>66</v>
      </c>
      <c r="B12" s="7" t="s">
        <v>180</v>
      </c>
      <c r="C12" s="8" t="s">
        <v>325</v>
      </c>
      <c r="D12" s="7" t="s">
        <v>298</v>
      </c>
      <c r="E12" s="58">
        <v>12035</v>
      </c>
      <c r="F12" s="50">
        <v>4784</v>
      </c>
      <c r="G12" s="37" t="s">
        <v>513</v>
      </c>
      <c r="H12" s="64">
        <v>2442</v>
      </c>
      <c r="I12" s="64">
        <v>2342</v>
      </c>
      <c r="J12" s="19">
        <f t="shared" si="0"/>
        <v>39.7507270461155</v>
      </c>
      <c r="K12" s="12">
        <v>6</v>
      </c>
      <c r="L12" s="21">
        <f t="shared" si="1"/>
        <v>0.49854590776900709</v>
      </c>
      <c r="M12" s="67">
        <v>4</v>
      </c>
      <c r="N12" s="15">
        <f t="shared" si="2"/>
        <v>0.33236393851267138</v>
      </c>
      <c r="O12" s="67">
        <v>0</v>
      </c>
      <c r="P12" s="15">
        <f t="shared" si="3"/>
        <v>0</v>
      </c>
      <c r="Q12" s="72">
        <v>0</v>
      </c>
      <c r="R12" s="15">
        <f t="shared" si="4"/>
        <v>0</v>
      </c>
      <c r="S12" s="76">
        <v>2</v>
      </c>
      <c r="T12" s="15">
        <f t="shared" si="5"/>
        <v>0.16618196925633569</v>
      </c>
      <c r="U12" s="76">
        <v>0</v>
      </c>
      <c r="V12" s="15">
        <f t="shared" si="6"/>
        <v>0</v>
      </c>
      <c r="W12" s="76">
        <v>0</v>
      </c>
      <c r="X12" s="15">
        <f t="shared" si="7"/>
        <v>0</v>
      </c>
      <c r="Y12" s="25">
        <v>5</v>
      </c>
      <c r="Z12" s="17">
        <v>1</v>
      </c>
      <c r="AA12" s="25">
        <v>0</v>
      </c>
      <c r="AB12" s="17">
        <v>0</v>
      </c>
      <c r="AC12" s="25">
        <v>0</v>
      </c>
      <c r="AD12" s="17">
        <v>127</v>
      </c>
      <c r="AE12" s="26">
        <v>30</v>
      </c>
      <c r="AF12" s="17">
        <v>0</v>
      </c>
      <c r="AG12" s="26">
        <v>0</v>
      </c>
      <c r="AH12" s="17">
        <v>0</v>
      </c>
      <c r="AI12" s="27">
        <v>157</v>
      </c>
      <c r="AJ12" s="15">
        <v>1.3045284586622352</v>
      </c>
      <c r="AK12" s="28">
        <v>0.41545492314083921</v>
      </c>
      <c r="AL12" s="22">
        <v>8.3090984628167844E-2</v>
      </c>
      <c r="AM12" s="28">
        <v>0</v>
      </c>
      <c r="AN12" s="22">
        <v>0</v>
      </c>
      <c r="AO12" s="28">
        <v>0</v>
      </c>
      <c r="AP12" s="51">
        <v>134</v>
      </c>
      <c r="AQ12" s="55">
        <v>0</v>
      </c>
      <c r="AR12" s="51">
        <v>0</v>
      </c>
      <c r="AS12" s="55">
        <v>0</v>
      </c>
      <c r="AT12" s="51">
        <v>0</v>
      </c>
      <c r="AU12" s="55">
        <v>134</v>
      </c>
      <c r="AV12" s="15">
        <f t="shared" si="8"/>
        <v>1.1134191940174489</v>
      </c>
    </row>
    <row r="13" spans="1:48" ht="13.5" customHeight="1" x14ac:dyDescent="0.45">
      <c r="A13" s="7" t="s">
        <v>326</v>
      </c>
      <c r="B13" s="7" t="s">
        <v>181</v>
      </c>
      <c r="C13" s="8" t="s">
        <v>327</v>
      </c>
      <c r="D13" s="7" t="s">
        <v>298</v>
      </c>
      <c r="E13" s="58">
        <v>8359</v>
      </c>
      <c r="F13" s="50">
        <v>3237</v>
      </c>
      <c r="G13" s="37" t="s">
        <v>514</v>
      </c>
      <c r="H13" s="64">
        <v>1864</v>
      </c>
      <c r="I13" s="64">
        <v>1373</v>
      </c>
      <c r="J13" s="19">
        <f t="shared" si="0"/>
        <v>38.724727838258168</v>
      </c>
      <c r="K13" s="12">
        <v>11</v>
      </c>
      <c r="L13" s="21">
        <f t="shared" si="1"/>
        <v>1.3159468835985166</v>
      </c>
      <c r="M13" s="67">
        <v>11</v>
      </c>
      <c r="N13" s="15">
        <f t="shared" si="2"/>
        <v>1.3159468835985166</v>
      </c>
      <c r="O13" s="67">
        <v>2</v>
      </c>
      <c r="P13" s="15">
        <f t="shared" si="3"/>
        <v>0.23926306974518483</v>
      </c>
      <c r="Q13" s="72">
        <v>0</v>
      </c>
      <c r="R13" s="15">
        <f t="shared" si="4"/>
        <v>0</v>
      </c>
      <c r="S13" s="76">
        <v>0</v>
      </c>
      <c r="T13" s="15">
        <f t="shared" si="5"/>
        <v>0</v>
      </c>
      <c r="U13" s="76">
        <v>0</v>
      </c>
      <c r="V13" s="15">
        <f t="shared" si="6"/>
        <v>0</v>
      </c>
      <c r="W13" s="76">
        <v>0</v>
      </c>
      <c r="X13" s="15">
        <f t="shared" si="7"/>
        <v>0</v>
      </c>
      <c r="Y13" s="25">
        <v>6</v>
      </c>
      <c r="Z13" s="17">
        <v>3</v>
      </c>
      <c r="AA13" s="25">
        <v>2</v>
      </c>
      <c r="AB13" s="17">
        <v>0</v>
      </c>
      <c r="AC13" s="25">
        <v>0</v>
      </c>
      <c r="AD13" s="17">
        <v>163</v>
      </c>
      <c r="AE13" s="26">
        <v>97</v>
      </c>
      <c r="AF13" s="17">
        <v>96</v>
      </c>
      <c r="AG13" s="26">
        <v>0</v>
      </c>
      <c r="AH13" s="17">
        <v>0</v>
      </c>
      <c r="AI13" s="27">
        <v>356</v>
      </c>
      <c r="AJ13" s="15">
        <v>4.2588826414642895</v>
      </c>
      <c r="AK13" s="28">
        <v>0.71778920923555445</v>
      </c>
      <c r="AL13" s="22">
        <v>0.35889460461777722</v>
      </c>
      <c r="AM13" s="28">
        <v>0.23926306974518483</v>
      </c>
      <c r="AN13" s="22">
        <v>0</v>
      </c>
      <c r="AO13" s="28">
        <v>0</v>
      </c>
      <c r="AP13" s="51">
        <v>333</v>
      </c>
      <c r="AQ13" s="55">
        <v>0</v>
      </c>
      <c r="AR13" s="51">
        <v>0</v>
      </c>
      <c r="AS13" s="55">
        <v>0</v>
      </c>
      <c r="AT13" s="51">
        <v>0</v>
      </c>
      <c r="AU13" s="55">
        <v>333</v>
      </c>
      <c r="AV13" s="15">
        <f t="shared" si="8"/>
        <v>3.9837301112573273</v>
      </c>
    </row>
    <row r="14" spans="1:48" ht="13.5" customHeight="1" x14ac:dyDescent="0.45">
      <c r="A14" s="7" t="s">
        <v>67</v>
      </c>
      <c r="B14" s="7" t="s">
        <v>181</v>
      </c>
      <c r="C14" s="8" t="s">
        <v>328</v>
      </c>
      <c r="D14" s="7" t="s">
        <v>298</v>
      </c>
      <c r="E14" s="58">
        <v>8359</v>
      </c>
      <c r="F14" s="50">
        <v>3237</v>
      </c>
      <c r="G14" s="37" t="s">
        <v>514</v>
      </c>
      <c r="H14" s="64">
        <v>1864</v>
      </c>
      <c r="I14" s="64">
        <v>1373</v>
      </c>
      <c r="J14" s="19">
        <f t="shared" si="0"/>
        <v>38.724727838258168</v>
      </c>
      <c r="K14" s="12">
        <v>11</v>
      </c>
      <c r="L14" s="21">
        <f t="shared" si="1"/>
        <v>1.3159468835985166</v>
      </c>
      <c r="M14" s="67">
        <v>11</v>
      </c>
      <c r="N14" s="15">
        <f t="shared" si="2"/>
        <v>1.3159468835985166</v>
      </c>
      <c r="O14" s="67">
        <v>2</v>
      </c>
      <c r="P14" s="15">
        <f t="shared" si="3"/>
        <v>0.23926306974518483</v>
      </c>
      <c r="Q14" s="72">
        <v>0</v>
      </c>
      <c r="R14" s="15">
        <f t="shared" si="4"/>
        <v>0</v>
      </c>
      <c r="S14" s="76">
        <v>0</v>
      </c>
      <c r="T14" s="15">
        <f t="shared" si="5"/>
        <v>0</v>
      </c>
      <c r="U14" s="76">
        <v>0</v>
      </c>
      <c r="V14" s="15">
        <f t="shared" si="6"/>
        <v>0</v>
      </c>
      <c r="W14" s="76">
        <v>0</v>
      </c>
      <c r="X14" s="15">
        <f t="shared" si="7"/>
        <v>0</v>
      </c>
      <c r="Y14" s="25">
        <v>6</v>
      </c>
      <c r="Z14" s="17">
        <v>3</v>
      </c>
      <c r="AA14" s="25">
        <v>2</v>
      </c>
      <c r="AB14" s="17">
        <v>0</v>
      </c>
      <c r="AC14" s="25">
        <v>0</v>
      </c>
      <c r="AD14" s="17">
        <v>163</v>
      </c>
      <c r="AE14" s="26">
        <v>97</v>
      </c>
      <c r="AF14" s="17">
        <v>96</v>
      </c>
      <c r="AG14" s="26">
        <v>0</v>
      </c>
      <c r="AH14" s="17">
        <v>0</v>
      </c>
      <c r="AI14" s="27">
        <v>356</v>
      </c>
      <c r="AJ14" s="15">
        <v>4.2588826414642895</v>
      </c>
      <c r="AK14" s="28">
        <v>0.71778920923555445</v>
      </c>
      <c r="AL14" s="22">
        <v>0.35889460461777722</v>
      </c>
      <c r="AM14" s="28">
        <v>0.23926306974518483</v>
      </c>
      <c r="AN14" s="22">
        <v>0</v>
      </c>
      <c r="AO14" s="28">
        <v>0</v>
      </c>
      <c r="AP14" s="51">
        <v>333</v>
      </c>
      <c r="AQ14" s="55">
        <v>0</v>
      </c>
      <c r="AR14" s="51">
        <v>0</v>
      </c>
      <c r="AS14" s="55">
        <v>0</v>
      </c>
      <c r="AT14" s="51">
        <v>0</v>
      </c>
      <c r="AU14" s="55">
        <v>333</v>
      </c>
      <c r="AV14" s="15">
        <f t="shared" si="8"/>
        <v>3.9837301112573273</v>
      </c>
    </row>
    <row r="15" spans="1:48" ht="13.5" customHeight="1" x14ac:dyDescent="0.45">
      <c r="A15" s="7" t="s">
        <v>68</v>
      </c>
      <c r="B15" s="7" t="s">
        <v>182</v>
      </c>
      <c r="C15" s="8" t="s">
        <v>329</v>
      </c>
      <c r="D15" s="7" t="s">
        <v>298</v>
      </c>
      <c r="E15" s="58">
        <v>11700</v>
      </c>
      <c r="F15" s="50">
        <v>4532</v>
      </c>
      <c r="G15" s="37" t="s">
        <v>517</v>
      </c>
      <c r="H15" s="64">
        <v>2424</v>
      </c>
      <c r="I15" s="64">
        <v>2108</v>
      </c>
      <c r="J15" s="19">
        <f t="shared" si="0"/>
        <v>38.735042735042732</v>
      </c>
      <c r="K15" s="12">
        <v>6</v>
      </c>
      <c r="L15" s="21">
        <f t="shared" si="1"/>
        <v>0.51282051282051277</v>
      </c>
      <c r="M15" s="67">
        <v>5</v>
      </c>
      <c r="N15" s="15">
        <f t="shared" si="2"/>
        <v>0.42735042735042733</v>
      </c>
      <c r="O15" s="67">
        <v>0</v>
      </c>
      <c r="P15" s="15">
        <f t="shared" si="3"/>
        <v>0</v>
      </c>
      <c r="Q15" s="72">
        <v>0</v>
      </c>
      <c r="R15" s="15">
        <f t="shared" si="4"/>
        <v>0</v>
      </c>
      <c r="S15" s="76">
        <v>1</v>
      </c>
      <c r="T15" s="15">
        <f t="shared" si="5"/>
        <v>8.5470085470085472E-2</v>
      </c>
      <c r="U15" s="76">
        <v>0</v>
      </c>
      <c r="V15" s="15">
        <f t="shared" si="6"/>
        <v>0</v>
      </c>
      <c r="W15" s="76">
        <v>0</v>
      </c>
      <c r="X15" s="15">
        <f t="shared" si="7"/>
        <v>0</v>
      </c>
      <c r="Y15" s="25">
        <v>4</v>
      </c>
      <c r="Z15" s="17">
        <v>2</v>
      </c>
      <c r="AA15" s="25">
        <v>0</v>
      </c>
      <c r="AB15" s="17">
        <v>0</v>
      </c>
      <c r="AC15" s="25">
        <v>0</v>
      </c>
      <c r="AD15" s="17">
        <v>100</v>
      </c>
      <c r="AE15" s="26">
        <v>71</v>
      </c>
      <c r="AF15" s="17">
        <v>0</v>
      </c>
      <c r="AG15" s="26">
        <v>0</v>
      </c>
      <c r="AH15" s="17">
        <v>0</v>
      </c>
      <c r="AI15" s="27">
        <v>171</v>
      </c>
      <c r="AJ15" s="15">
        <v>1.4615384615384615</v>
      </c>
      <c r="AK15" s="28">
        <v>0.34188034188034189</v>
      </c>
      <c r="AL15" s="22">
        <v>0.17094017094017094</v>
      </c>
      <c r="AM15" s="28">
        <v>0</v>
      </c>
      <c r="AN15" s="22">
        <v>0</v>
      </c>
      <c r="AO15" s="28">
        <v>0</v>
      </c>
      <c r="AP15" s="51">
        <v>114</v>
      </c>
      <c r="AQ15" s="55">
        <v>0</v>
      </c>
      <c r="AR15" s="51">
        <v>0</v>
      </c>
      <c r="AS15" s="55">
        <v>0</v>
      </c>
      <c r="AT15" s="51">
        <v>0</v>
      </c>
      <c r="AU15" s="55">
        <v>114</v>
      </c>
      <c r="AV15" s="15">
        <f t="shared" si="8"/>
        <v>0.97435897435897445</v>
      </c>
    </row>
    <row r="16" spans="1:48" ht="13.5" customHeight="1" x14ac:dyDescent="0.45">
      <c r="A16" s="7" t="s">
        <v>69</v>
      </c>
      <c r="B16" s="7" t="s">
        <v>183</v>
      </c>
      <c r="C16" s="8" t="s">
        <v>330</v>
      </c>
      <c r="D16" s="7" t="s">
        <v>298</v>
      </c>
      <c r="E16" s="58">
        <v>9474</v>
      </c>
      <c r="F16" s="50">
        <v>3489</v>
      </c>
      <c r="G16" s="37" t="s">
        <v>518</v>
      </c>
      <c r="H16" s="64">
        <v>2119</v>
      </c>
      <c r="I16" s="64">
        <v>1370</v>
      </c>
      <c r="J16" s="19">
        <f t="shared" si="0"/>
        <v>36.827105763141226</v>
      </c>
      <c r="K16" s="12">
        <v>14</v>
      </c>
      <c r="L16" s="21">
        <f t="shared" si="1"/>
        <v>1.4777285201604391</v>
      </c>
      <c r="M16" s="67">
        <v>12</v>
      </c>
      <c r="N16" s="15">
        <f t="shared" si="2"/>
        <v>1.266624445851805</v>
      </c>
      <c r="O16" s="67">
        <v>1</v>
      </c>
      <c r="P16" s="15">
        <f t="shared" si="3"/>
        <v>0.10555203715431707</v>
      </c>
      <c r="Q16" s="72">
        <v>0</v>
      </c>
      <c r="R16" s="15">
        <f t="shared" si="4"/>
        <v>0</v>
      </c>
      <c r="S16" s="76">
        <v>2</v>
      </c>
      <c r="T16" s="15">
        <f t="shared" si="5"/>
        <v>0.21110407430863415</v>
      </c>
      <c r="U16" s="76">
        <v>0</v>
      </c>
      <c r="V16" s="15">
        <f t="shared" si="6"/>
        <v>0</v>
      </c>
      <c r="W16" s="76">
        <v>0</v>
      </c>
      <c r="X16" s="15">
        <f t="shared" si="7"/>
        <v>0</v>
      </c>
      <c r="Y16" s="25">
        <v>12</v>
      </c>
      <c r="Z16" s="17">
        <v>1</v>
      </c>
      <c r="AA16" s="25">
        <v>1</v>
      </c>
      <c r="AB16" s="17">
        <v>0</v>
      </c>
      <c r="AC16" s="25">
        <v>0</v>
      </c>
      <c r="AD16" s="17">
        <v>334</v>
      </c>
      <c r="AE16" s="26">
        <v>32</v>
      </c>
      <c r="AF16" s="17">
        <v>36</v>
      </c>
      <c r="AG16" s="26">
        <v>0</v>
      </c>
      <c r="AH16" s="17">
        <v>0</v>
      </c>
      <c r="AI16" s="27">
        <v>402</v>
      </c>
      <c r="AJ16" s="15">
        <v>4.2431918936035462</v>
      </c>
      <c r="AK16" s="28">
        <v>1.266624445851805</v>
      </c>
      <c r="AL16" s="22">
        <v>0.10555203715431707</v>
      </c>
      <c r="AM16" s="28">
        <v>0.10555203715431707</v>
      </c>
      <c r="AN16" s="22">
        <v>0</v>
      </c>
      <c r="AO16" s="28">
        <v>0</v>
      </c>
      <c r="AP16" s="51">
        <v>291</v>
      </c>
      <c r="AQ16" s="55">
        <v>0</v>
      </c>
      <c r="AR16" s="51">
        <v>0</v>
      </c>
      <c r="AS16" s="55">
        <v>0</v>
      </c>
      <c r="AT16" s="51">
        <v>0</v>
      </c>
      <c r="AU16" s="55">
        <v>291</v>
      </c>
      <c r="AV16" s="15">
        <f t="shared" si="8"/>
        <v>3.0715642811906267</v>
      </c>
    </row>
    <row r="17" spans="1:48" ht="13.5" customHeight="1" x14ac:dyDescent="0.45">
      <c r="A17" s="7" t="s">
        <v>70</v>
      </c>
      <c r="B17" s="7" t="s">
        <v>184</v>
      </c>
      <c r="C17" s="8" t="s">
        <v>331</v>
      </c>
      <c r="D17" s="7" t="s">
        <v>298</v>
      </c>
      <c r="E17" s="58">
        <v>8448</v>
      </c>
      <c r="F17" s="50">
        <v>4290</v>
      </c>
      <c r="G17" s="37" t="s">
        <v>522</v>
      </c>
      <c r="H17" s="64">
        <v>1951</v>
      </c>
      <c r="I17" s="64">
        <v>2339</v>
      </c>
      <c r="J17" s="19">
        <f t="shared" si="0"/>
        <v>50.78125</v>
      </c>
      <c r="K17" s="12">
        <v>35</v>
      </c>
      <c r="L17" s="21">
        <f t="shared" si="1"/>
        <v>4.1429924242424239</v>
      </c>
      <c r="M17" s="67">
        <v>7</v>
      </c>
      <c r="N17" s="15">
        <f t="shared" si="2"/>
        <v>0.82859848484848486</v>
      </c>
      <c r="O17" s="67">
        <v>0</v>
      </c>
      <c r="P17" s="15">
        <f t="shared" si="3"/>
        <v>0</v>
      </c>
      <c r="Q17" s="72">
        <v>0</v>
      </c>
      <c r="R17" s="15">
        <f t="shared" si="4"/>
        <v>0</v>
      </c>
      <c r="S17" s="76">
        <v>28</v>
      </c>
      <c r="T17" s="15">
        <f t="shared" si="5"/>
        <v>3.3143939393939394</v>
      </c>
      <c r="U17" s="76">
        <v>7</v>
      </c>
      <c r="V17" s="15">
        <f t="shared" si="6"/>
        <v>0.82859848484848486</v>
      </c>
      <c r="W17" s="76">
        <v>1</v>
      </c>
      <c r="X17" s="15">
        <f t="shared" si="7"/>
        <v>0.11837121212121213</v>
      </c>
      <c r="Y17" s="25">
        <v>19</v>
      </c>
      <c r="Z17" s="17">
        <v>9</v>
      </c>
      <c r="AA17" s="25">
        <v>3</v>
      </c>
      <c r="AB17" s="17">
        <v>3</v>
      </c>
      <c r="AC17" s="25">
        <v>1</v>
      </c>
      <c r="AD17" s="17">
        <v>530</v>
      </c>
      <c r="AE17" s="26">
        <v>297</v>
      </c>
      <c r="AF17" s="17">
        <v>117</v>
      </c>
      <c r="AG17" s="26">
        <v>166</v>
      </c>
      <c r="AH17" s="17">
        <v>62</v>
      </c>
      <c r="AI17" s="27">
        <v>1172</v>
      </c>
      <c r="AJ17" s="15">
        <v>13.873106060606061</v>
      </c>
      <c r="AK17" s="28">
        <v>2.2490530303030303</v>
      </c>
      <c r="AL17" s="22">
        <v>1.0653409090909089</v>
      </c>
      <c r="AM17" s="28">
        <v>0.35511363636363635</v>
      </c>
      <c r="AN17" s="22">
        <v>0.35511363636363635</v>
      </c>
      <c r="AO17" s="28">
        <v>0.11837121212121213</v>
      </c>
      <c r="AP17" s="51">
        <v>1068</v>
      </c>
      <c r="AQ17" s="55">
        <v>0</v>
      </c>
      <c r="AR17" s="51">
        <v>0</v>
      </c>
      <c r="AS17" s="55">
        <v>0</v>
      </c>
      <c r="AT17" s="51">
        <v>0</v>
      </c>
      <c r="AU17" s="55">
        <v>1068</v>
      </c>
      <c r="AV17" s="15">
        <f t="shared" si="8"/>
        <v>12.642045454545455</v>
      </c>
    </row>
    <row r="18" spans="1:48" ht="13.5" customHeight="1" x14ac:dyDescent="0.45">
      <c r="A18" s="7" t="s">
        <v>332</v>
      </c>
      <c r="B18" s="7" t="s">
        <v>333</v>
      </c>
      <c r="C18" s="8" t="s">
        <v>334</v>
      </c>
      <c r="D18" s="7" t="s">
        <v>298</v>
      </c>
      <c r="E18" s="58">
        <v>8464</v>
      </c>
      <c r="F18" s="50">
        <v>4284</v>
      </c>
      <c r="G18" s="37" t="s">
        <v>523</v>
      </c>
      <c r="H18" s="64">
        <v>1936</v>
      </c>
      <c r="I18" s="64">
        <v>2348</v>
      </c>
      <c r="J18" s="19">
        <f t="shared" si="0"/>
        <v>50.614366729678636</v>
      </c>
      <c r="K18" s="12">
        <v>42</v>
      </c>
      <c r="L18" s="21">
        <f t="shared" si="1"/>
        <v>4.9621928166351603</v>
      </c>
      <c r="M18" s="67">
        <v>9</v>
      </c>
      <c r="N18" s="15">
        <f t="shared" si="2"/>
        <v>1.0633270321361059</v>
      </c>
      <c r="O18" s="67">
        <v>0</v>
      </c>
      <c r="P18" s="15">
        <f t="shared" si="3"/>
        <v>0</v>
      </c>
      <c r="Q18" s="72">
        <v>0</v>
      </c>
      <c r="R18" s="15">
        <f t="shared" si="4"/>
        <v>0</v>
      </c>
      <c r="S18" s="76">
        <v>33</v>
      </c>
      <c r="T18" s="15">
        <f t="shared" si="5"/>
        <v>3.8988657844990549</v>
      </c>
      <c r="U18" s="76">
        <v>10</v>
      </c>
      <c r="V18" s="15">
        <f t="shared" si="6"/>
        <v>1.1814744801512287</v>
      </c>
      <c r="W18" s="76">
        <v>3</v>
      </c>
      <c r="X18" s="15">
        <f t="shared" si="7"/>
        <v>0.35444234404536862</v>
      </c>
      <c r="Y18" s="25">
        <v>24</v>
      </c>
      <c r="Z18" s="17">
        <v>8</v>
      </c>
      <c r="AA18" s="25">
        <v>4</v>
      </c>
      <c r="AB18" s="17">
        <v>3</v>
      </c>
      <c r="AC18" s="25">
        <v>3</v>
      </c>
      <c r="AD18" s="17">
        <v>648</v>
      </c>
      <c r="AE18" s="26">
        <v>253</v>
      </c>
      <c r="AF18" s="17">
        <v>167</v>
      </c>
      <c r="AG18" s="26">
        <v>117</v>
      </c>
      <c r="AH18" s="17">
        <v>165</v>
      </c>
      <c r="AI18" s="27">
        <v>1350</v>
      </c>
      <c r="AJ18" s="15">
        <v>15.949905482041588</v>
      </c>
      <c r="AK18" s="28">
        <v>2.8355387523629489</v>
      </c>
      <c r="AL18" s="22">
        <v>0.94517958412098302</v>
      </c>
      <c r="AM18" s="28">
        <v>0.47258979206049151</v>
      </c>
      <c r="AN18" s="22">
        <v>0.35444234404536862</v>
      </c>
      <c r="AO18" s="28">
        <v>0.35444234404536862</v>
      </c>
      <c r="AP18" s="51">
        <v>1077</v>
      </c>
      <c r="AQ18" s="55">
        <v>0</v>
      </c>
      <c r="AR18" s="51">
        <v>0</v>
      </c>
      <c r="AS18" s="55">
        <v>0</v>
      </c>
      <c r="AT18" s="51">
        <v>0</v>
      </c>
      <c r="AU18" s="55">
        <v>1077</v>
      </c>
      <c r="AV18" s="15">
        <f t="shared" si="8"/>
        <v>12.724480151228734</v>
      </c>
    </row>
    <row r="19" spans="1:48" ht="13.5" customHeight="1" x14ac:dyDescent="0.45">
      <c r="A19" s="7" t="s">
        <v>336</v>
      </c>
      <c r="B19" s="7" t="s">
        <v>337</v>
      </c>
      <c r="C19" s="8" t="s">
        <v>338</v>
      </c>
      <c r="D19" s="7" t="s">
        <v>298</v>
      </c>
      <c r="E19" s="58">
        <v>7912</v>
      </c>
      <c r="F19" s="50">
        <v>4233</v>
      </c>
      <c r="G19" s="37" t="s">
        <v>537</v>
      </c>
      <c r="H19" s="64">
        <v>2012</v>
      </c>
      <c r="I19" s="64">
        <v>2221</v>
      </c>
      <c r="J19" s="19">
        <f t="shared" si="0"/>
        <v>53.501011122345801</v>
      </c>
      <c r="K19" s="12">
        <v>28</v>
      </c>
      <c r="L19" s="21">
        <f t="shared" si="1"/>
        <v>3.5389282103134478</v>
      </c>
      <c r="M19" s="67">
        <v>10</v>
      </c>
      <c r="N19" s="15">
        <f t="shared" si="2"/>
        <v>1.2639029322548028</v>
      </c>
      <c r="O19" s="67">
        <v>1</v>
      </c>
      <c r="P19" s="15">
        <f t="shared" si="3"/>
        <v>0.12639029322548029</v>
      </c>
      <c r="Q19" s="72">
        <v>0</v>
      </c>
      <c r="R19" s="15">
        <f t="shared" si="4"/>
        <v>0</v>
      </c>
      <c r="S19" s="76">
        <v>18</v>
      </c>
      <c r="T19" s="15">
        <f t="shared" si="5"/>
        <v>2.2750252780586453</v>
      </c>
      <c r="U19" s="76">
        <v>6</v>
      </c>
      <c r="V19" s="15">
        <f t="shared" si="6"/>
        <v>0.75834175935288173</v>
      </c>
      <c r="W19" s="76">
        <v>2</v>
      </c>
      <c r="X19" s="15">
        <f t="shared" si="7"/>
        <v>0.25278058645096058</v>
      </c>
      <c r="Y19" s="25">
        <v>17</v>
      </c>
      <c r="Z19" s="17">
        <v>4</v>
      </c>
      <c r="AA19" s="25">
        <v>4</v>
      </c>
      <c r="AB19" s="17">
        <v>1</v>
      </c>
      <c r="AC19" s="25">
        <v>2</v>
      </c>
      <c r="AD19" s="17">
        <v>462</v>
      </c>
      <c r="AE19" s="26">
        <v>124</v>
      </c>
      <c r="AF19" s="17">
        <v>135</v>
      </c>
      <c r="AG19" s="26">
        <v>41</v>
      </c>
      <c r="AH19" s="17">
        <v>114</v>
      </c>
      <c r="AI19" s="27">
        <v>876</v>
      </c>
      <c r="AJ19" s="15">
        <v>11.071789686552073</v>
      </c>
      <c r="AK19" s="28">
        <v>2.1486349848331647</v>
      </c>
      <c r="AL19" s="22">
        <v>0.50556117290192115</v>
      </c>
      <c r="AM19" s="28">
        <v>0.50556117290192115</v>
      </c>
      <c r="AN19" s="22">
        <v>0.12639029322548029</v>
      </c>
      <c r="AO19" s="28">
        <v>0.25278058645096058</v>
      </c>
      <c r="AP19" s="51">
        <v>756</v>
      </c>
      <c r="AQ19" s="55">
        <v>0</v>
      </c>
      <c r="AR19" s="51">
        <v>0</v>
      </c>
      <c r="AS19" s="55">
        <v>0</v>
      </c>
      <c r="AT19" s="51">
        <v>0</v>
      </c>
      <c r="AU19" s="55">
        <v>756</v>
      </c>
      <c r="AV19" s="15">
        <f t="shared" si="8"/>
        <v>9.5551061678463096</v>
      </c>
    </row>
    <row r="20" spans="1:48" ht="13.5" customHeight="1" x14ac:dyDescent="0.45">
      <c r="A20" s="7" t="s">
        <v>341</v>
      </c>
      <c r="B20" s="7" t="s">
        <v>342</v>
      </c>
      <c r="C20" s="8" t="s">
        <v>343</v>
      </c>
      <c r="D20" s="7" t="s">
        <v>298</v>
      </c>
      <c r="E20" s="58">
        <v>8539</v>
      </c>
      <c r="F20" s="50">
        <v>4606</v>
      </c>
      <c r="G20" s="37" t="s">
        <v>540</v>
      </c>
      <c r="H20" s="64">
        <v>2316</v>
      </c>
      <c r="I20" s="64">
        <v>2290</v>
      </c>
      <c r="J20" s="19">
        <f t="shared" si="0"/>
        <v>53.940742475699736</v>
      </c>
      <c r="K20" s="12">
        <v>49</v>
      </c>
      <c r="L20" s="21">
        <f t="shared" si="1"/>
        <v>5.7383768591169924</v>
      </c>
      <c r="M20" s="67">
        <v>18</v>
      </c>
      <c r="N20" s="15">
        <f t="shared" si="2"/>
        <v>2.1079751727368548</v>
      </c>
      <c r="O20" s="67">
        <v>3</v>
      </c>
      <c r="P20" s="15">
        <f t="shared" si="3"/>
        <v>0.35132919545614244</v>
      </c>
      <c r="Q20" s="72">
        <v>0</v>
      </c>
      <c r="R20" s="15">
        <f t="shared" si="4"/>
        <v>0</v>
      </c>
      <c r="S20" s="76">
        <v>31</v>
      </c>
      <c r="T20" s="15">
        <f t="shared" si="5"/>
        <v>3.630401686380138</v>
      </c>
      <c r="U20" s="76">
        <v>8</v>
      </c>
      <c r="V20" s="15">
        <f t="shared" si="6"/>
        <v>0.93687785454971317</v>
      </c>
      <c r="W20" s="76">
        <v>0</v>
      </c>
      <c r="X20" s="15">
        <f t="shared" si="7"/>
        <v>0</v>
      </c>
      <c r="Y20" s="25">
        <v>30</v>
      </c>
      <c r="Z20" s="17">
        <v>8</v>
      </c>
      <c r="AA20" s="25">
        <v>6</v>
      </c>
      <c r="AB20" s="17">
        <v>5</v>
      </c>
      <c r="AC20" s="25">
        <v>0</v>
      </c>
      <c r="AD20" s="17">
        <v>812</v>
      </c>
      <c r="AE20" s="26">
        <v>256</v>
      </c>
      <c r="AF20" s="17">
        <v>207</v>
      </c>
      <c r="AG20" s="26">
        <v>232</v>
      </c>
      <c r="AH20" s="17">
        <v>0</v>
      </c>
      <c r="AI20" s="27">
        <v>1507</v>
      </c>
      <c r="AJ20" s="15">
        <v>17.648436585080223</v>
      </c>
      <c r="AK20" s="28">
        <v>3.5132919545614243</v>
      </c>
      <c r="AL20" s="22">
        <v>0.93687785454971317</v>
      </c>
      <c r="AM20" s="28">
        <v>0.70265839091228488</v>
      </c>
      <c r="AN20" s="22">
        <v>0.58554865909357068</v>
      </c>
      <c r="AO20" s="29">
        <v>0</v>
      </c>
      <c r="AP20" s="51">
        <v>1190</v>
      </c>
      <c r="AQ20" s="55">
        <v>83</v>
      </c>
      <c r="AR20" s="51">
        <v>0</v>
      </c>
      <c r="AS20" s="55">
        <v>0</v>
      </c>
      <c r="AT20" s="51">
        <v>0</v>
      </c>
      <c r="AU20" s="55">
        <v>1273</v>
      </c>
      <c r="AV20" s="15">
        <f t="shared" si="8"/>
        <v>14.908068860522308</v>
      </c>
    </row>
    <row r="21" spans="1:48" ht="13.5" customHeight="1" x14ac:dyDescent="0.45">
      <c r="A21" s="7" t="s">
        <v>344</v>
      </c>
      <c r="B21" s="7" t="s">
        <v>345</v>
      </c>
      <c r="C21" s="8" t="s">
        <v>346</v>
      </c>
      <c r="D21" s="7" t="s">
        <v>298</v>
      </c>
      <c r="E21" s="58">
        <v>8488</v>
      </c>
      <c r="F21" s="50">
        <v>4382</v>
      </c>
      <c r="G21" s="37" t="s">
        <v>541</v>
      </c>
      <c r="H21" s="64">
        <v>2190</v>
      </c>
      <c r="I21" s="64">
        <v>2192</v>
      </c>
      <c r="J21" s="19">
        <f t="shared" si="0"/>
        <v>51.62582469368521</v>
      </c>
      <c r="K21" s="12">
        <v>38</v>
      </c>
      <c r="L21" s="21">
        <f t="shared" si="1"/>
        <v>4.476908576814326</v>
      </c>
      <c r="M21" s="67">
        <v>12</v>
      </c>
      <c r="N21" s="15">
        <f t="shared" si="2"/>
        <v>1.413760603204524</v>
      </c>
      <c r="O21" s="67">
        <v>2</v>
      </c>
      <c r="P21" s="15">
        <f t="shared" si="3"/>
        <v>0.23562676720075401</v>
      </c>
      <c r="Q21" s="72">
        <v>2</v>
      </c>
      <c r="R21" s="15">
        <f t="shared" si="4"/>
        <v>0.23562676720075401</v>
      </c>
      <c r="S21" s="76">
        <v>26</v>
      </c>
      <c r="T21" s="15">
        <f t="shared" si="5"/>
        <v>3.063147973609802</v>
      </c>
      <c r="U21" s="76">
        <v>6</v>
      </c>
      <c r="V21" s="15">
        <f t="shared" si="6"/>
        <v>0.70688030160226201</v>
      </c>
      <c r="W21" s="76">
        <v>1</v>
      </c>
      <c r="X21" s="15">
        <f t="shared" si="7"/>
        <v>0.11781338360037701</v>
      </c>
      <c r="Y21" s="25">
        <v>23</v>
      </c>
      <c r="Z21" s="17">
        <v>7</v>
      </c>
      <c r="AA21" s="25">
        <v>3</v>
      </c>
      <c r="AB21" s="17">
        <v>2</v>
      </c>
      <c r="AC21" s="25">
        <v>3</v>
      </c>
      <c r="AD21" s="17">
        <v>613</v>
      </c>
      <c r="AE21" s="26">
        <v>232</v>
      </c>
      <c r="AF21" s="17">
        <v>106</v>
      </c>
      <c r="AG21" s="26">
        <v>80</v>
      </c>
      <c r="AH21" s="17">
        <v>175</v>
      </c>
      <c r="AI21" s="27">
        <v>1206</v>
      </c>
      <c r="AJ21" s="15">
        <v>14.208294062205468</v>
      </c>
      <c r="AK21" s="28">
        <v>2.7097078228086708</v>
      </c>
      <c r="AL21" s="22">
        <v>0.82469368520263897</v>
      </c>
      <c r="AM21" s="28">
        <v>0.353440150801131</v>
      </c>
      <c r="AN21" s="22">
        <v>0.23562676720075401</v>
      </c>
      <c r="AO21" s="29">
        <v>0.353440150801131</v>
      </c>
      <c r="AP21" s="51">
        <v>979</v>
      </c>
      <c r="AQ21" s="55">
        <v>86</v>
      </c>
      <c r="AR21" s="51">
        <v>0</v>
      </c>
      <c r="AS21" s="55">
        <v>0</v>
      </c>
      <c r="AT21" s="51">
        <v>0</v>
      </c>
      <c r="AU21" s="55">
        <v>1040</v>
      </c>
      <c r="AV21" s="15">
        <f t="shared" si="8"/>
        <v>12.25259189443921</v>
      </c>
    </row>
    <row r="22" spans="1:48" ht="13.5" customHeight="1" x14ac:dyDescent="0.45">
      <c r="A22" s="7" t="s">
        <v>76</v>
      </c>
      <c r="B22" s="7" t="s">
        <v>190</v>
      </c>
      <c r="C22" s="8" t="s">
        <v>352</v>
      </c>
      <c r="D22" s="7" t="s">
        <v>298</v>
      </c>
      <c r="E22" s="58">
        <v>13242</v>
      </c>
      <c r="F22" s="50">
        <v>5092</v>
      </c>
      <c r="G22" s="37" t="s">
        <v>545</v>
      </c>
      <c r="H22" s="64">
        <v>2662</v>
      </c>
      <c r="I22" s="64">
        <v>2430</v>
      </c>
      <c r="J22" s="19">
        <f t="shared" si="0"/>
        <v>38.453405829935058</v>
      </c>
      <c r="K22" s="12">
        <v>6</v>
      </c>
      <c r="L22" s="21">
        <f t="shared" si="1"/>
        <v>0.45310376076121434</v>
      </c>
      <c r="M22" s="67">
        <v>0</v>
      </c>
      <c r="N22" s="15">
        <f t="shared" si="2"/>
        <v>0</v>
      </c>
      <c r="O22" s="67">
        <v>0</v>
      </c>
      <c r="P22" s="15">
        <f t="shared" si="3"/>
        <v>0</v>
      </c>
      <c r="Q22" s="72">
        <v>0</v>
      </c>
      <c r="R22" s="15">
        <f t="shared" si="4"/>
        <v>0</v>
      </c>
      <c r="S22" s="76">
        <v>6</v>
      </c>
      <c r="T22" s="15">
        <f t="shared" si="5"/>
        <v>0.45310376076121434</v>
      </c>
      <c r="U22" s="76">
        <v>0</v>
      </c>
      <c r="V22" s="15">
        <f t="shared" si="6"/>
        <v>0</v>
      </c>
      <c r="W22" s="76">
        <v>0</v>
      </c>
      <c r="X22" s="15">
        <f t="shared" si="7"/>
        <v>0</v>
      </c>
      <c r="Y22" s="25">
        <v>5</v>
      </c>
      <c r="Z22" s="17">
        <v>1</v>
      </c>
      <c r="AA22" s="25">
        <v>0</v>
      </c>
      <c r="AB22" s="17">
        <v>0</v>
      </c>
      <c r="AC22" s="25">
        <v>0</v>
      </c>
      <c r="AD22" s="17">
        <v>125</v>
      </c>
      <c r="AE22" s="26">
        <v>44</v>
      </c>
      <c r="AF22" s="17">
        <v>0</v>
      </c>
      <c r="AG22" s="26">
        <v>0</v>
      </c>
      <c r="AH22" s="17">
        <v>0</v>
      </c>
      <c r="AI22" s="27">
        <v>169</v>
      </c>
      <c r="AJ22" s="15">
        <v>1.2762422594774203</v>
      </c>
      <c r="AK22" s="28">
        <v>0.37758646730101192</v>
      </c>
      <c r="AL22" s="22">
        <v>7.5517293460202389E-2</v>
      </c>
      <c r="AM22" s="28">
        <v>0</v>
      </c>
      <c r="AN22" s="22">
        <v>0</v>
      </c>
      <c r="AO22" s="28">
        <v>0</v>
      </c>
      <c r="AP22" s="51">
        <v>108</v>
      </c>
      <c r="AQ22" s="55">
        <v>0</v>
      </c>
      <c r="AR22" s="51">
        <v>0</v>
      </c>
      <c r="AS22" s="55">
        <v>0</v>
      </c>
      <c r="AT22" s="51">
        <v>0</v>
      </c>
      <c r="AU22" s="55">
        <v>108</v>
      </c>
      <c r="AV22" s="15">
        <f t="shared" si="8"/>
        <v>0.8155867693701857</v>
      </c>
    </row>
    <row r="23" spans="1:48" ht="13.5" customHeight="1" x14ac:dyDescent="0.45">
      <c r="A23" s="7" t="s">
        <v>87</v>
      </c>
      <c r="B23" s="7" t="s">
        <v>199</v>
      </c>
      <c r="C23" s="8" t="s">
        <v>365</v>
      </c>
      <c r="D23" s="7" t="s">
        <v>298</v>
      </c>
      <c r="E23" s="58">
        <v>7462</v>
      </c>
      <c r="F23" s="50">
        <v>3109</v>
      </c>
      <c r="G23" s="37" t="s">
        <v>584</v>
      </c>
      <c r="H23" s="64">
        <v>1486</v>
      </c>
      <c r="I23" s="64">
        <v>1623</v>
      </c>
      <c r="J23" s="19">
        <f t="shared" si="0"/>
        <v>41.664433127847758</v>
      </c>
      <c r="K23" s="12">
        <v>7</v>
      </c>
      <c r="L23" s="21">
        <f t="shared" si="1"/>
        <v>0.93808630393996251</v>
      </c>
      <c r="M23" s="67">
        <v>3</v>
      </c>
      <c r="N23" s="15">
        <f t="shared" si="2"/>
        <v>0.40203698740284105</v>
      </c>
      <c r="O23" s="67">
        <v>0</v>
      </c>
      <c r="P23" s="15">
        <f t="shared" si="3"/>
        <v>0</v>
      </c>
      <c r="Q23" s="72">
        <v>0</v>
      </c>
      <c r="R23" s="15">
        <f t="shared" si="4"/>
        <v>0</v>
      </c>
      <c r="S23" s="76">
        <v>4</v>
      </c>
      <c r="T23" s="15">
        <f t="shared" si="5"/>
        <v>0.5360493165371214</v>
      </c>
      <c r="U23" s="76">
        <v>0</v>
      </c>
      <c r="V23" s="15">
        <f t="shared" si="6"/>
        <v>0</v>
      </c>
      <c r="W23" s="76">
        <v>0</v>
      </c>
      <c r="X23" s="15">
        <f t="shared" si="7"/>
        <v>0</v>
      </c>
      <c r="Y23" s="25">
        <v>4</v>
      </c>
      <c r="Z23" s="17">
        <v>3</v>
      </c>
      <c r="AA23" s="25">
        <v>0</v>
      </c>
      <c r="AB23" s="17">
        <v>0</v>
      </c>
      <c r="AC23" s="25">
        <v>0</v>
      </c>
      <c r="AD23" s="17">
        <v>107</v>
      </c>
      <c r="AE23" s="26">
        <v>91</v>
      </c>
      <c r="AF23" s="17">
        <v>0</v>
      </c>
      <c r="AG23" s="26">
        <v>0</v>
      </c>
      <c r="AH23" s="17">
        <v>0</v>
      </c>
      <c r="AI23" s="27">
        <v>198</v>
      </c>
      <c r="AJ23" s="15">
        <v>2.653444116858751</v>
      </c>
      <c r="AK23" s="28">
        <v>0.5360493165371214</v>
      </c>
      <c r="AL23" s="22">
        <v>0.40203698740284105</v>
      </c>
      <c r="AM23" s="28">
        <v>0</v>
      </c>
      <c r="AN23" s="22">
        <v>0</v>
      </c>
      <c r="AO23" s="28">
        <v>0</v>
      </c>
      <c r="AP23" s="51">
        <v>171</v>
      </c>
      <c r="AQ23" s="55">
        <v>0</v>
      </c>
      <c r="AR23" s="51">
        <v>0</v>
      </c>
      <c r="AS23" s="55">
        <v>0</v>
      </c>
      <c r="AT23" s="51">
        <v>0</v>
      </c>
      <c r="AU23" s="55">
        <v>171</v>
      </c>
      <c r="AV23" s="15">
        <f t="shared" si="8"/>
        <v>2.2916108281961942</v>
      </c>
    </row>
    <row r="24" spans="1:48" ht="13.5" customHeight="1" x14ac:dyDescent="0.45">
      <c r="A24" s="7" t="s">
        <v>367</v>
      </c>
      <c r="B24" s="7" t="s">
        <v>201</v>
      </c>
      <c r="C24" s="8" t="s">
        <v>368</v>
      </c>
      <c r="D24" s="7" t="s">
        <v>298</v>
      </c>
      <c r="E24" s="58">
        <v>7732</v>
      </c>
      <c r="F24" s="50">
        <v>3589</v>
      </c>
      <c r="G24" s="37" t="s">
        <v>586</v>
      </c>
      <c r="H24" s="64">
        <v>2037</v>
      </c>
      <c r="I24" s="64">
        <v>1552</v>
      </c>
      <c r="J24" s="19">
        <f t="shared" si="0"/>
        <v>46.417485773409204</v>
      </c>
      <c r="K24" s="12">
        <v>18</v>
      </c>
      <c r="L24" s="21">
        <f t="shared" si="1"/>
        <v>2.3279875840662183</v>
      </c>
      <c r="M24" s="67">
        <v>15</v>
      </c>
      <c r="N24" s="15">
        <f t="shared" si="2"/>
        <v>1.9399896533885153</v>
      </c>
      <c r="O24" s="67">
        <v>4</v>
      </c>
      <c r="P24" s="15">
        <f t="shared" si="3"/>
        <v>0.5173305742369374</v>
      </c>
      <c r="Q24" s="72">
        <v>1</v>
      </c>
      <c r="R24" s="15">
        <f t="shared" si="4"/>
        <v>0.12933264355923435</v>
      </c>
      <c r="S24" s="76">
        <v>3</v>
      </c>
      <c r="T24" s="15">
        <f t="shared" si="5"/>
        <v>0.38799793067770305</v>
      </c>
      <c r="U24" s="76">
        <v>1</v>
      </c>
      <c r="V24" s="15">
        <f t="shared" si="6"/>
        <v>0.12933264355923435</v>
      </c>
      <c r="W24" s="76">
        <v>0</v>
      </c>
      <c r="X24" s="15">
        <f t="shared" si="7"/>
        <v>0</v>
      </c>
      <c r="Y24" s="25">
        <v>8</v>
      </c>
      <c r="Z24" s="17">
        <v>5</v>
      </c>
      <c r="AA24" s="25">
        <v>3</v>
      </c>
      <c r="AB24" s="17">
        <v>1</v>
      </c>
      <c r="AC24" s="25">
        <v>1</v>
      </c>
      <c r="AD24" s="17">
        <v>223</v>
      </c>
      <c r="AE24" s="26">
        <v>160</v>
      </c>
      <c r="AF24" s="17">
        <v>110</v>
      </c>
      <c r="AG24" s="26">
        <v>47</v>
      </c>
      <c r="AH24" s="17">
        <v>64</v>
      </c>
      <c r="AI24" s="27">
        <v>604</v>
      </c>
      <c r="AJ24" s="15">
        <v>7.8116916709777549</v>
      </c>
      <c r="AK24" s="28">
        <v>1.0346611484738748</v>
      </c>
      <c r="AL24" s="22">
        <v>0.64666321779617175</v>
      </c>
      <c r="AM24" s="28">
        <v>0.38799793067770305</v>
      </c>
      <c r="AN24" s="22">
        <v>0.12933264355923435</v>
      </c>
      <c r="AO24" s="28">
        <v>0.12933264355923435</v>
      </c>
      <c r="AP24" s="51">
        <v>516</v>
      </c>
      <c r="AQ24" s="55">
        <v>0</v>
      </c>
      <c r="AR24" s="51">
        <v>0</v>
      </c>
      <c r="AS24" s="55">
        <v>0</v>
      </c>
      <c r="AT24" s="51">
        <v>0</v>
      </c>
      <c r="AU24" s="55">
        <v>516</v>
      </c>
      <c r="AV24" s="15">
        <f t="shared" si="8"/>
        <v>6.6735644076564933</v>
      </c>
    </row>
    <row r="25" spans="1:48" ht="13.5" customHeight="1" x14ac:dyDescent="0.45">
      <c r="A25" s="7" t="s">
        <v>89</v>
      </c>
      <c r="B25" s="7" t="s">
        <v>202</v>
      </c>
      <c r="C25" s="8" t="s">
        <v>369</v>
      </c>
      <c r="D25" s="7" t="s">
        <v>298</v>
      </c>
      <c r="E25" s="58">
        <v>8431</v>
      </c>
      <c r="F25" s="50">
        <v>4521</v>
      </c>
      <c r="G25" s="37" t="s">
        <v>587</v>
      </c>
      <c r="H25" s="64">
        <v>2169</v>
      </c>
      <c r="I25" s="64">
        <v>2352</v>
      </c>
      <c r="J25" s="19">
        <f t="shared" ref="J25:J39" si="9">(F25/E25)*100</f>
        <v>53.6235322025857</v>
      </c>
      <c r="K25" s="12">
        <v>41</v>
      </c>
      <c r="L25" s="21">
        <f t="shared" ref="L25:L39" si="10">(K25/E25)*1000</f>
        <v>4.8630055746649266</v>
      </c>
      <c r="M25" s="67">
        <v>14</v>
      </c>
      <c r="N25" s="15">
        <f t="shared" ref="N25:N39" si="11">(M25/E25)*1000</f>
        <v>1.660538488909975</v>
      </c>
      <c r="O25" s="67">
        <v>2</v>
      </c>
      <c r="P25" s="15">
        <f t="shared" ref="P25:P39" si="12">(O25/E25)*1000</f>
        <v>0.23721978412999645</v>
      </c>
      <c r="Q25" s="72">
        <v>0</v>
      </c>
      <c r="R25" s="15">
        <f t="shared" ref="R25:R39" si="13">(Q25/E25)*1000</f>
        <v>0</v>
      </c>
      <c r="S25" s="76">
        <v>27</v>
      </c>
      <c r="T25" s="15">
        <f t="shared" ref="T25:T39" si="14">(S25/E25)*1000</f>
        <v>3.202467085754952</v>
      </c>
      <c r="U25" s="76">
        <v>6</v>
      </c>
      <c r="V25" s="15">
        <f t="shared" ref="V25:V39" si="15">(U25/E25)*1000</f>
        <v>0.71165935238998934</v>
      </c>
      <c r="W25" s="76">
        <v>3</v>
      </c>
      <c r="X25" s="15">
        <f t="shared" ref="X25:X39" si="16">(W25/E25)*1000</f>
        <v>0.35582967619499467</v>
      </c>
      <c r="Y25" s="25">
        <v>28</v>
      </c>
      <c r="Z25" s="17">
        <v>5</v>
      </c>
      <c r="AA25" s="25">
        <v>5</v>
      </c>
      <c r="AB25" s="17">
        <v>0</v>
      </c>
      <c r="AC25" s="25">
        <v>3</v>
      </c>
      <c r="AD25" s="17">
        <v>786</v>
      </c>
      <c r="AE25" s="26">
        <v>174</v>
      </c>
      <c r="AF25" s="17">
        <v>196</v>
      </c>
      <c r="AG25" s="26">
        <v>0</v>
      </c>
      <c r="AH25" s="17">
        <v>169</v>
      </c>
      <c r="AI25" s="27">
        <v>1325</v>
      </c>
      <c r="AJ25" s="15">
        <v>15.715810698612264</v>
      </c>
      <c r="AK25" s="28">
        <v>3.32107697781995</v>
      </c>
      <c r="AL25" s="22">
        <v>0.59304946032499117</v>
      </c>
      <c r="AM25" s="28">
        <v>0.59304946032499117</v>
      </c>
      <c r="AN25" s="22">
        <v>0</v>
      </c>
      <c r="AO25" s="28">
        <v>0.35582967619499467</v>
      </c>
      <c r="AP25" s="51">
        <v>1035</v>
      </c>
      <c r="AQ25" s="55">
        <v>0</v>
      </c>
      <c r="AR25" s="51">
        <v>0</v>
      </c>
      <c r="AS25" s="55">
        <v>0</v>
      </c>
      <c r="AT25" s="51">
        <v>0</v>
      </c>
      <c r="AU25" s="55">
        <v>1035</v>
      </c>
      <c r="AV25" s="15">
        <f t="shared" ref="AV25:AV39" si="17">(AU25/E25)*100</f>
        <v>12.276123828727316</v>
      </c>
    </row>
    <row r="26" spans="1:48" ht="13.5" customHeight="1" x14ac:dyDescent="0.45">
      <c r="A26" s="7" t="s">
        <v>373</v>
      </c>
      <c r="B26" s="7" t="s">
        <v>374</v>
      </c>
      <c r="C26" s="8" t="s">
        <v>375</v>
      </c>
      <c r="D26" s="7" t="s">
        <v>298</v>
      </c>
      <c r="E26" s="58">
        <v>5488</v>
      </c>
      <c r="F26" s="50">
        <v>2959</v>
      </c>
      <c r="G26" s="37" t="s">
        <v>591</v>
      </c>
      <c r="H26" s="64">
        <v>1422</v>
      </c>
      <c r="I26" s="64">
        <v>1537</v>
      </c>
      <c r="J26" s="19">
        <f t="shared" si="9"/>
        <v>53.917638483965014</v>
      </c>
      <c r="K26" s="12">
        <v>28</v>
      </c>
      <c r="L26" s="21">
        <f t="shared" si="10"/>
        <v>5.1020408163265305</v>
      </c>
      <c r="M26" s="67">
        <v>4</v>
      </c>
      <c r="N26" s="15">
        <f t="shared" si="11"/>
        <v>0.7288629737609329</v>
      </c>
      <c r="O26" s="67">
        <v>0</v>
      </c>
      <c r="P26" s="15">
        <f t="shared" si="12"/>
        <v>0</v>
      </c>
      <c r="Q26" s="72">
        <v>0</v>
      </c>
      <c r="R26" s="15">
        <f t="shared" si="13"/>
        <v>0</v>
      </c>
      <c r="S26" s="76">
        <v>24</v>
      </c>
      <c r="T26" s="15">
        <f t="shared" si="14"/>
        <v>4.3731778425655978</v>
      </c>
      <c r="U26" s="76">
        <v>3</v>
      </c>
      <c r="V26" s="15">
        <f t="shared" si="15"/>
        <v>0.54664723032069973</v>
      </c>
      <c r="W26" s="76">
        <v>2</v>
      </c>
      <c r="X26" s="15">
        <f t="shared" si="16"/>
        <v>0.36443148688046645</v>
      </c>
      <c r="Y26" s="25">
        <v>18</v>
      </c>
      <c r="Z26" s="17">
        <v>7</v>
      </c>
      <c r="AA26" s="25">
        <v>1</v>
      </c>
      <c r="AB26" s="17">
        <v>0</v>
      </c>
      <c r="AC26" s="25">
        <v>2</v>
      </c>
      <c r="AD26" s="17">
        <v>488</v>
      </c>
      <c r="AE26" s="26">
        <v>208</v>
      </c>
      <c r="AF26" s="17">
        <v>33</v>
      </c>
      <c r="AG26" s="26">
        <v>0</v>
      </c>
      <c r="AH26" s="17">
        <v>88</v>
      </c>
      <c r="AI26" s="27">
        <v>817</v>
      </c>
      <c r="AJ26" s="15">
        <v>14.887026239067055</v>
      </c>
      <c r="AK26" s="28">
        <v>3.2798833819241984</v>
      </c>
      <c r="AL26" s="22">
        <v>1.2755102040816326</v>
      </c>
      <c r="AM26" s="28">
        <v>0.18221574344023322</v>
      </c>
      <c r="AN26" s="22">
        <v>0</v>
      </c>
      <c r="AO26" s="28">
        <v>0.36443148688046645</v>
      </c>
      <c r="AP26" s="51">
        <v>642</v>
      </c>
      <c r="AQ26" s="55">
        <v>0</v>
      </c>
      <c r="AR26" s="51">
        <v>0</v>
      </c>
      <c r="AS26" s="55">
        <v>0</v>
      </c>
      <c r="AT26" s="51">
        <v>0</v>
      </c>
      <c r="AU26" s="55">
        <v>642</v>
      </c>
      <c r="AV26" s="15">
        <f t="shared" si="17"/>
        <v>11.698250728862973</v>
      </c>
    </row>
    <row r="27" spans="1:48" ht="13.5" customHeight="1" x14ac:dyDescent="0.45">
      <c r="A27" s="7" t="s">
        <v>100</v>
      </c>
      <c r="B27" s="7" t="s">
        <v>213</v>
      </c>
      <c r="C27" s="8" t="s">
        <v>386</v>
      </c>
      <c r="D27" s="7" t="s">
        <v>298</v>
      </c>
      <c r="E27" s="58">
        <v>8655</v>
      </c>
      <c r="F27" s="50">
        <v>4279</v>
      </c>
      <c r="G27" s="37" t="s">
        <v>634</v>
      </c>
      <c r="H27" s="64">
        <v>2051</v>
      </c>
      <c r="I27" s="64">
        <v>2228</v>
      </c>
      <c r="J27" s="19">
        <f t="shared" si="9"/>
        <v>49.439630271519356</v>
      </c>
      <c r="K27" s="12">
        <v>61</v>
      </c>
      <c r="L27" s="21">
        <f t="shared" si="10"/>
        <v>7.0479491623339108</v>
      </c>
      <c r="M27" s="67">
        <v>8</v>
      </c>
      <c r="N27" s="15">
        <f t="shared" si="11"/>
        <v>0.92432120161756215</v>
      </c>
      <c r="O27" s="67">
        <v>1</v>
      </c>
      <c r="P27" s="15">
        <f t="shared" si="12"/>
        <v>0.11554015020219527</v>
      </c>
      <c r="Q27" s="72">
        <v>0</v>
      </c>
      <c r="R27" s="15">
        <f t="shared" si="13"/>
        <v>0</v>
      </c>
      <c r="S27" s="76">
        <v>53</v>
      </c>
      <c r="T27" s="15">
        <f t="shared" si="14"/>
        <v>6.1236279607163491</v>
      </c>
      <c r="U27" s="76">
        <v>11</v>
      </c>
      <c r="V27" s="15">
        <f t="shared" si="15"/>
        <v>1.2709416522241479</v>
      </c>
      <c r="W27" s="76">
        <v>1</v>
      </c>
      <c r="X27" s="15">
        <f t="shared" si="16"/>
        <v>0.11554015020219527</v>
      </c>
      <c r="Y27" s="25">
        <v>43</v>
      </c>
      <c r="Z27" s="17">
        <v>6</v>
      </c>
      <c r="AA27" s="25">
        <v>10</v>
      </c>
      <c r="AB27" s="17">
        <v>1</v>
      </c>
      <c r="AC27" s="25">
        <v>1</v>
      </c>
      <c r="AD27" s="17">
        <v>1152</v>
      </c>
      <c r="AE27" s="26">
        <v>195</v>
      </c>
      <c r="AF27" s="17">
        <v>376</v>
      </c>
      <c r="AG27" s="26">
        <v>32</v>
      </c>
      <c r="AH27" s="17">
        <v>52</v>
      </c>
      <c r="AI27" s="27">
        <v>1807</v>
      </c>
      <c r="AJ27" s="15">
        <v>20.878105141536686</v>
      </c>
      <c r="AK27" s="28">
        <v>4.9682264586943958</v>
      </c>
      <c r="AL27" s="22">
        <v>0.69324090121317161</v>
      </c>
      <c r="AM27" s="28">
        <v>1.1554015020219526</v>
      </c>
      <c r="AN27" s="22">
        <v>0.11554015020219527</v>
      </c>
      <c r="AO27" s="28">
        <v>0.11554015020219527</v>
      </c>
      <c r="AP27" s="51">
        <v>1213</v>
      </c>
      <c r="AQ27" s="55">
        <v>53</v>
      </c>
      <c r="AR27" s="51">
        <v>0</v>
      </c>
      <c r="AS27" s="55">
        <v>0</v>
      </c>
      <c r="AT27" s="51">
        <v>0</v>
      </c>
      <c r="AU27" s="55">
        <v>1239</v>
      </c>
      <c r="AV27" s="15">
        <f t="shared" si="17"/>
        <v>14.315424610051993</v>
      </c>
    </row>
    <row r="28" spans="1:48" ht="13.5" customHeight="1" x14ac:dyDescent="0.45">
      <c r="A28" s="7" t="s">
        <v>102</v>
      </c>
      <c r="B28" s="7" t="s">
        <v>215</v>
      </c>
      <c r="C28" s="8" t="s">
        <v>388</v>
      </c>
      <c r="D28" s="7" t="s">
        <v>298</v>
      </c>
      <c r="E28" s="58">
        <v>7434</v>
      </c>
      <c r="F28" s="50">
        <v>3021</v>
      </c>
      <c r="G28" s="37" t="s">
        <v>636</v>
      </c>
      <c r="H28" s="64">
        <v>1426</v>
      </c>
      <c r="I28" s="64">
        <v>1595</v>
      </c>
      <c r="J28" s="19">
        <f t="shared" si="9"/>
        <v>40.637610976594033</v>
      </c>
      <c r="K28" s="12">
        <v>8</v>
      </c>
      <c r="L28" s="21">
        <f t="shared" si="10"/>
        <v>1.0761366693570082</v>
      </c>
      <c r="M28" s="67">
        <v>3</v>
      </c>
      <c r="N28" s="15">
        <f t="shared" si="11"/>
        <v>0.40355125100887812</v>
      </c>
      <c r="O28" s="67">
        <v>0</v>
      </c>
      <c r="P28" s="15">
        <f t="shared" si="12"/>
        <v>0</v>
      </c>
      <c r="Q28" s="72">
        <v>0</v>
      </c>
      <c r="R28" s="15">
        <f t="shared" si="13"/>
        <v>0</v>
      </c>
      <c r="S28" s="76">
        <v>5</v>
      </c>
      <c r="T28" s="15">
        <f t="shared" si="14"/>
        <v>0.67258541834813024</v>
      </c>
      <c r="U28" s="76">
        <v>1</v>
      </c>
      <c r="V28" s="15">
        <f t="shared" si="15"/>
        <v>0.13451708366962603</v>
      </c>
      <c r="W28" s="76">
        <v>0</v>
      </c>
      <c r="X28" s="15">
        <f t="shared" si="16"/>
        <v>0</v>
      </c>
      <c r="Y28" s="25">
        <v>5</v>
      </c>
      <c r="Z28" s="17">
        <v>2</v>
      </c>
      <c r="AA28" s="25">
        <v>1</v>
      </c>
      <c r="AB28" s="17">
        <v>0</v>
      </c>
      <c r="AC28" s="25">
        <v>0</v>
      </c>
      <c r="AD28" s="17">
        <v>134</v>
      </c>
      <c r="AE28" s="26">
        <v>67</v>
      </c>
      <c r="AF28" s="17">
        <v>39</v>
      </c>
      <c r="AG28" s="26">
        <v>0</v>
      </c>
      <c r="AH28" s="17">
        <v>0</v>
      </c>
      <c r="AI28" s="27">
        <v>240</v>
      </c>
      <c r="AJ28" s="15">
        <v>3.2284100080710245</v>
      </c>
      <c r="AK28" s="28">
        <v>0.67258541834813024</v>
      </c>
      <c r="AL28" s="22">
        <v>0.26903416733925206</v>
      </c>
      <c r="AM28" s="28">
        <v>0.13451708366962603</v>
      </c>
      <c r="AN28" s="22">
        <v>0</v>
      </c>
      <c r="AO28" s="28">
        <v>0</v>
      </c>
      <c r="AP28" s="51">
        <v>234</v>
      </c>
      <c r="AQ28" s="55">
        <v>0</v>
      </c>
      <c r="AR28" s="51">
        <v>0</v>
      </c>
      <c r="AS28" s="55">
        <v>0</v>
      </c>
      <c r="AT28" s="51">
        <v>0</v>
      </c>
      <c r="AU28" s="55">
        <v>234</v>
      </c>
      <c r="AV28" s="15">
        <f t="shared" si="17"/>
        <v>3.1476997578692498</v>
      </c>
    </row>
    <row r="29" spans="1:48" ht="13.5" customHeight="1" x14ac:dyDescent="0.45">
      <c r="A29" s="7" t="s">
        <v>103</v>
      </c>
      <c r="B29" s="7" t="s">
        <v>216</v>
      </c>
      <c r="C29" s="8" t="s">
        <v>389</v>
      </c>
      <c r="D29" s="7" t="s">
        <v>298</v>
      </c>
      <c r="E29" s="58">
        <v>9256</v>
      </c>
      <c r="F29" s="50">
        <v>3758</v>
      </c>
      <c r="G29" s="37" t="s">
        <v>637</v>
      </c>
      <c r="H29" s="64">
        <v>2343</v>
      </c>
      <c r="I29" s="64">
        <v>1415</v>
      </c>
      <c r="J29" s="19">
        <f t="shared" si="9"/>
        <v>40.600691443388072</v>
      </c>
      <c r="K29" s="12">
        <v>11</v>
      </c>
      <c r="L29" s="21">
        <f t="shared" si="10"/>
        <v>1.1884183232497838</v>
      </c>
      <c r="M29" s="67">
        <v>11</v>
      </c>
      <c r="N29" s="15">
        <f t="shared" si="11"/>
        <v>1.1884183232497838</v>
      </c>
      <c r="O29" s="67">
        <v>0</v>
      </c>
      <c r="P29" s="15">
        <f t="shared" si="12"/>
        <v>0</v>
      </c>
      <c r="Q29" s="72">
        <v>0</v>
      </c>
      <c r="R29" s="15">
        <f t="shared" si="13"/>
        <v>0</v>
      </c>
      <c r="S29" s="76">
        <v>0</v>
      </c>
      <c r="T29" s="15">
        <f t="shared" si="14"/>
        <v>0</v>
      </c>
      <c r="U29" s="76">
        <v>0</v>
      </c>
      <c r="V29" s="15">
        <f t="shared" si="15"/>
        <v>0</v>
      </c>
      <c r="W29" s="76">
        <v>0</v>
      </c>
      <c r="X29" s="15">
        <f t="shared" si="16"/>
        <v>0</v>
      </c>
      <c r="Y29" s="25">
        <v>9</v>
      </c>
      <c r="Z29" s="17">
        <v>2</v>
      </c>
      <c r="AA29" s="25">
        <v>0</v>
      </c>
      <c r="AB29" s="17">
        <v>0</v>
      </c>
      <c r="AC29" s="25">
        <v>0</v>
      </c>
      <c r="AD29" s="17">
        <v>236</v>
      </c>
      <c r="AE29" s="26">
        <v>67</v>
      </c>
      <c r="AF29" s="17">
        <v>0</v>
      </c>
      <c r="AG29" s="26">
        <v>0</v>
      </c>
      <c r="AH29" s="17">
        <v>0</v>
      </c>
      <c r="AI29" s="27">
        <v>303</v>
      </c>
      <c r="AJ29" s="15">
        <v>3.2735522904062231</v>
      </c>
      <c r="AK29" s="28">
        <v>0.97234226447709593</v>
      </c>
      <c r="AL29" s="22">
        <v>0.21607605877268798</v>
      </c>
      <c r="AM29" s="28">
        <v>0</v>
      </c>
      <c r="AN29" s="22">
        <v>0</v>
      </c>
      <c r="AO29" s="28">
        <v>0</v>
      </c>
      <c r="AP29" s="51">
        <v>280</v>
      </c>
      <c r="AQ29" s="55">
        <v>0</v>
      </c>
      <c r="AR29" s="51">
        <v>0</v>
      </c>
      <c r="AS29" s="55">
        <v>0</v>
      </c>
      <c r="AT29" s="51">
        <v>0</v>
      </c>
      <c r="AU29" s="55">
        <v>280</v>
      </c>
      <c r="AV29" s="15">
        <f t="shared" si="17"/>
        <v>3.0250648228176318</v>
      </c>
    </row>
    <row r="30" spans="1:48" ht="13.5" customHeight="1" x14ac:dyDescent="0.45">
      <c r="A30" s="7" t="s">
        <v>105</v>
      </c>
      <c r="B30" s="7" t="s">
        <v>218</v>
      </c>
      <c r="C30" s="8" t="s">
        <v>392</v>
      </c>
      <c r="D30" s="7" t="s">
        <v>298</v>
      </c>
      <c r="E30" s="58">
        <v>9182</v>
      </c>
      <c r="F30" s="50">
        <v>4570</v>
      </c>
      <c r="G30" s="37" t="s">
        <v>598</v>
      </c>
      <c r="H30" s="64">
        <v>2356</v>
      </c>
      <c r="I30" s="64">
        <v>2214</v>
      </c>
      <c r="J30" s="19">
        <f t="shared" si="9"/>
        <v>49.771291657590936</v>
      </c>
      <c r="K30" s="12">
        <v>28</v>
      </c>
      <c r="L30" s="21">
        <f t="shared" si="10"/>
        <v>3.0494445654541495</v>
      </c>
      <c r="M30" s="67">
        <v>8</v>
      </c>
      <c r="N30" s="15">
        <f t="shared" si="11"/>
        <v>0.8712698758440427</v>
      </c>
      <c r="O30" s="67">
        <v>0</v>
      </c>
      <c r="P30" s="15">
        <f t="shared" si="12"/>
        <v>0</v>
      </c>
      <c r="Q30" s="72">
        <v>0</v>
      </c>
      <c r="R30" s="15">
        <f t="shared" si="13"/>
        <v>0</v>
      </c>
      <c r="S30" s="76">
        <v>20</v>
      </c>
      <c r="T30" s="15">
        <f t="shared" si="14"/>
        <v>2.1781746896101066</v>
      </c>
      <c r="U30" s="76">
        <v>1</v>
      </c>
      <c r="V30" s="15">
        <f t="shared" si="15"/>
        <v>0.10890873448050534</v>
      </c>
      <c r="W30" s="76">
        <v>1</v>
      </c>
      <c r="X30" s="15">
        <f t="shared" si="16"/>
        <v>0.10890873448050534</v>
      </c>
      <c r="Y30" s="25">
        <v>23</v>
      </c>
      <c r="Z30" s="17">
        <v>4</v>
      </c>
      <c r="AA30" s="25">
        <v>0</v>
      </c>
      <c r="AB30" s="17">
        <v>0</v>
      </c>
      <c r="AC30" s="25">
        <v>1</v>
      </c>
      <c r="AD30" s="17">
        <v>628</v>
      </c>
      <c r="AE30" s="26">
        <v>133</v>
      </c>
      <c r="AF30" s="17">
        <v>0</v>
      </c>
      <c r="AG30" s="26">
        <v>0</v>
      </c>
      <c r="AH30" s="17">
        <v>47</v>
      </c>
      <c r="AI30" s="27">
        <v>808</v>
      </c>
      <c r="AJ30" s="15">
        <v>8.7998257460248315</v>
      </c>
      <c r="AK30" s="28">
        <v>2.5049008930516226</v>
      </c>
      <c r="AL30" s="22">
        <v>0.43563493792202135</v>
      </c>
      <c r="AM30" s="28">
        <v>0</v>
      </c>
      <c r="AN30" s="22">
        <v>0</v>
      </c>
      <c r="AO30" s="28">
        <v>0.10890873448050534</v>
      </c>
      <c r="AP30" s="51">
        <v>631</v>
      </c>
      <c r="AQ30" s="55">
        <v>0</v>
      </c>
      <c r="AR30" s="51">
        <v>0</v>
      </c>
      <c r="AS30" s="55">
        <v>0</v>
      </c>
      <c r="AT30" s="51">
        <v>0</v>
      </c>
      <c r="AU30" s="55">
        <v>631</v>
      </c>
      <c r="AV30" s="15">
        <f t="shared" si="17"/>
        <v>6.8721411457198869</v>
      </c>
    </row>
    <row r="31" spans="1:48" ht="13.5" customHeight="1" x14ac:dyDescent="0.45">
      <c r="A31" s="7" t="s">
        <v>106</v>
      </c>
      <c r="B31" s="7" t="s">
        <v>219</v>
      </c>
      <c r="C31" s="8" t="s">
        <v>393</v>
      </c>
      <c r="D31" s="7" t="s">
        <v>298</v>
      </c>
      <c r="E31" s="58">
        <v>9480</v>
      </c>
      <c r="F31" s="50">
        <v>4757</v>
      </c>
      <c r="G31" s="37" t="s">
        <v>599</v>
      </c>
      <c r="H31" s="64">
        <v>2432</v>
      </c>
      <c r="I31" s="64">
        <v>2325</v>
      </c>
      <c r="J31" s="19">
        <f t="shared" si="9"/>
        <v>50.179324894514764</v>
      </c>
      <c r="K31" s="12">
        <v>36</v>
      </c>
      <c r="L31" s="21">
        <f t="shared" si="10"/>
        <v>3.7974683544303796</v>
      </c>
      <c r="M31" s="67">
        <v>10</v>
      </c>
      <c r="N31" s="15">
        <f t="shared" si="11"/>
        <v>1.0548523206751055</v>
      </c>
      <c r="O31" s="67">
        <v>3</v>
      </c>
      <c r="P31" s="15">
        <f t="shared" si="12"/>
        <v>0.31645569620253167</v>
      </c>
      <c r="Q31" s="72">
        <v>0</v>
      </c>
      <c r="R31" s="15">
        <f t="shared" si="13"/>
        <v>0</v>
      </c>
      <c r="S31" s="76">
        <v>26</v>
      </c>
      <c r="T31" s="15">
        <f t="shared" si="14"/>
        <v>2.7426160337552745</v>
      </c>
      <c r="U31" s="76">
        <v>1</v>
      </c>
      <c r="V31" s="15">
        <f t="shared" si="15"/>
        <v>0.10548523206751055</v>
      </c>
      <c r="W31" s="76">
        <v>1</v>
      </c>
      <c r="X31" s="15">
        <f t="shared" si="16"/>
        <v>0.10548523206751055</v>
      </c>
      <c r="Y31" s="25">
        <v>26</v>
      </c>
      <c r="Z31" s="17">
        <v>6</v>
      </c>
      <c r="AA31" s="25">
        <v>3</v>
      </c>
      <c r="AB31" s="17">
        <v>0</v>
      </c>
      <c r="AC31" s="25">
        <v>1</v>
      </c>
      <c r="AD31" s="17">
        <v>692</v>
      </c>
      <c r="AE31" s="26">
        <v>201</v>
      </c>
      <c r="AF31" s="17">
        <v>110</v>
      </c>
      <c r="AG31" s="26">
        <v>0</v>
      </c>
      <c r="AH31" s="17">
        <v>47</v>
      </c>
      <c r="AI31" s="27">
        <v>1050</v>
      </c>
      <c r="AJ31" s="15">
        <v>11.075949367088606</v>
      </c>
      <c r="AK31" s="28">
        <v>2.7426160337552745</v>
      </c>
      <c r="AL31" s="22">
        <v>0.63291139240506333</v>
      </c>
      <c r="AM31" s="28">
        <v>0.31645569620253167</v>
      </c>
      <c r="AN31" s="22">
        <v>0</v>
      </c>
      <c r="AO31" s="28">
        <v>0.10548523206751055</v>
      </c>
      <c r="AP31" s="51">
        <v>773</v>
      </c>
      <c r="AQ31" s="55">
        <v>0</v>
      </c>
      <c r="AR31" s="51">
        <v>0</v>
      </c>
      <c r="AS31" s="55">
        <v>0</v>
      </c>
      <c r="AT31" s="51">
        <v>0</v>
      </c>
      <c r="AU31" s="55">
        <v>773</v>
      </c>
      <c r="AV31" s="15">
        <f t="shared" si="17"/>
        <v>8.1540084388185647</v>
      </c>
    </row>
    <row r="32" spans="1:48" ht="13.5" customHeight="1" x14ac:dyDescent="0.45">
      <c r="A32" s="7" t="s">
        <v>107</v>
      </c>
      <c r="B32" s="7" t="s">
        <v>220</v>
      </c>
      <c r="C32" s="8" t="s">
        <v>394</v>
      </c>
      <c r="D32" s="7" t="s">
        <v>298</v>
      </c>
      <c r="E32" s="58">
        <v>8899</v>
      </c>
      <c r="F32" s="50">
        <v>4443</v>
      </c>
      <c r="G32" s="37" t="s">
        <v>600</v>
      </c>
      <c r="H32" s="64">
        <v>2265</v>
      </c>
      <c r="I32" s="64">
        <v>2178</v>
      </c>
      <c r="J32" s="19">
        <f t="shared" si="9"/>
        <v>49.926958085178107</v>
      </c>
      <c r="K32" s="12">
        <v>34</v>
      </c>
      <c r="L32" s="21">
        <f t="shared" si="10"/>
        <v>3.8206540060680974</v>
      </c>
      <c r="M32" s="67">
        <v>9</v>
      </c>
      <c r="N32" s="15">
        <f t="shared" si="11"/>
        <v>1.0113495898415552</v>
      </c>
      <c r="O32" s="67">
        <v>0</v>
      </c>
      <c r="P32" s="15">
        <f t="shared" si="12"/>
        <v>0</v>
      </c>
      <c r="Q32" s="72">
        <v>0</v>
      </c>
      <c r="R32" s="15">
        <f t="shared" si="13"/>
        <v>0</v>
      </c>
      <c r="S32" s="76">
        <v>25</v>
      </c>
      <c r="T32" s="15">
        <f t="shared" si="14"/>
        <v>2.8093044162265421</v>
      </c>
      <c r="U32" s="76">
        <v>1</v>
      </c>
      <c r="V32" s="15">
        <f t="shared" si="15"/>
        <v>0.1123721766490617</v>
      </c>
      <c r="W32" s="76">
        <v>1</v>
      </c>
      <c r="X32" s="15">
        <f t="shared" si="16"/>
        <v>0.1123721766490617</v>
      </c>
      <c r="Y32" s="25">
        <v>28</v>
      </c>
      <c r="Z32" s="17">
        <v>5</v>
      </c>
      <c r="AA32" s="25">
        <v>0</v>
      </c>
      <c r="AB32" s="17">
        <v>0</v>
      </c>
      <c r="AC32" s="25">
        <v>1</v>
      </c>
      <c r="AD32" s="17">
        <v>752</v>
      </c>
      <c r="AE32" s="26">
        <v>158</v>
      </c>
      <c r="AF32" s="17">
        <v>0</v>
      </c>
      <c r="AG32" s="26">
        <v>0</v>
      </c>
      <c r="AH32" s="17">
        <v>46</v>
      </c>
      <c r="AI32" s="27">
        <v>956</v>
      </c>
      <c r="AJ32" s="15">
        <v>10.742780087650297</v>
      </c>
      <c r="AK32" s="28">
        <v>3.1464209461737274</v>
      </c>
      <c r="AL32" s="22">
        <v>0.56186088324530847</v>
      </c>
      <c r="AM32" s="28">
        <v>0</v>
      </c>
      <c r="AN32" s="22">
        <v>0</v>
      </c>
      <c r="AO32" s="28">
        <v>0.1123721766490617</v>
      </c>
      <c r="AP32" s="51">
        <v>705</v>
      </c>
      <c r="AQ32" s="55">
        <v>0</v>
      </c>
      <c r="AR32" s="51">
        <v>0</v>
      </c>
      <c r="AS32" s="55">
        <v>0</v>
      </c>
      <c r="AT32" s="51">
        <v>0</v>
      </c>
      <c r="AU32" s="55">
        <v>705</v>
      </c>
      <c r="AV32" s="15">
        <f t="shared" si="17"/>
        <v>7.9222384537588493</v>
      </c>
    </row>
    <row r="33" spans="1:48" ht="13.5" customHeight="1" x14ac:dyDescent="0.45">
      <c r="A33" s="7" t="s">
        <v>108</v>
      </c>
      <c r="B33" s="7" t="s">
        <v>221</v>
      </c>
      <c r="C33" s="8" t="s">
        <v>395</v>
      </c>
      <c r="D33" s="7" t="s">
        <v>298</v>
      </c>
      <c r="E33" s="58">
        <v>8072</v>
      </c>
      <c r="F33" s="50">
        <v>3877</v>
      </c>
      <c r="G33" s="37" t="s">
        <v>601</v>
      </c>
      <c r="H33" s="64">
        <v>1901</v>
      </c>
      <c r="I33" s="64">
        <v>1976</v>
      </c>
      <c r="J33" s="19">
        <f t="shared" si="9"/>
        <v>48.030227948463825</v>
      </c>
      <c r="K33" s="12">
        <v>21</v>
      </c>
      <c r="L33" s="21">
        <f t="shared" si="10"/>
        <v>2.6015857284440038</v>
      </c>
      <c r="M33" s="67">
        <v>9</v>
      </c>
      <c r="N33" s="15">
        <f t="shared" si="11"/>
        <v>1.1149653121902874</v>
      </c>
      <c r="O33" s="67">
        <v>2</v>
      </c>
      <c r="P33" s="15">
        <f t="shared" si="12"/>
        <v>0.24777006937561941</v>
      </c>
      <c r="Q33" s="72">
        <v>0</v>
      </c>
      <c r="R33" s="15">
        <f t="shared" si="13"/>
        <v>0</v>
      </c>
      <c r="S33" s="76">
        <v>12</v>
      </c>
      <c r="T33" s="15">
        <f t="shared" si="14"/>
        <v>1.4866204162537164</v>
      </c>
      <c r="U33" s="76">
        <v>1</v>
      </c>
      <c r="V33" s="15">
        <f t="shared" si="15"/>
        <v>0.1238850346878097</v>
      </c>
      <c r="W33" s="76">
        <v>0</v>
      </c>
      <c r="X33" s="15">
        <f t="shared" si="16"/>
        <v>0</v>
      </c>
      <c r="Y33" s="25">
        <v>16</v>
      </c>
      <c r="Z33" s="17">
        <v>2</v>
      </c>
      <c r="AA33" s="25">
        <v>2</v>
      </c>
      <c r="AB33" s="17">
        <v>1</v>
      </c>
      <c r="AC33" s="25">
        <v>0</v>
      </c>
      <c r="AD33" s="17">
        <v>438</v>
      </c>
      <c r="AE33" s="26">
        <v>68</v>
      </c>
      <c r="AF33" s="17">
        <v>86</v>
      </c>
      <c r="AG33" s="26">
        <v>44</v>
      </c>
      <c r="AH33" s="17">
        <v>0</v>
      </c>
      <c r="AI33" s="27">
        <v>636</v>
      </c>
      <c r="AJ33" s="15">
        <v>7.8790882061446981</v>
      </c>
      <c r="AK33" s="28">
        <v>1.9821605550049552</v>
      </c>
      <c r="AL33" s="22">
        <v>0.24777006937561941</v>
      </c>
      <c r="AM33" s="28">
        <v>0.24777006937561941</v>
      </c>
      <c r="AN33" s="22">
        <v>0.1238850346878097</v>
      </c>
      <c r="AO33" s="28">
        <v>0</v>
      </c>
      <c r="AP33" s="51">
        <v>524</v>
      </c>
      <c r="AQ33" s="55">
        <v>0</v>
      </c>
      <c r="AR33" s="51">
        <v>0</v>
      </c>
      <c r="AS33" s="55">
        <v>0</v>
      </c>
      <c r="AT33" s="51">
        <v>0</v>
      </c>
      <c r="AU33" s="55">
        <v>524</v>
      </c>
      <c r="AV33" s="15">
        <f t="shared" si="17"/>
        <v>6.4915758176412295</v>
      </c>
    </row>
    <row r="34" spans="1:48" ht="13.5" customHeight="1" x14ac:dyDescent="0.45">
      <c r="A34" s="7" t="s">
        <v>111</v>
      </c>
      <c r="B34" s="7" t="s">
        <v>224</v>
      </c>
      <c r="C34" s="8" t="s">
        <v>404</v>
      </c>
      <c r="D34" s="7" t="s">
        <v>298</v>
      </c>
      <c r="E34" s="58">
        <v>11649</v>
      </c>
      <c r="F34" s="50">
        <v>4537</v>
      </c>
      <c r="G34" s="37" t="s">
        <v>603</v>
      </c>
      <c r="H34" s="64">
        <v>2432</v>
      </c>
      <c r="I34" s="64">
        <v>2105</v>
      </c>
      <c r="J34" s="19">
        <f t="shared" si="9"/>
        <v>38.947549145849429</v>
      </c>
      <c r="K34" s="12">
        <v>7</v>
      </c>
      <c r="L34" s="21">
        <f t="shared" si="10"/>
        <v>0.60090994935187569</v>
      </c>
      <c r="M34" s="67">
        <v>6</v>
      </c>
      <c r="N34" s="15">
        <f t="shared" si="11"/>
        <v>0.51506567087303634</v>
      </c>
      <c r="O34" s="67">
        <v>0</v>
      </c>
      <c r="P34" s="15">
        <f t="shared" si="12"/>
        <v>0</v>
      </c>
      <c r="Q34" s="72">
        <v>0</v>
      </c>
      <c r="R34" s="15">
        <f t="shared" si="13"/>
        <v>0</v>
      </c>
      <c r="S34" s="76">
        <v>1</v>
      </c>
      <c r="T34" s="15">
        <f t="shared" si="14"/>
        <v>8.5844278478839381E-2</v>
      </c>
      <c r="U34" s="76">
        <v>0</v>
      </c>
      <c r="V34" s="15">
        <f t="shared" si="15"/>
        <v>0</v>
      </c>
      <c r="W34" s="76">
        <v>0</v>
      </c>
      <c r="X34" s="15">
        <f t="shared" si="16"/>
        <v>0</v>
      </c>
      <c r="Y34" s="25">
        <v>5</v>
      </c>
      <c r="Z34" s="17">
        <v>2</v>
      </c>
      <c r="AA34" s="25">
        <v>0</v>
      </c>
      <c r="AB34" s="17">
        <v>0</v>
      </c>
      <c r="AC34" s="25">
        <v>0</v>
      </c>
      <c r="AD34" s="17">
        <v>131</v>
      </c>
      <c r="AE34" s="26">
        <v>71</v>
      </c>
      <c r="AF34" s="17">
        <v>0</v>
      </c>
      <c r="AG34" s="26">
        <v>0</v>
      </c>
      <c r="AH34" s="17">
        <v>0</v>
      </c>
      <c r="AI34" s="27">
        <v>202</v>
      </c>
      <c r="AJ34" s="15">
        <v>1.7340544252725556</v>
      </c>
      <c r="AK34" s="28">
        <v>0.42922139239419693</v>
      </c>
      <c r="AL34" s="22">
        <v>0.17168855695767876</v>
      </c>
      <c r="AM34" s="28">
        <v>0</v>
      </c>
      <c r="AN34" s="22">
        <v>0</v>
      </c>
      <c r="AO34" s="28">
        <v>0</v>
      </c>
      <c r="AP34" s="51">
        <v>167</v>
      </c>
      <c r="AQ34" s="55">
        <v>0</v>
      </c>
      <c r="AR34" s="51">
        <v>0</v>
      </c>
      <c r="AS34" s="55">
        <v>0</v>
      </c>
      <c r="AT34" s="51">
        <v>0</v>
      </c>
      <c r="AU34" s="55">
        <v>167</v>
      </c>
      <c r="AV34" s="15">
        <f t="shared" si="17"/>
        <v>1.4335994505966179</v>
      </c>
    </row>
    <row r="35" spans="1:48" ht="13.5" customHeight="1" x14ac:dyDescent="0.45">
      <c r="A35" s="7" t="s">
        <v>405</v>
      </c>
      <c r="B35" s="7" t="s">
        <v>406</v>
      </c>
      <c r="C35" s="8" t="s">
        <v>407</v>
      </c>
      <c r="D35" s="7" t="s">
        <v>298</v>
      </c>
      <c r="E35" s="58">
        <v>8108</v>
      </c>
      <c r="F35" s="50">
        <v>2987</v>
      </c>
      <c r="G35" s="37" t="s">
        <v>552</v>
      </c>
      <c r="H35" s="64">
        <v>1802</v>
      </c>
      <c r="I35" s="64">
        <v>1185</v>
      </c>
      <c r="J35" s="19">
        <f t="shared" si="9"/>
        <v>36.840157868771584</v>
      </c>
      <c r="K35" s="12">
        <v>5</v>
      </c>
      <c r="L35" s="21">
        <f t="shared" si="10"/>
        <v>0.61667488899851997</v>
      </c>
      <c r="M35" s="67">
        <v>5</v>
      </c>
      <c r="N35" s="15">
        <f t="shared" si="11"/>
        <v>0.61667488899851997</v>
      </c>
      <c r="O35" s="67">
        <v>2</v>
      </c>
      <c r="P35" s="15">
        <f t="shared" si="12"/>
        <v>0.24666995559940802</v>
      </c>
      <c r="Q35" s="72">
        <v>0</v>
      </c>
      <c r="R35" s="15">
        <f t="shared" si="13"/>
        <v>0</v>
      </c>
      <c r="S35" s="76">
        <v>0</v>
      </c>
      <c r="T35" s="15">
        <f t="shared" si="14"/>
        <v>0</v>
      </c>
      <c r="U35" s="76">
        <v>0</v>
      </c>
      <c r="V35" s="15">
        <f t="shared" si="15"/>
        <v>0</v>
      </c>
      <c r="W35" s="76">
        <v>0</v>
      </c>
      <c r="X35" s="15">
        <f t="shared" si="16"/>
        <v>0</v>
      </c>
      <c r="Y35" s="25">
        <v>3</v>
      </c>
      <c r="Z35" s="17">
        <v>0</v>
      </c>
      <c r="AA35" s="25">
        <v>1</v>
      </c>
      <c r="AB35" s="17">
        <v>1</v>
      </c>
      <c r="AC35" s="25">
        <v>0</v>
      </c>
      <c r="AD35" s="17">
        <v>88</v>
      </c>
      <c r="AE35" s="26">
        <v>0</v>
      </c>
      <c r="AF35" s="17">
        <v>35</v>
      </c>
      <c r="AG35" s="26">
        <v>46</v>
      </c>
      <c r="AH35" s="17">
        <v>0</v>
      </c>
      <c r="AI35" s="27">
        <v>169</v>
      </c>
      <c r="AJ35" s="15">
        <v>2.0843611248149974</v>
      </c>
      <c r="AK35" s="28">
        <v>0.37000493339911195</v>
      </c>
      <c r="AL35" s="22">
        <v>0</v>
      </c>
      <c r="AM35" s="28">
        <v>0.12333497779970401</v>
      </c>
      <c r="AN35" s="22">
        <v>0.12333497779970401</v>
      </c>
      <c r="AO35" s="28">
        <v>0</v>
      </c>
      <c r="AP35" s="51">
        <v>169</v>
      </c>
      <c r="AQ35" s="55">
        <v>0</v>
      </c>
      <c r="AR35" s="51">
        <v>0</v>
      </c>
      <c r="AS35" s="55">
        <v>0</v>
      </c>
      <c r="AT35" s="51">
        <v>0</v>
      </c>
      <c r="AU35" s="55">
        <v>169</v>
      </c>
      <c r="AV35" s="15">
        <f t="shared" si="17"/>
        <v>2.0843611248149974</v>
      </c>
    </row>
    <row r="36" spans="1:48" ht="13.5" customHeight="1" x14ac:dyDescent="0.45">
      <c r="A36" s="7" t="s">
        <v>112</v>
      </c>
      <c r="B36" s="7" t="s">
        <v>225</v>
      </c>
      <c r="C36" s="8" t="s">
        <v>408</v>
      </c>
      <c r="D36" s="7" t="s">
        <v>298</v>
      </c>
      <c r="E36" s="58">
        <v>9100</v>
      </c>
      <c r="F36" s="50">
        <v>3218</v>
      </c>
      <c r="G36" s="37" t="s">
        <v>604</v>
      </c>
      <c r="H36" s="64">
        <v>1950</v>
      </c>
      <c r="I36" s="64">
        <v>1268</v>
      </c>
      <c r="J36" s="19">
        <f t="shared" si="9"/>
        <v>35.362637362637358</v>
      </c>
      <c r="K36" s="12">
        <v>3</v>
      </c>
      <c r="L36" s="21">
        <f t="shared" si="10"/>
        <v>0.32967032967032966</v>
      </c>
      <c r="M36" s="67">
        <v>3</v>
      </c>
      <c r="N36" s="15">
        <f t="shared" si="11"/>
        <v>0.32967032967032966</v>
      </c>
      <c r="O36" s="67">
        <v>0</v>
      </c>
      <c r="P36" s="15">
        <f t="shared" si="12"/>
        <v>0</v>
      </c>
      <c r="Q36" s="72">
        <v>0</v>
      </c>
      <c r="R36" s="15">
        <f t="shared" si="13"/>
        <v>0</v>
      </c>
      <c r="S36" s="76">
        <v>0</v>
      </c>
      <c r="T36" s="15">
        <f t="shared" si="14"/>
        <v>0</v>
      </c>
      <c r="U36" s="76">
        <v>0</v>
      </c>
      <c r="V36" s="15">
        <f t="shared" si="15"/>
        <v>0</v>
      </c>
      <c r="W36" s="76">
        <v>0</v>
      </c>
      <c r="X36" s="15">
        <f t="shared" si="16"/>
        <v>0</v>
      </c>
      <c r="Y36" s="25">
        <v>3</v>
      </c>
      <c r="Z36" s="17">
        <v>0</v>
      </c>
      <c r="AA36" s="25">
        <v>0</v>
      </c>
      <c r="AB36" s="17">
        <v>0</v>
      </c>
      <c r="AC36" s="25">
        <v>0</v>
      </c>
      <c r="AD36" s="17">
        <v>82</v>
      </c>
      <c r="AE36" s="26">
        <v>0</v>
      </c>
      <c r="AF36" s="17">
        <v>0</v>
      </c>
      <c r="AG36" s="26">
        <v>0</v>
      </c>
      <c r="AH36" s="17">
        <v>0</v>
      </c>
      <c r="AI36" s="27">
        <v>82</v>
      </c>
      <c r="AJ36" s="15">
        <v>0.90109890109890101</v>
      </c>
      <c r="AK36" s="28">
        <v>0.32967032967032966</v>
      </c>
      <c r="AL36" s="22">
        <v>0</v>
      </c>
      <c r="AM36" s="28">
        <v>0</v>
      </c>
      <c r="AN36" s="22">
        <v>0</v>
      </c>
      <c r="AO36" s="28">
        <v>0</v>
      </c>
      <c r="AP36" s="51">
        <v>82</v>
      </c>
      <c r="AQ36" s="55">
        <v>0</v>
      </c>
      <c r="AR36" s="51">
        <v>0</v>
      </c>
      <c r="AS36" s="55">
        <v>0</v>
      </c>
      <c r="AT36" s="51">
        <v>0</v>
      </c>
      <c r="AU36" s="55">
        <v>82</v>
      </c>
      <c r="AV36" s="15">
        <f t="shared" si="17"/>
        <v>0.90109890109890101</v>
      </c>
    </row>
    <row r="37" spans="1:48" ht="13.5" customHeight="1" x14ac:dyDescent="0.45">
      <c r="A37" s="7" t="s">
        <v>114</v>
      </c>
      <c r="B37" s="7" t="s">
        <v>227</v>
      </c>
      <c r="C37" s="8" t="s">
        <v>410</v>
      </c>
      <c r="D37" s="7" t="s">
        <v>298</v>
      </c>
      <c r="E37" s="58">
        <v>8406</v>
      </c>
      <c r="F37" s="50">
        <v>4390</v>
      </c>
      <c r="G37" s="37" t="s">
        <v>606</v>
      </c>
      <c r="H37" s="64">
        <v>1902</v>
      </c>
      <c r="I37" s="64">
        <v>2488</v>
      </c>
      <c r="J37" s="19">
        <f t="shared" si="9"/>
        <v>52.224601475136808</v>
      </c>
      <c r="K37" s="12">
        <v>51</v>
      </c>
      <c r="L37" s="21">
        <f t="shared" si="10"/>
        <v>6.0670949321912921</v>
      </c>
      <c r="M37" s="67">
        <v>6</v>
      </c>
      <c r="N37" s="15">
        <f t="shared" si="11"/>
        <v>0.7137758743754461</v>
      </c>
      <c r="O37" s="67">
        <v>0</v>
      </c>
      <c r="P37" s="15">
        <f t="shared" si="12"/>
        <v>0</v>
      </c>
      <c r="Q37" s="72">
        <v>0</v>
      </c>
      <c r="R37" s="15">
        <f t="shared" si="13"/>
        <v>0</v>
      </c>
      <c r="S37" s="76">
        <v>45</v>
      </c>
      <c r="T37" s="15">
        <f t="shared" si="14"/>
        <v>5.3533190578158454</v>
      </c>
      <c r="U37" s="76">
        <v>9</v>
      </c>
      <c r="V37" s="15">
        <f t="shared" si="15"/>
        <v>1.0706638115631693</v>
      </c>
      <c r="W37" s="76">
        <v>3</v>
      </c>
      <c r="X37" s="15">
        <f t="shared" si="16"/>
        <v>0.35688793718772305</v>
      </c>
      <c r="Y37" s="25">
        <v>28</v>
      </c>
      <c r="Z37" s="17">
        <v>14</v>
      </c>
      <c r="AA37" s="25">
        <v>5</v>
      </c>
      <c r="AB37" s="17">
        <v>1</v>
      </c>
      <c r="AC37" s="25">
        <v>3</v>
      </c>
      <c r="AD37" s="17">
        <v>760</v>
      </c>
      <c r="AE37" s="26">
        <v>473</v>
      </c>
      <c r="AF37" s="17">
        <v>201</v>
      </c>
      <c r="AG37" s="26">
        <v>65</v>
      </c>
      <c r="AH37" s="17">
        <v>189</v>
      </c>
      <c r="AI37" s="27">
        <v>1688</v>
      </c>
      <c r="AJ37" s="15">
        <v>20.080894599095885</v>
      </c>
      <c r="AK37" s="28">
        <v>3.3309540804187487</v>
      </c>
      <c r="AL37" s="22">
        <v>1.6654770402093744</v>
      </c>
      <c r="AM37" s="28">
        <v>0.59481322864620512</v>
      </c>
      <c r="AN37" s="22">
        <v>0.11896264572924102</v>
      </c>
      <c r="AO37" s="28">
        <v>0.35688793718772305</v>
      </c>
      <c r="AP37" s="51">
        <v>1205</v>
      </c>
      <c r="AQ37" s="55">
        <v>89</v>
      </c>
      <c r="AR37" s="51">
        <v>0</v>
      </c>
      <c r="AS37" s="55">
        <v>0</v>
      </c>
      <c r="AT37" s="51">
        <v>0</v>
      </c>
      <c r="AU37" s="55">
        <v>1274</v>
      </c>
      <c r="AV37" s="15">
        <f t="shared" si="17"/>
        <v>15.155841065905307</v>
      </c>
    </row>
    <row r="38" spans="1:48" ht="13.5" customHeight="1" x14ac:dyDescent="0.45">
      <c r="A38" s="7" t="s">
        <v>117</v>
      </c>
      <c r="B38" s="7" t="s">
        <v>230</v>
      </c>
      <c r="C38" s="8" t="s">
        <v>413</v>
      </c>
      <c r="D38" s="7" t="s">
        <v>298</v>
      </c>
      <c r="E38" s="58">
        <v>8389</v>
      </c>
      <c r="F38" s="50">
        <v>4475</v>
      </c>
      <c r="G38" s="37" t="s">
        <v>608</v>
      </c>
      <c r="H38" s="64">
        <v>2242</v>
      </c>
      <c r="I38" s="64">
        <v>2233</v>
      </c>
      <c r="J38" s="19">
        <f t="shared" si="9"/>
        <v>53.343664322326859</v>
      </c>
      <c r="K38" s="12">
        <v>36</v>
      </c>
      <c r="L38" s="21">
        <f t="shared" si="10"/>
        <v>4.2913338896173556</v>
      </c>
      <c r="M38" s="67">
        <v>11</v>
      </c>
      <c r="N38" s="15">
        <f t="shared" si="11"/>
        <v>1.3112409107164145</v>
      </c>
      <c r="O38" s="67">
        <v>1</v>
      </c>
      <c r="P38" s="15">
        <f t="shared" si="12"/>
        <v>0.11920371915603767</v>
      </c>
      <c r="Q38" s="72">
        <v>0</v>
      </c>
      <c r="R38" s="15">
        <f t="shared" si="13"/>
        <v>0</v>
      </c>
      <c r="S38" s="76">
        <v>25</v>
      </c>
      <c r="T38" s="15">
        <f t="shared" si="14"/>
        <v>2.9800929789009416</v>
      </c>
      <c r="U38" s="76">
        <v>4</v>
      </c>
      <c r="V38" s="15">
        <f t="shared" si="15"/>
        <v>0.47681487662415067</v>
      </c>
      <c r="W38" s="76">
        <v>2</v>
      </c>
      <c r="X38" s="15">
        <f t="shared" si="16"/>
        <v>0.23840743831207534</v>
      </c>
      <c r="Y38" s="25">
        <v>23</v>
      </c>
      <c r="Z38" s="17">
        <v>8</v>
      </c>
      <c r="AA38" s="25">
        <v>3</v>
      </c>
      <c r="AB38" s="17">
        <v>0</v>
      </c>
      <c r="AC38" s="25">
        <v>2</v>
      </c>
      <c r="AD38" s="17">
        <v>620</v>
      </c>
      <c r="AE38" s="26">
        <v>261</v>
      </c>
      <c r="AF38" s="17">
        <v>116</v>
      </c>
      <c r="AG38" s="26">
        <v>0</v>
      </c>
      <c r="AH38" s="17">
        <v>107</v>
      </c>
      <c r="AI38" s="27">
        <v>1104</v>
      </c>
      <c r="AJ38" s="15">
        <v>13.16009059482656</v>
      </c>
      <c r="AK38" s="28">
        <v>2.7416855405888665</v>
      </c>
      <c r="AL38" s="22">
        <v>0.95362975324830135</v>
      </c>
      <c r="AM38" s="28">
        <v>0.35761115746811301</v>
      </c>
      <c r="AN38" s="22">
        <v>0</v>
      </c>
      <c r="AO38" s="28">
        <v>0.23840743831207534</v>
      </c>
      <c r="AP38" s="51">
        <v>878</v>
      </c>
      <c r="AQ38" s="55">
        <v>56</v>
      </c>
      <c r="AR38" s="51">
        <v>0</v>
      </c>
      <c r="AS38" s="55">
        <v>0</v>
      </c>
      <c r="AT38" s="51">
        <v>0</v>
      </c>
      <c r="AU38" s="55">
        <v>916</v>
      </c>
      <c r="AV38" s="15">
        <f t="shared" si="17"/>
        <v>10.91906067469305</v>
      </c>
    </row>
    <row r="39" spans="1:48" ht="13.5" customHeight="1" x14ac:dyDescent="0.45">
      <c r="A39" s="7" t="s">
        <v>135</v>
      </c>
      <c r="B39" s="7" t="s">
        <v>248</v>
      </c>
      <c r="C39" s="8" t="s">
        <v>446</v>
      </c>
      <c r="D39" s="7" t="s">
        <v>298</v>
      </c>
      <c r="E39" s="58">
        <v>9090</v>
      </c>
      <c r="F39" s="50">
        <v>3798</v>
      </c>
      <c r="G39" s="37" t="s">
        <v>610</v>
      </c>
      <c r="H39" s="64">
        <v>2296</v>
      </c>
      <c r="I39" s="64">
        <v>1502</v>
      </c>
      <c r="J39" s="19">
        <f t="shared" si="9"/>
        <v>41.78217821782178</v>
      </c>
      <c r="K39" s="12">
        <v>7</v>
      </c>
      <c r="L39" s="21">
        <f t="shared" si="10"/>
        <v>0.77007700770077014</v>
      </c>
      <c r="M39" s="67">
        <v>7</v>
      </c>
      <c r="N39" s="15">
        <f t="shared" si="11"/>
        <v>0.77007700770077014</v>
      </c>
      <c r="O39" s="67">
        <v>1</v>
      </c>
      <c r="P39" s="15">
        <f t="shared" si="12"/>
        <v>0.11001100110011001</v>
      </c>
      <c r="Q39" s="72">
        <v>0</v>
      </c>
      <c r="R39" s="15">
        <f t="shared" si="13"/>
        <v>0</v>
      </c>
      <c r="S39" s="76">
        <v>0</v>
      </c>
      <c r="T39" s="15">
        <f t="shared" si="14"/>
        <v>0</v>
      </c>
      <c r="U39" s="76">
        <v>0</v>
      </c>
      <c r="V39" s="15">
        <f t="shared" si="15"/>
        <v>0</v>
      </c>
      <c r="W39" s="76">
        <v>0</v>
      </c>
      <c r="X39" s="15">
        <f t="shared" si="16"/>
        <v>0</v>
      </c>
      <c r="Y39" s="25">
        <v>6</v>
      </c>
      <c r="Z39" s="17">
        <v>0</v>
      </c>
      <c r="AA39" s="25">
        <v>1</v>
      </c>
      <c r="AB39" s="17">
        <v>0</v>
      </c>
      <c r="AC39" s="25">
        <v>0</v>
      </c>
      <c r="AD39" s="17">
        <v>168</v>
      </c>
      <c r="AE39" s="26">
        <v>0</v>
      </c>
      <c r="AF39" s="17">
        <v>29</v>
      </c>
      <c r="AG39" s="26">
        <v>0</v>
      </c>
      <c r="AH39" s="17">
        <v>0</v>
      </c>
      <c r="AI39" s="27">
        <v>197</v>
      </c>
      <c r="AJ39" s="15">
        <v>2.1672167216721672</v>
      </c>
      <c r="AK39" s="28">
        <v>0.66006600660066006</v>
      </c>
      <c r="AL39" s="22">
        <v>0</v>
      </c>
      <c r="AM39" s="28">
        <v>0.11001100110011001</v>
      </c>
      <c r="AN39" s="22">
        <v>0</v>
      </c>
      <c r="AO39" s="28">
        <v>0</v>
      </c>
      <c r="AP39" s="51">
        <v>148</v>
      </c>
      <c r="AQ39" s="55">
        <v>29</v>
      </c>
      <c r="AR39" s="51">
        <v>0</v>
      </c>
      <c r="AS39" s="55">
        <v>0</v>
      </c>
      <c r="AT39" s="51">
        <v>0</v>
      </c>
      <c r="AU39" s="55">
        <v>177</v>
      </c>
      <c r="AV39" s="15">
        <f t="shared" si="17"/>
        <v>1.9471947194719472</v>
      </c>
    </row>
    <row r="40" spans="1:48" ht="13.5" customHeight="1" x14ac:dyDescent="0.45">
      <c r="A40" s="7" t="s">
        <v>456</v>
      </c>
      <c r="B40" s="7" t="s">
        <v>457</v>
      </c>
      <c r="C40" s="8" t="s">
        <v>458</v>
      </c>
      <c r="D40" s="7" t="s">
        <v>298</v>
      </c>
      <c r="E40" s="58">
        <v>9203</v>
      </c>
      <c r="F40" s="50">
        <v>3828</v>
      </c>
      <c r="G40" s="37" t="s">
        <v>578</v>
      </c>
      <c r="H40" s="64">
        <v>2438</v>
      </c>
      <c r="I40" s="64">
        <v>1390</v>
      </c>
      <c r="J40" s="19">
        <f t="shared" ref="J40:J41" si="18">(F40/E40)*100</f>
        <v>41.595132022166688</v>
      </c>
      <c r="K40" s="14">
        <v>10</v>
      </c>
      <c r="L40" s="21">
        <f t="shared" ref="L40:L41" si="19">(K40/E40)*1000</f>
        <v>1.086602194936434</v>
      </c>
      <c r="M40" s="69">
        <v>10</v>
      </c>
      <c r="N40" s="15">
        <f t="shared" ref="N40:N41" si="20">(M40/E40)*1000</f>
        <v>1.086602194936434</v>
      </c>
      <c r="O40" s="67">
        <v>0</v>
      </c>
      <c r="P40" s="15">
        <f t="shared" ref="P40:P41" si="21">(O40/E40)*1000</f>
        <v>0</v>
      </c>
      <c r="Q40" s="72">
        <v>0</v>
      </c>
      <c r="R40" s="15">
        <f t="shared" ref="R40:R41" si="22">(Q40/E40)*1000</f>
        <v>0</v>
      </c>
      <c r="S40" s="76">
        <v>0</v>
      </c>
      <c r="T40" s="15">
        <f t="shared" ref="T40:T41" si="23">(S40/E40)*1000</f>
        <v>0</v>
      </c>
      <c r="U40" s="76">
        <v>0</v>
      </c>
      <c r="V40" s="15">
        <f t="shared" ref="V40:V41" si="24">(U40/E40)*1000</f>
        <v>0</v>
      </c>
      <c r="W40" s="76">
        <v>0</v>
      </c>
      <c r="X40" s="15">
        <f t="shared" ref="X40:X41" si="25">(W40/E40)*1000</f>
        <v>0</v>
      </c>
      <c r="Y40" s="25">
        <v>9</v>
      </c>
      <c r="Z40" s="17">
        <v>1</v>
      </c>
      <c r="AA40" s="25">
        <v>0</v>
      </c>
      <c r="AB40" s="17">
        <v>0</v>
      </c>
      <c r="AC40" s="25">
        <v>0</v>
      </c>
      <c r="AD40" s="17">
        <v>249</v>
      </c>
      <c r="AE40" s="26">
        <v>35</v>
      </c>
      <c r="AF40" s="17">
        <v>0</v>
      </c>
      <c r="AG40" s="26">
        <v>0</v>
      </c>
      <c r="AH40" s="17">
        <v>0</v>
      </c>
      <c r="AI40" s="27">
        <v>284</v>
      </c>
      <c r="AJ40" s="15">
        <v>3.0859502336194717</v>
      </c>
      <c r="AK40" s="28">
        <v>0.97794197544279027</v>
      </c>
      <c r="AL40" s="22">
        <v>0.10866021949364338</v>
      </c>
      <c r="AM40" s="28">
        <v>0</v>
      </c>
      <c r="AN40" s="22">
        <v>0</v>
      </c>
      <c r="AO40" s="28">
        <v>0</v>
      </c>
      <c r="AP40" s="51">
        <v>227</v>
      </c>
      <c r="AQ40" s="55">
        <v>0</v>
      </c>
      <c r="AR40" s="51">
        <v>0</v>
      </c>
      <c r="AS40" s="55">
        <v>0</v>
      </c>
      <c r="AT40" s="51">
        <v>0</v>
      </c>
      <c r="AU40" s="55">
        <v>227</v>
      </c>
      <c r="AV40" s="15">
        <f t="shared" ref="AV40:AV41" si="26">(AU40/E40)*100</f>
        <v>2.4665869825057047</v>
      </c>
    </row>
    <row r="41" spans="1:48" ht="13.5" customHeight="1" x14ac:dyDescent="0.45">
      <c r="A41" s="7" t="s">
        <v>142</v>
      </c>
      <c r="B41" s="7" t="s">
        <v>255</v>
      </c>
      <c r="C41" s="8" t="s">
        <v>459</v>
      </c>
      <c r="D41" s="7" t="s">
        <v>298</v>
      </c>
      <c r="E41" s="58">
        <v>9202</v>
      </c>
      <c r="F41" s="50">
        <v>3820</v>
      </c>
      <c r="G41" s="37" t="s">
        <v>617</v>
      </c>
      <c r="H41" s="64">
        <v>2397</v>
      </c>
      <c r="I41" s="64">
        <v>1423</v>
      </c>
      <c r="J41" s="19">
        <f t="shared" si="18"/>
        <v>41.512714627254944</v>
      </c>
      <c r="K41" s="14">
        <v>13</v>
      </c>
      <c r="L41" s="21">
        <f t="shared" si="19"/>
        <v>1.4127363616605086</v>
      </c>
      <c r="M41" s="69">
        <v>12</v>
      </c>
      <c r="N41" s="15">
        <f t="shared" si="20"/>
        <v>1.3040643338404696</v>
      </c>
      <c r="O41" s="67">
        <v>1</v>
      </c>
      <c r="P41" s="15">
        <f t="shared" si="21"/>
        <v>0.10867202782003912</v>
      </c>
      <c r="Q41" s="72">
        <v>0</v>
      </c>
      <c r="R41" s="15">
        <f t="shared" si="22"/>
        <v>0</v>
      </c>
      <c r="S41" s="76">
        <v>1</v>
      </c>
      <c r="T41" s="15">
        <f t="shared" si="23"/>
        <v>0.10867202782003912</v>
      </c>
      <c r="U41" s="76">
        <v>0</v>
      </c>
      <c r="V41" s="15">
        <f t="shared" si="24"/>
        <v>0</v>
      </c>
      <c r="W41" s="76">
        <v>0</v>
      </c>
      <c r="X41" s="15">
        <f t="shared" si="25"/>
        <v>0</v>
      </c>
      <c r="Y41" s="25">
        <v>10</v>
      </c>
      <c r="Z41" s="17">
        <v>2</v>
      </c>
      <c r="AA41" s="25">
        <v>1</v>
      </c>
      <c r="AB41" s="17">
        <v>0</v>
      </c>
      <c r="AC41" s="25">
        <v>0</v>
      </c>
      <c r="AD41" s="17">
        <v>267</v>
      </c>
      <c r="AE41" s="26">
        <v>77</v>
      </c>
      <c r="AF41" s="17">
        <v>46</v>
      </c>
      <c r="AG41" s="26">
        <v>0</v>
      </c>
      <c r="AH41" s="17">
        <v>0</v>
      </c>
      <c r="AI41" s="27">
        <v>390</v>
      </c>
      <c r="AJ41" s="15">
        <v>4.2382090849815253</v>
      </c>
      <c r="AK41" s="28">
        <v>1.0867202782003911</v>
      </c>
      <c r="AL41" s="22">
        <v>0.21734405564007825</v>
      </c>
      <c r="AM41" s="28">
        <v>0.10867202782003912</v>
      </c>
      <c r="AN41" s="22">
        <v>0</v>
      </c>
      <c r="AO41" s="28">
        <v>0</v>
      </c>
      <c r="AP41" s="51">
        <v>356</v>
      </c>
      <c r="AQ41" s="55">
        <v>0</v>
      </c>
      <c r="AR41" s="51">
        <v>0</v>
      </c>
      <c r="AS41" s="55">
        <v>0</v>
      </c>
      <c r="AT41" s="51">
        <v>0</v>
      </c>
      <c r="AU41" s="55">
        <v>356</v>
      </c>
      <c r="AV41" s="15">
        <f t="shared" si="26"/>
        <v>3.8687241903933924</v>
      </c>
    </row>
    <row r="42" spans="1:48" ht="13.5" customHeight="1" thickBot="1" x14ac:dyDescent="0.4"/>
    <row r="43" spans="1:48" ht="13.5" customHeight="1" thickBot="1" x14ac:dyDescent="0.5">
      <c r="A43" s="83" t="s">
        <v>24</v>
      </c>
      <c r="B43" s="84"/>
      <c r="C43" s="84"/>
      <c r="D43" s="85"/>
      <c r="E43" s="2"/>
      <c r="F43" s="2"/>
      <c r="G43" s="2"/>
      <c r="H43" s="2"/>
      <c r="I43" s="2"/>
      <c r="J43" s="2"/>
      <c r="K43" s="42" t="s">
        <v>482</v>
      </c>
      <c r="L43" s="42" t="s">
        <v>489</v>
      </c>
      <c r="M43" s="65" t="s">
        <v>483</v>
      </c>
      <c r="N43" s="43" t="s">
        <v>490</v>
      </c>
      <c r="O43" s="65" t="s">
        <v>485</v>
      </c>
      <c r="P43" s="43" t="s">
        <v>491</v>
      </c>
      <c r="Q43" s="70" t="s">
        <v>486</v>
      </c>
      <c r="R43" s="43" t="s">
        <v>492</v>
      </c>
      <c r="S43" s="75" t="s">
        <v>484</v>
      </c>
      <c r="T43" s="43" t="s">
        <v>493</v>
      </c>
      <c r="U43" s="75" t="s">
        <v>487</v>
      </c>
      <c r="V43" s="43" t="s">
        <v>494</v>
      </c>
      <c r="W43" s="75" t="s">
        <v>488</v>
      </c>
      <c r="X43" s="43" t="s">
        <v>495</v>
      </c>
      <c r="Y43" s="44" t="s">
        <v>0</v>
      </c>
      <c r="Z43" s="45" t="s">
        <v>1</v>
      </c>
      <c r="AA43" s="44" t="s">
        <v>2</v>
      </c>
      <c r="AB43" s="45" t="s">
        <v>3</v>
      </c>
      <c r="AC43" s="44" t="s">
        <v>4</v>
      </c>
      <c r="AD43" s="45" t="s">
        <v>5</v>
      </c>
      <c r="AE43" s="46" t="s">
        <v>6</v>
      </c>
      <c r="AF43" s="45" t="s">
        <v>7</v>
      </c>
      <c r="AG43" s="46" t="s">
        <v>8</v>
      </c>
      <c r="AH43" s="45" t="s">
        <v>9</v>
      </c>
      <c r="AI43" s="47" t="s">
        <v>10</v>
      </c>
      <c r="AJ43" s="43" t="s">
        <v>11</v>
      </c>
      <c r="AK43" s="48" t="s">
        <v>12</v>
      </c>
      <c r="AL43" s="49" t="s">
        <v>13</v>
      </c>
      <c r="AM43" s="48" t="s">
        <v>14</v>
      </c>
      <c r="AN43" s="49" t="s">
        <v>15</v>
      </c>
      <c r="AO43" s="48" t="s">
        <v>16</v>
      </c>
      <c r="AP43" s="52" t="s">
        <v>17</v>
      </c>
      <c r="AQ43" s="56" t="s">
        <v>18</v>
      </c>
      <c r="AR43" s="52" t="s">
        <v>19</v>
      </c>
      <c r="AS43" s="56" t="s">
        <v>20</v>
      </c>
      <c r="AT43" s="52" t="s">
        <v>21</v>
      </c>
      <c r="AU43" s="56" t="s">
        <v>22</v>
      </c>
      <c r="AV43" s="52" t="s">
        <v>23</v>
      </c>
    </row>
    <row r="44" spans="1:48" ht="13.5" customHeight="1" x14ac:dyDescent="0.45">
      <c r="A44" s="86" t="s">
        <v>25</v>
      </c>
      <c r="B44" s="87"/>
      <c r="C44" s="87"/>
      <c r="D44" s="88"/>
      <c r="E44" s="3">
        <f>SUM(E2:E41)</f>
        <v>358091</v>
      </c>
      <c r="F44" s="3">
        <f>SUM(F2:F41)</f>
        <v>160274</v>
      </c>
      <c r="G44" s="3"/>
      <c r="H44" s="61">
        <f t="shared" ref="H44:AV44" si="27">SUM(H2:H41)</f>
        <v>83598</v>
      </c>
      <c r="I44" s="61">
        <f t="shared" si="27"/>
        <v>76676</v>
      </c>
      <c r="J44" s="3">
        <f t="shared" si="27"/>
        <v>1802.6831854931049</v>
      </c>
      <c r="K44" s="32">
        <f t="shared" si="27"/>
        <v>864</v>
      </c>
      <c r="L44" s="3">
        <f t="shared" si="27"/>
        <v>100.32990876936785</v>
      </c>
      <c r="M44" s="23">
        <f t="shared" si="27"/>
        <v>311</v>
      </c>
      <c r="N44" s="3">
        <f t="shared" si="27"/>
        <v>35.85626679442931</v>
      </c>
      <c r="O44" s="23">
        <f t="shared" si="27"/>
        <v>35</v>
      </c>
      <c r="P44" s="3">
        <f t="shared" si="27"/>
        <v>4.1015415072977195</v>
      </c>
      <c r="Q44" s="23">
        <f t="shared" si="27"/>
        <v>3</v>
      </c>
      <c r="R44" s="3">
        <f t="shared" si="27"/>
        <v>0.36495941075998839</v>
      </c>
      <c r="S44" s="5">
        <f t="shared" si="27"/>
        <v>553</v>
      </c>
      <c r="T44" s="3">
        <f t="shared" si="27"/>
        <v>64.473641974938559</v>
      </c>
      <c r="U44" s="5">
        <f t="shared" si="27"/>
        <v>102</v>
      </c>
      <c r="V44" s="3">
        <f t="shared" si="27"/>
        <v>11.987393565463773</v>
      </c>
      <c r="W44" s="5">
        <f t="shared" si="27"/>
        <v>24</v>
      </c>
      <c r="X44" s="3">
        <f t="shared" si="27"/>
        <v>2.9576072153013708</v>
      </c>
      <c r="Y44" s="30">
        <f t="shared" si="27"/>
        <v>565</v>
      </c>
      <c r="Z44" s="3">
        <f t="shared" si="27"/>
        <v>162</v>
      </c>
      <c r="AA44" s="30">
        <f t="shared" si="27"/>
        <v>84</v>
      </c>
      <c r="AB44" s="3">
        <f t="shared" si="27"/>
        <v>26</v>
      </c>
      <c r="AC44" s="30">
        <f t="shared" si="27"/>
        <v>27</v>
      </c>
      <c r="AD44" s="3">
        <f t="shared" si="27"/>
        <v>15325</v>
      </c>
      <c r="AE44" s="32">
        <f t="shared" si="27"/>
        <v>5353</v>
      </c>
      <c r="AF44" s="3">
        <f t="shared" si="27"/>
        <v>3269</v>
      </c>
      <c r="AG44" s="32">
        <f t="shared" si="27"/>
        <v>1147</v>
      </c>
      <c r="AH44" s="3">
        <f t="shared" si="27"/>
        <v>1471</v>
      </c>
      <c r="AI44" s="32">
        <f t="shared" si="27"/>
        <v>26565</v>
      </c>
      <c r="AJ44" s="3">
        <f t="shared" si="27"/>
        <v>308.82057710827968</v>
      </c>
      <c r="AK44" s="34">
        <f t="shared" si="27"/>
        <v>65.273638229358426</v>
      </c>
      <c r="AL44" s="3">
        <f t="shared" si="27"/>
        <v>18.967335467247946</v>
      </c>
      <c r="AM44" s="34">
        <f t="shared" si="27"/>
        <v>9.7612392903772136</v>
      </c>
      <c r="AN44" s="3">
        <f t="shared" si="27"/>
        <v>3.005129156322921</v>
      </c>
      <c r="AO44" s="34">
        <f t="shared" si="27"/>
        <v>3.3225666260613593</v>
      </c>
      <c r="AP44" s="3">
        <f t="shared" si="27"/>
        <v>21314</v>
      </c>
      <c r="AQ44" s="53">
        <f t="shared" si="27"/>
        <v>483</v>
      </c>
      <c r="AR44" s="3">
        <f t="shared" si="27"/>
        <v>0</v>
      </c>
      <c r="AS44" s="53">
        <f t="shared" si="27"/>
        <v>0</v>
      </c>
      <c r="AT44" s="3">
        <f t="shared" si="27"/>
        <v>0</v>
      </c>
      <c r="AU44" s="53">
        <f t="shared" si="27"/>
        <v>21652</v>
      </c>
      <c r="AV44" s="3">
        <f t="shared" si="27"/>
        <v>251.93212188028477</v>
      </c>
    </row>
    <row r="45" spans="1:48" ht="13.5" customHeight="1" x14ac:dyDescent="0.45">
      <c r="A45" s="80" t="s">
        <v>26</v>
      </c>
      <c r="B45" s="81"/>
      <c r="C45" s="81"/>
      <c r="D45" s="82"/>
      <c r="E45" s="4">
        <f>COUNT(E2:E41)</f>
        <v>40</v>
      </c>
      <c r="F45" s="4">
        <f>COUNT(F2:F41)</f>
        <v>40</v>
      </c>
      <c r="G45" s="4"/>
      <c r="H45" s="62">
        <f t="shared" ref="H45:AV45" si="28">COUNT(H2:H41)</f>
        <v>40</v>
      </c>
      <c r="I45" s="62">
        <f t="shared" si="28"/>
        <v>40</v>
      </c>
      <c r="J45" s="4">
        <f t="shared" si="28"/>
        <v>40</v>
      </c>
      <c r="K45" s="33">
        <f t="shared" si="28"/>
        <v>40</v>
      </c>
      <c r="L45" s="4">
        <f t="shared" si="28"/>
        <v>40</v>
      </c>
      <c r="M45" s="24">
        <f t="shared" si="28"/>
        <v>40</v>
      </c>
      <c r="N45" s="4">
        <f t="shared" si="28"/>
        <v>40</v>
      </c>
      <c r="O45" s="24">
        <f t="shared" si="28"/>
        <v>40</v>
      </c>
      <c r="P45" s="4">
        <f t="shared" si="28"/>
        <v>40</v>
      </c>
      <c r="Q45" s="24">
        <f t="shared" si="28"/>
        <v>40</v>
      </c>
      <c r="R45" s="4">
        <f t="shared" si="28"/>
        <v>40</v>
      </c>
      <c r="S45" s="6">
        <f t="shared" si="28"/>
        <v>40</v>
      </c>
      <c r="T45" s="4">
        <f t="shared" si="28"/>
        <v>40</v>
      </c>
      <c r="U45" s="6">
        <f t="shared" si="28"/>
        <v>40</v>
      </c>
      <c r="V45" s="4">
        <f t="shared" si="28"/>
        <v>40</v>
      </c>
      <c r="W45" s="6">
        <f t="shared" si="28"/>
        <v>40</v>
      </c>
      <c r="X45" s="4">
        <f t="shared" si="28"/>
        <v>40</v>
      </c>
      <c r="Y45" s="31">
        <f t="shared" si="28"/>
        <v>40</v>
      </c>
      <c r="Z45" s="4">
        <f t="shared" si="28"/>
        <v>40</v>
      </c>
      <c r="AA45" s="31">
        <f t="shared" si="28"/>
        <v>40</v>
      </c>
      <c r="AB45" s="4">
        <f t="shared" si="28"/>
        <v>40</v>
      </c>
      <c r="AC45" s="31">
        <f t="shared" si="28"/>
        <v>40</v>
      </c>
      <c r="AD45" s="4">
        <f t="shared" si="28"/>
        <v>40</v>
      </c>
      <c r="AE45" s="33">
        <f t="shared" si="28"/>
        <v>40</v>
      </c>
      <c r="AF45" s="4">
        <f t="shared" si="28"/>
        <v>40</v>
      </c>
      <c r="AG45" s="33">
        <f t="shared" si="28"/>
        <v>40</v>
      </c>
      <c r="AH45" s="4">
        <f t="shared" si="28"/>
        <v>40</v>
      </c>
      <c r="AI45" s="33">
        <f t="shared" si="28"/>
        <v>40</v>
      </c>
      <c r="AJ45" s="4">
        <f t="shared" si="28"/>
        <v>40</v>
      </c>
      <c r="AK45" s="35">
        <f t="shared" si="28"/>
        <v>40</v>
      </c>
      <c r="AL45" s="4">
        <f t="shared" si="28"/>
        <v>40</v>
      </c>
      <c r="AM45" s="35">
        <f t="shared" si="28"/>
        <v>40</v>
      </c>
      <c r="AN45" s="4">
        <f t="shared" si="28"/>
        <v>40</v>
      </c>
      <c r="AO45" s="35">
        <f t="shared" si="28"/>
        <v>40</v>
      </c>
      <c r="AP45" s="4">
        <f t="shared" si="28"/>
        <v>40</v>
      </c>
      <c r="AQ45" s="54">
        <f t="shared" si="28"/>
        <v>40</v>
      </c>
      <c r="AR45" s="4">
        <f t="shared" si="28"/>
        <v>40</v>
      </c>
      <c r="AS45" s="54">
        <f t="shared" si="28"/>
        <v>40</v>
      </c>
      <c r="AT45" s="4">
        <f t="shared" si="28"/>
        <v>40</v>
      </c>
      <c r="AU45" s="54">
        <f t="shared" si="28"/>
        <v>40</v>
      </c>
      <c r="AV45" s="4">
        <f t="shared" si="28"/>
        <v>40</v>
      </c>
    </row>
    <row r="46" spans="1:48" ht="13.5" customHeight="1" x14ac:dyDescent="0.45">
      <c r="A46" s="80" t="s">
        <v>27</v>
      </c>
      <c r="B46" s="81"/>
      <c r="C46" s="81"/>
      <c r="D46" s="82"/>
      <c r="E46" s="4">
        <f>AVERAGEA(E2:E41)</f>
        <v>8952.2749999999996</v>
      </c>
      <c r="F46" s="4">
        <f>AVERAGEA(F2:F41)</f>
        <v>4006.85</v>
      </c>
      <c r="G46" s="4"/>
      <c r="H46" s="62">
        <f t="shared" ref="H46:AV46" si="29">AVERAGEA(H2:H41)</f>
        <v>2089.9499999999998</v>
      </c>
      <c r="I46" s="62">
        <f t="shared" si="29"/>
        <v>1916.9</v>
      </c>
      <c r="J46" s="4">
        <f t="shared" si="29"/>
        <v>45.067079637327623</v>
      </c>
      <c r="K46" s="33">
        <f t="shared" si="29"/>
        <v>21.6</v>
      </c>
      <c r="L46" s="4">
        <f t="shared" si="29"/>
        <v>2.5082477192341961</v>
      </c>
      <c r="M46" s="24">
        <f t="shared" si="29"/>
        <v>7.7750000000000004</v>
      </c>
      <c r="N46" s="4">
        <f t="shared" si="29"/>
        <v>0.8964066698607327</v>
      </c>
      <c r="O46" s="24">
        <f t="shared" si="29"/>
        <v>0.875</v>
      </c>
      <c r="P46" s="4">
        <f t="shared" si="29"/>
        <v>0.10253853768244299</v>
      </c>
      <c r="Q46" s="24">
        <f t="shared" si="29"/>
        <v>7.4999999999999997E-2</v>
      </c>
      <c r="R46" s="4">
        <f t="shared" si="29"/>
        <v>9.123985268999709E-3</v>
      </c>
      <c r="S46" s="6">
        <f t="shared" si="29"/>
        <v>13.824999999999999</v>
      </c>
      <c r="T46" s="4">
        <f t="shared" si="29"/>
        <v>1.6118410493734641</v>
      </c>
      <c r="U46" s="6">
        <f t="shared" si="29"/>
        <v>2.5499999999999998</v>
      </c>
      <c r="V46" s="4">
        <f t="shared" si="29"/>
        <v>0.29968483913659433</v>
      </c>
      <c r="W46" s="6">
        <f t="shared" si="29"/>
        <v>0.6</v>
      </c>
      <c r="X46" s="4">
        <f t="shared" si="29"/>
        <v>7.3940180382534276E-2</v>
      </c>
      <c r="Y46" s="31">
        <f t="shared" si="29"/>
        <v>14.125</v>
      </c>
      <c r="Z46" s="4">
        <f t="shared" si="29"/>
        <v>4.05</v>
      </c>
      <c r="AA46" s="31">
        <f t="shared" si="29"/>
        <v>2.1</v>
      </c>
      <c r="AB46" s="4">
        <f t="shared" si="29"/>
        <v>0.65</v>
      </c>
      <c r="AC46" s="31">
        <f t="shared" si="29"/>
        <v>0.67500000000000004</v>
      </c>
      <c r="AD46" s="4">
        <f t="shared" si="29"/>
        <v>383.125</v>
      </c>
      <c r="AE46" s="33">
        <f t="shared" si="29"/>
        <v>133.82499999999999</v>
      </c>
      <c r="AF46" s="4">
        <f t="shared" si="29"/>
        <v>81.724999999999994</v>
      </c>
      <c r="AG46" s="33">
        <f t="shared" si="29"/>
        <v>28.675000000000001</v>
      </c>
      <c r="AH46" s="4">
        <f t="shared" si="29"/>
        <v>36.774999999999999</v>
      </c>
      <c r="AI46" s="33">
        <f t="shared" si="29"/>
        <v>664.125</v>
      </c>
      <c r="AJ46" s="4">
        <f t="shared" si="29"/>
        <v>7.7205144277069921</v>
      </c>
      <c r="AK46" s="35">
        <f t="shared" si="29"/>
        <v>1.6318409557339606</v>
      </c>
      <c r="AL46" s="4">
        <f t="shared" si="29"/>
        <v>0.47418338668119864</v>
      </c>
      <c r="AM46" s="35">
        <f t="shared" si="29"/>
        <v>0.24403098225943035</v>
      </c>
      <c r="AN46" s="4">
        <f t="shared" si="29"/>
        <v>7.5128228908073025E-2</v>
      </c>
      <c r="AO46" s="35">
        <f t="shared" si="29"/>
        <v>8.3064165651533989E-2</v>
      </c>
      <c r="AP46" s="4">
        <f t="shared" si="29"/>
        <v>532.85</v>
      </c>
      <c r="AQ46" s="54">
        <f t="shared" si="29"/>
        <v>12.074999999999999</v>
      </c>
      <c r="AR46" s="4">
        <f t="shared" si="29"/>
        <v>0</v>
      </c>
      <c r="AS46" s="54">
        <f t="shared" si="29"/>
        <v>0</v>
      </c>
      <c r="AT46" s="4">
        <f t="shared" si="29"/>
        <v>0</v>
      </c>
      <c r="AU46" s="54">
        <f t="shared" si="29"/>
        <v>541.29999999999995</v>
      </c>
      <c r="AV46" s="4">
        <f t="shared" si="29"/>
        <v>6.2983030470071188</v>
      </c>
    </row>
    <row r="47" spans="1:48" ht="13.5" customHeight="1" x14ac:dyDescent="0.45">
      <c r="A47" s="80" t="s">
        <v>28</v>
      </c>
      <c r="B47" s="81"/>
      <c r="C47" s="81"/>
      <c r="D47" s="82"/>
      <c r="E47" s="4">
        <f>MIN(E2:E41)</f>
        <v>5488</v>
      </c>
      <c r="F47" s="4">
        <f>MIN(F2:F41)</f>
        <v>2891</v>
      </c>
      <c r="G47" s="4"/>
      <c r="H47" s="62">
        <f t="shared" ref="H47:AV47" si="30">MIN(H2:H41)</f>
        <v>1422</v>
      </c>
      <c r="I47" s="62">
        <f t="shared" si="30"/>
        <v>1185</v>
      </c>
      <c r="J47" s="4">
        <f t="shared" si="30"/>
        <v>35.362637362637358</v>
      </c>
      <c r="K47" s="33">
        <f t="shared" si="30"/>
        <v>0</v>
      </c>
      <c r="L47" s="4">
        <f t="shared" si="30"/>
        <v>0</v>
      </c>
      <c r="M47" s="24">
        <f t="shared" si="30"/>
        <v>0</v>
      </c>
      <c r="N47" s="4">
        <f t="shared" si="30"/>
        <v>0</v>
      </c>
      <c r="O47" s="24">
        <f t="shared" si="30"/>
        <v>0</v>
      </c>
      <c r="P47" s="4">
        <f t="shared" si="30"/>
        <v>0</v>
      </c>
      <c r="Q47" s="24">
        <f t="shared" si="30"/>
        <v>0</v>
      </c>
      <c r="R47" s="4">
        <f t="shared" si="30"/>
        <v>0</v>
      </c>
      <c r="S47" s="6">
        <f t="shared" si="30"/>
        <v>0</v>
      </c>
      <c r="T47" s="4">
        <f t="shared" si="30"/>
        <v>0</v>
      </c>
      <c r="U47" s="6">
        <f t="shared" si="30"/>
        <v>0</v>
      </c>
      <c r="V47" s="4">
        <f t="shared" si="30"/>
        <v>0</v>
      </c>
      <c r="W47" s="6">
        <f t="shared" si="30"/>
        <v>0</v>
      </c>
      <c r="X47" s="4">
        <f t="shared" si="30"/>
        <v>0</v>
      </c>
      <c r="Y47" s="31">
        <f t="shared" si="30"/>
        <v>0</v>
      </c>
      <c r="Z47" s="4">
        <f t="shared" si="30"/>
        <v>0</v>
      </c>
      <c r="AA47" s="31">
        <f t="shared" si="30"/>
        <v>0</v>
      </c>
      <c r="AB47" s="4">
        <f t="shared" si="30"/>
        <v>0</v>
      </c>
      <c r="AC47" s="31">
        <f t="shared" si="30"/>
        <v>0</v>
      </c>
      <c r="AD47" s="4">
        <f t="shared" si="30"/>
        <v>0</v>
      </c>
      <c r="AE47" s="33">
        <f t="shared" si="30"/>
        <v>0</v>
      </c>
      <c r="AF47" s="4">
        <f t="shared" si="30"/>
        <v>0</v>
      </c>
      <c r="AG47" s="33">
        <f t="shared" si="30"/>
        <v>0</v>
      </c>
      <c r="AH47" s="4">
        <f t="shared" si="30"/>
        <v>0</v>
      </c>
      <c r="AI47" s="33">
        <f t="shared" si="30"/>
        <v>0</v>
      </c>
      <c r="AJ47" s="4">
        <f t="shared" si="30"/>
        <v>0</v>
      </c>
      <c r="AK47" s="35">
        <f t="shared" si="30"/>
        <v>0</v>
      </c>
      <c r="AL47" s="4">
        <f t="shared" si="30"/>
        <v>0</v>
      </c>
      <c r="AM47" s="35">
        <f t="shared" si="30"/>
        <v>0</v>
      </c>
      <c r="AN47" s="4">
        <f t="shared" si="30"/>
        <v>0</v>
      </c>
      <c r="AO47" s="35">
        <f t="shared" si="30"/>
        <v>0</v>
      </c>
      <c r="AP47" s="4">
        <f t="shared" si="30"/>
        <v>0</v>
      </c>
      <c r="AQ47" s="54">
        <f t="shared" si="30"/>
        <v>0</v>
      </c>
      <c r="AR47" s="4">
        <f t="shared" si="30"/>
        <v>0</v>
      </c>
      <c r="AS47" s="54">
        <f t="shared" si="30"/>
        <v>0</v>
      </c>
      <c r="AT47" s="4">
        <f t="shared" si="30"/>
        <v>0</v>
      </c>
      <c r="AU47" s="54">
        <f t="shared" si="30"/>
        <v>0</v>
      </c>
      <c r="AV47" s="4">
        <f t="shared" si="30"/>
        <v>0</v>
      </c>
    </row>
    <row r="48" spans="1:48" ht="13.5" customHeight="1" x14ac:dyDescent="0.45">
      <c r="A48" s="80" t="s">
        <v>29</v>
      </c>
      <c r="B48" s="81"/>
      <c r="C48" s="81"/>
      <c r="D48" s="82"/>
      <c r="E48" s="4">
        <f>MAX(E2:E41)</f>
        <v>13242</v>
      </c>
      <c r="F48" s="4">
        <f>MAX(F2:F41)</f>
        <v>5452</v>
      </c>
      <c r="G48" s="4"/>
      <c r="H48" s="62">
        <f t="shared" ref="H48:AV48" si="31">MAX(H2:H41)</f>
        <v>2735</v>
      </c>
      <c r="I48" s="62">
        <f t="shared" si="31"/>
        <v>3252</v>
      </c>
      <c r="J48" s="4">
        <f t="shared" si="31"/>
        <v>54.163202280555886</v>
      </c>
      <c r="K48" s="33">
        <f t="shared" si="31"/>
        <v>68</v>
      </c>
      <c r="L48" s="4">
        <f t="shared" si="31"/>
        <v>7.0479491623339108</v>
      </c>
      <c r="M48" s="24">
        <f t="shared" si="31"/>
        <v>18</v>
      </c>
      <c r="N48" s="4">
        <f t="shared" si="31"/>
        <v>2.1079751727368548</v>
      </c>
      <c r="O48" s="24">
        <f t="shared" si="31"/>
        <v>4</v>
      </c>
      <c r="P48" s="4">
        <f t="shared" si="31"/>
        <v>0.5173305742369374</v>
      </c>
      <c r="Q48" s="24">
        <f t="shared" si="31"/>
        <v>2</v>
      </c>
      <c r="R48" s="4">
        <f t="shared" si="31"/>
        <v>0.23562676720075401</v>
      </c>
      <c r="S48" s="6">
        <f t="shared" si="31"/>
        <v>58</v>
      </c>
      <c r="T48" s="4">
        <f t="shared" si="31"/>
        <v>6.1236279607163491</v>
      </c>
      <c r="U48" s="6">
        <f t="shared" si="31"/>
        <v>13</v>
      </c>
      <c r="V48" s="4">
        <f t="shared" si="31"/>
        <v>1.5441263808053214</v>
      </c>
      <c r="W48" s="6">
        <f t="shared" si="31"/>
        <v>3</v>
      </c>
      <c r="X48" s="4">
        <f t="shared" si="31"/>
        <v>0.36443148688046645</v>
      </c>
      <c r="Y48" s="31">
        <f t="shared" si="31"/>
        <v>43</v>
      </c>
      <c r="Z48" s="4">
        <f t="shared" si="31"/>
        <v>15</v>
      </c>
      <c r="AA48" s="31">
        <f t="shared" si="31"/>
        <v>10</v>
      </c>
      <c r="AB48" s="4">
        <f t="shared" si="31"/>
        <v>5</v>
      </c>
      <c r="AC48" s="31">
        <f t="shared" si="31"/>
        <v>3</v>
      </c>
      <c r="AD48" s="4">
        <f t="shared" si="31"/>
        <v>1152</v>
      </c>
      <c r="AE48" s="33">
        <f t="shared" si="31"/>
        <v>518</v>
      </c>
      <c r="AF48" s="4">
        <f t="shared" si="31"/>
        <v>383</v>
      </c>
      <c r="AG48" s="33">
        <f t="shared" si="31"/>
        <v>232</v>
      </c>
      <c r="AH48" s="4">
        <f t="shared" si="31"/>
        <v>189</v>
      </c>
      <c r="AI48" s="33">
        <f t="shared" si="31"/>
        <v>2129</v>
      </c>
      <c r="AJ48" s="4">
        <f t="shared" si="31"/>
        <v>20.878105141536686</v>
      </c>
      <c r="AK48" s="35">
        <f t="shared" si="31"/>
        <v>4.9682264586943958</v>
      </c>
      <c r="AL48" s="4">
        <f t="shared" si="31"/>
        <v>1.6654770402093744</v>
      </c>
      <c r="AM48" s="35">
        <f t="shared" si="31"/>
        <v>1.1554015020219526</v>
      </c>
      <c r="AN48" s="4">
        <f t="shared" si="31"/>
        <v>0.58554865909357068</v>
      </c>
      <c r="AO48" s="35">
        <f t="shared" si="31"/>
        <v>0.36443148688046645</v>
      </c>
      <c r="AP48" s="4">
        <f t="shared" si="31"/>
        <v>1777</v>
      </c>
      <c r="AQ48" s="54">
        <f t="shared" si="31"/>
        <v>89</v>
      </c>
      <c r="AR48" s="4">
        <f t="shared" si="31"/>
        <v>0</v>
      </c>
      <c r="AS48" s="54">
        <f t="shared" si="31"/>
        <v>0</v>
      </c>
      <c r="AT48" s="4">
        <f t="shared" si="31"/>
        <v>0</v>
      </c>
      <c r="AU48" s="54">
        <f t="shared" si="31"/>
        <v>1794</v>
      </c>
      <c r="AV48" s="4">
        <f t="shared" si="31"/>
        <v>17.110157367668098</v>
      </c>
    </row>
    <row r="49" spans="1:48" ht="13.5" customHeight="1" x14ac:dyDescent="0.45">
      <c r="A49" s="80" t="s">
        <v>30</v>
      </c>
      <c r="B49" s="81"/>
      <c r="C49" s="81"/>
      <c r="D49" s="82"/>
      <c r="E49" s="4">
        <f>VARP(E2:E41)</f>
        <v>2093899.4493750001</v>
      </c>
      <c r="F49" s="4">
        <f>VARP(F2:F41)</f>
        <v>442648.6275</v>
      </c>
      <c r="G49" s="4"/>
      <c r="H49" s="62">
        <f t="shared" ref="H49:AV49" si="32">VARP(H2:H41)</f>
        <v>107239.5475</v>
      </c>
      <c r="I49" s="62">
        <f t="shared" si="32"/>
        <v>241827.79</v>
      </c>
      <c r="J49" s="4">
        <f t="shared" si="32"/>
        <v>34.908813406113765</v>
      </c>
      <c r="K49" s="33">
        <f t="shared" si="32"/>
        <v>307.94</v>
      </c>
      <c r="L49" s="4">
        <f t="shared" si="32"/>
        <v>4.1211909831243467</v>
      </c>
      <c r="M49" s="24">
        <f t="shared" si="32"/>
        <v>16.774374999999999</v>
      </c>
      <c r="N49" s="4">
        <f t="shared" si="32"/>
        <v>0.23689799887405755</v>
      </c>
      <c r="O49" s="24">
        <f t="shared" si="32"/>
        <v>1.309375</v>
      </c>
      <c r="P49" s="4">
        <f t="shared" si="32"/>
        <v>1.8826633950217064E-2</v>
      </c>
      <c r="Q49" s="24">
        <f t="shared" si="32"/>
        <v>0.119375</v>
      </c>
      <c r="R49" s="4">
        <f t="shared" si="32"/>
        <v>1.7229255455985335E-3</v>
      </c>
      <c r="S49" s="6">
        <f t="shared" si="32"/>
        <v>277.34437500000001</v>
      </c>
      <c r="T49" s="4">
        <f t="shared" si="32"/>
        <v>3.6880477477651579</v>
      </c>
      <c r="U49" s="6">
        <f t="shared" si="32"/>
        <v>15.797499999999999</v>
      </c>
      <c r="V49" s="4">
        <f t="shared" si="32"/>
        <v>0.20610369774337642</v>
      </c>
      <c r="W49" s="6">
        <f t="shared" si="32"/>
        <v>0.99</v>
      </c>
      <c r="X49" s="4">
        <f t="shared" si="32"/>
        <v>1.5457663363878216E-2</v>
      </c>
      <c r="Y49" s="31">
        <f t="shared" si="32"/>
        <v>115.109375</v>
      </c>
      <c r="Z49" s="4">
        <f t="shared" si="32"/>
        <v>13.797499999999999</v>
      </c>
      <c r="AA49" s="31">
        <f t="shared" si="32"/>
        <v>6.99</v>
      </c>
      <c r="AB49" s="4">
        <f t="shared" si="32"/>
        <v>1.4275</v>
      </c>
      <c r="AC49" s="31">
        <f t="shared" si="32"/>
        <v>1.119375</v>
      </c>
      <c r="AD49" s="4">
        <f t="shared" si="32"/>
        <v>84447.559374999997</v>
      </c>
      <c r="AE49" s="33">
        <f t="shared" si="32"/>
        <v>15255.944374999999</v>
      </c>
      <c r="AF49" s="4">
        <f t="shared" si="32"/>
        <v>10512.199375</v>
      </c>
      <c r="AG49" s="33">
        <f t="shared" si="32"/>
        <v>2867.3693750000002</v>
      </c>
      <c r="AH49" s="4">
        <f t="shared" si="32"/>
        <v>3467.9743749999998</v>
      </c>
      <c r="AI49" s="33">
        <f t="shared" si="32"/>
        <v>307394.50937500002</v>
      </c>
      <c r="AJ49" s="4">
        <f t="shared" si="32"/>
        <v>40.996291096985644</v>
      </c>
      <c r="AK49" s="35">
        <f t="shared" si="32"/>
        <v>1.5442480682029003</v>
      </c>
      <c r="AL49" s="4">
        <f t="shared" si="32"/>
        <v>0.19106316273021154</v>
      </c>
      <c r="AM49" s="35">
        <f t="shared" si="32"/>
        <v>8.7490285639393803E-2</v>
      </c>
      <c r="AN49" s="4">
        <f t="shared" si="32"/>
        <v>1.8274699584324382E-2</v>
      </c>
      <c r="AO49" s="35">
        <f t="shared" si="32"/>
        <v>1.7219330011818853E-2</v>
      </c>
      <c r="AP49" s="4">
        <f t="shared" si="32"/>
        <v>182868.57750000001</v>
      </c>
      <c r="AQ49" s="54">
        <f t="shared" si="32"/>
        <v>687.21937500000001</v>
      </c>
      <c r="AR49" s="4">
        <f t="shared" si="32"/>
        <v>0</v>
      </c>
      <c r="AS49" s="54">
        <f t="shared" si="32"/>
        <v>0</v>
      </c>
      <c r="AT49" s="4">
        <f t="shared" si="32"/>
        <v>0</v>
      </c>
      <c r="AU49" s="54">
        <f t="shared" si="32"/>
        <v>192293.76000000001</v>
      </c>
      <c r="AV49" s="4">
        <f t="shared" si="32"/>
        <v>25.409583593479383</v>
      </c>
    </row>
    <row r="50" spans="1:48" ht="13.5" customHeight="1" x14ac:dyDescent="0.45">
      <c r="A50" s="80" t="s">
        <v>31</v>
      </c>
      <c r="B50" s="81"/>
      <c r="C50" s="81"/>
      <c r="D50" s="82"/>
      <c r="E50" s="4">
        <f>STDEVA(E2:E41)</f>
        <v>1465.465516089052</v>
      </c>
      <c r="F50" s="4">
        <f>STDEVA(F2:F41)</f>
        <v>673.79417651660731</v>
      </c>
      <c r="G50" s="4"/>
      <c r="H50" s="62">
        <f t="shared" ref="H50:AV50" si="33">STDEVA(H2:H41)</f>
        <v>331.64631686056703</v>
      </c>
      <c r="I50" s="62">
        <f t="shared" si="33"/>
        <v>498.02460036036615</v>
      </c>
      <c r="J50" s="4">
        <f t="shared" si="33"/>
        <v>5.9836369530376521</v>
      </c>
      <c r="K50" s="33">
        <f t="shared" si="33"/>
        <v>17.771772489988088</v>
      </c>
      <c r="L50" s="4">
        <f t="shared" si="33"/>
        <v>2.0559334976584727</v>
      </c>
      <c r="M50" s="24">
        <f t="shared" si="33"/>
        <v>4.1478292129121197</v>
      </c>
      <c r="N50" s="4">
        <f t="shared" si="33"/>
        <v>0.49292221144668952</v>
      </c>
      <c r="O50" s="24">
        <f t="shared" si="33"/>
        <v>1.1588566425355287</v>
      </c>
      <c r="P50" s="4">
        <f t="shared" si="33"/>
        <v>0.13895815252826579</v>
      </c>
      <c r="Q50" s="24">
        <f t="shared" si="33"/>
        <v>0.34990841292529312</v>
      </c>
      <c r="R50" s="4">
        <f t="shared" si="33"/>
        <v>4.2036925716455571E-2</v>
      </c>
      <c r="S50" s="6">
        <f t="shared" si="33"/>
        <v>16.865816589503435</v>
      </c>
      <c r="T50" s="4">
        <f t="shared" si="33"/>
        <v>1.9448941037061453</v>
      </c>
      <c r="U50" s="6">
        <f t="shared" si="33"/>
        <v>4.0252408750985458</v>
      </c>
      <c r="V50" s="4">
        <f t="shared" si="33"/>
        <v>0.45976995110807811</v>
      </c>
      <c r="W50" s="6">
        <f t="shared" si="33"/>
        <v>1.0076629473115577</v>
      </c>
      <c r="X50" s="4">
        <f t="shared" si="33"/>
        <v>0.12591272257616287</v>
      </c>
      <c r="Y50" s="31">
        <f t="shared" si="33"/>
        <v>10.865583161335493</v>
      </c>
      <c r="Z50" s="4">
        <f t="shared" si="33"/>
        <v>3.7618189817270649</v>
      </c>
      <c r="AA50" s="31">
        <f t="shared" si="33"/>
        <v>2.6775419266989582</v>
      </c>
      <c r="AB50" s="4">
        <f t="shared" si="33"/>
        <v>1.2100010595460502</v>
      </c>
      <c r="AC50" s="31">
        <f t="shared" si="33"/>
        <v>1.071483515074741</v>
      </c>
      <c r="AD50" s="4">
        <f t="shared" si="33"/>
        <v>294.30066498439385</v>
      </c>
      <c r="AE50" s="33">
        <f t="shared" si="33"/>
        <v>125.08845844400449</v>
      </c>
      <c r="AF50" s="4">
        <f t="shared" si="33"/>
        <v>103.83517202142032</v>
      </c>
      <c r="AG50" s="33">
        <f t="shared" si="33"/>
        <v>54.229988628679116</v>
      </c>
      <c r="AH50" s="4">
        <f t="shared" si="33"/>
        <v>59.639724973140133</v>
      </c>
      <c r="AI50" s="33">
        <f t="shared" si="33"/>
        <v>561.49480841036711</v>
      </c>
      <c r="AJ50" s="4">
        <f t="shared" si="33"/>
        <v>6.4844026747411672</v>
      </c>
      <c r="AK50" s="35">
        <f t="shared" si="33"/>
        <v>1.2585087097496763</v>
      </c>
      <c r="AL50" s="4">
        <f t="shared" si="33"/>
        <v>0.44267620015631326</v>
      </c>
      <c r="AM50" s="35">
        <f t="shared" si="33"/>
        <v>0.29955571484585997</v>
      </c>
      <c r="AN50" s="4">
        <f t="shared" si="33"/>
        <v>0.13690610514125398</v>
      </c>
      <c r="AO50" s="35">
        <f t="shared" si="33"/>
        <v>0.13289413566509692</v>
      </c>
      <c r="AP50" s="4">
        <f t="shared" si="33"/>
        <v>433.07910984555161</v>
      </c>
      <c r="AQ50" s="54">
        <f t="shared" si="33"/>
        <v>26.548830192974314</v>
      </c>
      <c r="AR50" s="4">
        <f t="shared" si="33"/>
        <v>0</v>
      </c>
      <c r="AS50" s="54">
        <f t="shared" si="33"/>
        <v>0</v>
      </c>
      <c r="AT50" s="4">
        <f t="shared" si="33"/>
        <v>0</v>
      </c>
      <c r="AU50" s="54">
        <f t="shared" si="33"/>
        <v>444.09950374974443</v>
      </c>
      <c r="AV50" s="4">
        <f t="shared" si="33"/>
        <v>5.1050084601230168</v>
      </c>
    </row>
    <row r="51" spans="1:48" ht="13.5" customHeight="1" x14ac:dyDescent="0.45">
      <c r="A51" s="80" t="s">
        <v>32</v>
      </c>
      <c r="B51" s="81"/>
      <c r="C51" s="81"/>
      <c r="D51" s="82"/>
      <c r="E51" s="4">
        <f>QUARTILE(E2:E41,1)</f>
        <v>8359</v>
      </c>
      <c r="F51" s="4">
        <f>QUARTILE(F2:F41,1)</f>
        <v>3564</v>
      </c>
      <c r="G51" s="4"/>
      <c r="H51" s="62">
        <f t="shared" ref="H51:AV51" si="34">QUARTILE(H2:H41,1)</f>
        <v>1901.75</v>
      </c>
      <c r="I51" s="62">
        <f t="shared" si="34"/>
        <v>1466.75</v>
      </c>
      <c r="J51" s="4">
        <f t="shared" si="34"/>
        <v>40.388200344069929</v>
      </c>
      <c r="K51" s="33">
        <f t="shared" si="34"/>
        <v>7</v>
      </c>
      <c r="L51" s="4">
        <f t="shared" si="34"/>
        <v>0.93783514294827841</v>
      </c>
      <c r="M51" s="24">
        <f t="shared" si="34"/>
        <v>5</v>
      </c>
      <c r="N51" s="4">
        <f t="shared" si="34"/>
        <v>0.53923051579181425</v>
      </c>
      <c r="O51" s="24">
        <f t="shared" si="34"/>
        <v>0</v>
      </c>
      <c r="P51" s="4">
        <f t="shared" si="34"/>
        <v>0</v>
      </c>
      <c r="Q51" s="24">
        <f t="shared" si="34"/>
        <v>0</v>
      </c>
      <c r="R51" s="4">
        <f t="shared" si="34"/>
        <v>0</v>
      </c>
      <c r="S51" s="6">
        <f t="shared" si="34"/>
        <v>0</v>
      </c>
      <c r="T51" s="4">
        <f t="shared" si="34"/>
        <v>0</v>
      </c>
      <c r="U51" s="6">
        <f t="shared" si="34"/>
        <v>0</v>
      </c>
      <c r="V51" s="4">
        <f t="shared" si="34"/>
        <v>0</v>
      </c>
      <c r="W51" s="6">
        <f t="shared" si="34"/>
        <v>0</v>
      </c>
      <c r="X51" s="4">
        <f t="shared" si="34"/>
        <v>0</v>
      </c>
      <c r="Y51" s="31">
        <f t="shared" si="34"/>
        <v>5.75</v>
      </c>
      <c r="Z51" s="4">
        <f t="shared" si="34"/>
        <v>1.75</v>
      </c>
      <c r="AA51" s="31">
        <f t="shared" si="34"/>
        <v>0</v>
      </c>
      <c r="AB51" s="4">
        <f t="shared" si="34"/>
        <v>0</v>
      </c>
      <c r="AC51" s="31">
        <f t="shared" si="34"/>
        <v>0</v>
      </c>
      <c r="AD51" s="4">
        <f t="shared" si="34"/>
        <v>155.75</v>
      </c>
      <c r="AE51" s="33">
        <f t="shared" si="34"/>
        <v>54.5</v>
      </c>
      <c r="AF51" s="4">
        <f t="shared" si="34"/>
        <v>0</v>
      </c>
      <c r="AG51" s="33">
        <f t="shared" si="34"/>
        <v>0</v>
      </c>
      <c r="AH51" s="4">
        <f t="shared" si="34"/>
        <v>0</v>
      </c>
      <c r="AI51" s="33">
        <f t="shared" si="34"/>
        <v>202</v>
      </c>
      <c r="AJ51" s="4">
        <f t="shared" si="34"/>
        <v>2.6914734790138843</v>
      </c>
      <c r="AK51" s="35">
        <f t="shared" si="34"/>
        <v>0.65828815986397859</v>
      </c>
      <c r="AL51" s="4">
        <f t="shared" si="34"/>
        <v>0.15234344334321398</v>
      </c>
      <c r="AM51" s="35">
        <f t="shared" si="34"/>
        <v>0</v>
      </c>
      <c r="AN51" s="4">
        <f t="shared" si="34"/>
        <v>0</v>
      </c>
      <c r="AO51" s="35">
        <f t="shared" si="34"/>
        <v>0</v>
      </c>
      <c r="AP51" s="4">
        <f t="shared" si="34"/>
        <v>170.5</v>
      </c>
      <c r="AQ51" s="54">
        <f t="shared" si="34"/>
        <v>0</v>
      </c>
      <c r="AR51" s="4">
        <f t="shared" si="34"/>
        <v>0</v>
      </c>
      <c r="AS51" s="54">
        <f t="shared" si="34"/>
        <v>0</v>
      </c>
      <c r="AT51" s="4">
        <f t="shared" si="34"/>
        <v>0</v>
      </c>
      <c r="AU51" s="54">
        <f t="shared" si="34"/>
        <v>175.5</v>
      </c>
      <c r="AV51" s="4">
        <f t="shared" si="34"/>
        <v>2.2642235160601309</v>
      </c>
    </row>
    <row r="52" spans="1:48" ht="13.5" customHeight="1" x14ac:dyDescent="0.45">
      <c r="A52" s="80" t="s">
        <v>33</v>
      </c>
      <c r="B52" s="81"/>
      <c r="C52" s="81"/>
      <c r="D52" s="82"/>
      <c r="E52" s="4">
        <f>MEDIAN(E2:E41)</f>
        <v>8513.5</v>
      </c>
      <c r="F52" s="4">
        <f>MEDIAN(F2:F41)</f>
        <v>3904.5</v>
      </c>
      <c r="G52" s="4"/>
      <c r="H52" s="62">
        <f t="shared" ref="H52:AV52" si="35">MEDIAN(H2:H41)</f>
        <v>2093</v>
      </c>
      <c r="I52" s="62">
        <f t="shared" si="35"/>
        <v>1887</v>
      </c>
      <c r="J52" s="4">
        <f t="shared" si="35"/>
        <v>43.379888920276137</v>
      </c>
      <c r="K52" s="33">
        <f t="shared" si="35"/>
        <v>13.5</v>
      </c>
      <c r="L52" s="4">
        <f t="shared" si="35"/>
        <v>1.4452324409104738</v>
      </c>
      <c r="M52" s="24">
        <f t="shared" si="35"/>
        <v>8.5</v>
      </c>
      <c r="N52" s="4">
        <f t="shared" si="35"/>
        <v>0.93903232231569578</v>
      </c>
      <c r="O52" s="24">
        <f t="shared" si="35"/>
        <v>0</v>
      </c>
      <c r="P52" s="4">
        <f t="shared" si="35"/>
        <v>0</v>
      </c>
      <c r="Q52" s="24">
        <f t="shared" si="35"/>
        <v>0</v>
      </c>
      <c r="R52" s="4">
        <f t="shared" si="35"/>
        <v>0</v>
      </c>
      <c r="S52" s="6">
        <f t="shared" si="35"/>
        <v>5</v>
      </c>
      <c r="T52" s="4">
        <f t="shared" si="35"/>
        <v>0.56276646444634904</v>
      </c>
      <c r="U52" s="6">
        <f t="shared" si="35"/>
        <v>0</v>
      </c>
      <c r="V52" s="4">
        <f t="shared" si="35"/>
        <v>0</v>
      </c>
      <c r="W52" s="6">
        <f t="shared" si="35"/>
        <v>0</v>
      </c>
      <c r="X52" s="4">
        <f t="shared" si="35"/>
        <v>0</v>
      </c>
      <c r="Y52" s="31">
        <f t="shared" si="35"/>
        <v>9.5</v>
      </c>
      <c r="Z52" s="4">
        <f t="shared" si="35"/>
        <v>3</v>
      </c>
      <c r="AA52" s="31">
        <f t="shared" si="35"/>
        <v>1</v>
      </c>
      <c r="AB52" s="4">
        <f t="shared" si="35"/>
        <v>0</v>
      </c>
      <c r="AC52" s="31">
        <f t="shared" si="35"/>
        <v>0</v>
      </c>
      <c r="AD52" s="4">
        <f t="shared" si="35"/>
        <v>258</v>
      </c>
      <c r="AE52" s="33">
        <f t="shared" si="35"/>
        <v>93</v>
      </c>
      <c r="AF52" s="4">
        <f t="shared" si="35"/>
        <v>40.5</v>
      </c>
      <c r="AG52" s="33">
        <f t="shared" si="35"/>
        <v>0</v>
      </c>
      <c r="AH52" s="4">
        <f t="shared" si="35"/>
        <v>0</v>
      </c>
      <c r="AI52" s="33">
        <f t="shared" si="35"/>
        <v>396</v>
      </c>
      <c r="AJ52" s="4">
        <f t="shared" si="35"/>
        <v>4.2588826414642895</v>
      </c>
      <c r="AK52" s="35">
        <f t="shared" si="35"/>
        <v>1.0606907133371331</v>
      </c>
      <c r="AL52" s="4">
        <f t="shared" si="35"/>
        <v>0.35763689603661492</v>
      </c>
      <c r="AM52" s="35">
        <f t="shared" si="35"/>
        <v>0.11667298944990701</v>
      </c>
      <c r="AN52" s="4">
        <f t="shared" si="35"/>
        <v>0</v>
      </c>
      <c r="AO52" s="35">
        <f t="shared" si="35"/>
        <v>0</v>
      </c>
      <c r="AP52" s="4">
        <f t="shared" si="35"/>
        <v>344.5</v>
      </c>
      <c r="AQ52" s="54">
        <f t="shared" si="35"/>
        <v>0</v>
      </c>
      <c r="AR52" s="4">
        <f t="shared" si="35"/>
        <v>0</v>
      </c>
      <c r="AS52" s="54">
        <f t="shared" si="35"/>
        <v>0</v>
      </c>
      <c r="AT52" s="4">
        <f t="shared" si="35"/>
        <v>0</v>
      </c>
      <c r="AU52" s="54">
        <f t="shared" si="35"/>
        <v>344.5</v>
      </c>
      <c r="AV52" s="4">
        <f t="shared" si="35"/>
        <v>3.9262271508253601</v>
      </c>
    </row>
    <row r="53" spans="1:48" ht="13.5" customHeight="1" x14ac:dyDescent="0.45">
      <c r="A53" s="80" t="s">
        <v>34</v>
      </c>
      <c r="B53" s="81"/>
      <c r="C53" s="81"/>
      <c r="D53" s="82"/>
      <c r="E53" s="4">
        <f>QUARTILE(E2:E41,3)</f>
        <v>9202.25</v>
      </c>
      <c r="F53" s="4">
        <f>QUARTILE(F2:F41,3)</f>
        <v>4523.75</v>
      </c>
      <c r="G53" s="4"/>
      <c r="H53" s="62">
        <f t="shared" ref="H53:AV53" si="36">QUARTILE(H2:H41,3)</f>
        <v>2346.25</v>
      </c>
      <c r="I53" s="62">
        <f t="shared" si="36"/>
        <v>2298.75</v>
      </c>
      <c r="J53" s="4">
        <f t="shared" si="36"/>
        <v>50.643178480735372</v>
      </c>
      <c r="K53" s="33">
        <f t="shared" si="36"/>
        <v>35.25</v>
      </c>
      <c r="L53" s="4">
        <f t="shared" si="36"/>
        <v>4.1800777905861572</v>
      </c>
      <c r="M53" s="24">
        <f t="shared" si="36"/>
        <v>11</v>
      </c>
      <c r="N53" s="4">
        <f t="shared" si="36"/>
        <v>1.2645833106540534</v>
      </c>
      <c r="O53" s="24">
        <f t="shared" si="36"/>
        <v>1.25</v>
      </c>
      <c r="P53" s="4">
        <f t="shared" si="36"/>
        <v>0.15369941171929871</v>
      </c>
      <c r="Q53" s="24">
        <f t="shared" si="36"/>
        <v>0</v>
      </c>
      <c r="R53" s="4">
        <f t="shared" si="36"/>
        <v>0</v>
      </c>
      <c r="S53" s="6">
        <f t="shared" si="36"/>
        <v>25.25</v>
      </c>
      <c r="T53" s="4">
        <f t="shared" si="36"/>
        <v>3.0008567275781566</v>
      </c>
      <c r="U53" s="6">
        <f t="shared" si="36"/>
        <v>4.5</v>
      </c>
      <c r="V53" s="4">
        <f t="shared" si="36"/>
        <v>0.5867054981410903</v>
      </c>
      <c r="W53" s="6">
        <f t="shared" si="36"/>
        <v>1</v>
      </c>
      <c r="X53" s="4">
        <f t="shared" si="36"/>
        <v>0.11316417003734509</v>
      </c>
      <c r="Y53" s="31">
        <f t="shared" si="36"/>
        <v>23</v>
      </c>
      <c r="Z53" s="4">
        <f t="shared" si="36"/>
        <v>6</v>
      </c>
      <c r="AA53" s="31">
        <f t="shared" si="36"/>
        <v>3</v>
      </c>
      <c r="AB53" s="4">
        <f t="shared" si="36"/>
        <v>1</v>
      </c>
      <c r="AC53" s="31">
        <f t="shared" si="36"/>
        <v>1</v>
      </c>
      <c r="AD53" s="4">
        <f t="shared" si="36"/>
        <v>622</v>
      </c>
      <c r="AE53" s="33">
        <f t="shared" si="36"/>
        <v>196.5</v>
      </c>
      <c r="AF53" s="4">
        <f t="shared" si="36"/>
        <v>116.25</v>
      </c>
      <c r="AG53" s="33">
        <f t="shared" si="36"/>
        <v>43.25</v>
      </c>
      <c r="AH53" s="4">
        <f t="shared" si="36"/>
        <v>54.5</v>
      </c>
      <c r="AI53" s="33">
        <f t="shared" si="36"/>
        <v>1063.5</v>
      </c>
      <c r="AJ53" s="4">
        <f t="shared" si="36"/>
        <v>13.338344461271435</v>
      </c>
      <c r="AK53" s="35">
        <f t="shared" si="36"/>
        <v>2.7419181638804684</v>
      </c>
      <c r="AL53" s="4">
        <f t="shared" si="36"/>
        <v>0.65830763865042174</v>
      </c>
      <c r="AM53" s="35">
        <f t="shared" si="36"/>
        <v>0.35573801663975552</v>
      </c>
      <c r="AN53" s="4">
        <f t="shared" si="36"/>
        <v>0.12005572874685677</v>
      </c>
      <c r="AO53" s="35">
        <f t="shared" si="36"/>
        <v>0.11624791568194948</v>
      </c>
      <c r="AP53" s="4">
        <f t="shared" si="36"/>
        <v>799.25</v>
      </c>
      <c r="AQ53" s="54">
        <f t="shared" si="36"/>
        <v>0</v>
      </c>
      <c r="AR53" s="4">
        <f t="shared" si="36"/>
        <v>0</v>
      </c>
      <c r="AS53" s="54">
        <f t="shared" si="36"/>
        <v>0</v>
      </c>
      <c r="AT53" s="4">
        <f t="shared" si="36"/>
        <v>0</v>
      </c>
      <c r="AU53" s="54">
        <f t="shared" si="36"/>
        <v>808.75</v>
      </c>
      <c r="AV53" s="4">
        <f t="shared" si="36"/>
        <v>11.113858188235531</v>
      </c>
    </row>
    <row r="54" spans="1:48" ht="13.5" customHeight="1" x14ac:dyDescent="0.35"/>
    <row r="55" spans="1:48" ht="13.5" customHeight="1" x14ac:dyDescent="0.35"/>
    <row r="56" spans="1:48" ht="13.5" customHeight="1" x14ac:dyDescent="0.35"/>
    <row r="57" spans="1:48" ht="13.5" customHeight="1" x14ac:dyDescent="0.35"/>
    <row r="58" spans="1:48" ht="13.5" customHeight="1" x14ac:dyDescent="0.35"/>
    <row r="59" spans="1:48" ht="13.5" customHeight="1" x14ac:dyDescent="0.35"/>
    <row r="60" spans="1:48" ht="13.5" customHeight="1" x14ac:dyDescent="0.35"/>
    <row r="61" spans="1:48" ht="13.5" customHeight="1" x14ac:dyDescent="0.35"/>
    <row r="62" spans="1:48" ht="13.5" customHeight="1" x14ac:dyDescent="0.35"/>
    <row r="63" spans="1:48" ht="13.5" customHeight="1" x14ac:dyDescent="0.35"/>
    <row r="64" spans="1:48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</sheetData>
  <autoFilter ref="A1:AV41" xr:uid="{219D1CA9-B78A-41CC-B4BD-983E81E3DF8A}"/>
  <mergeCells count="11">
    <mergeCell ref="A48:D48"/>
    <mergeCell ref="A43:D43"/>
    <mergeCell ref="A44:D44"/>
    <mergeCell ref="A45:D45"/>
    <mergeCell ref="A46:D46"/>
    <mergeCell ref="A47:D47"/>
    <mergeCell ref="A49:D49"/>
    <mergeCell ref="A50:D50"/>
    <mergeCell ref="A51:D51"/>
    <mergeCell ref="A52:D52"/>
    <mergeCell ref="A53:D5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245ED-63D7-45F4-946A-E87E259F905D}">
  <dimension ref="A1:AV1010"/>
  <sheetViews>
    <sheetView zoomScaleNormal="100" workbookViewId="0">
      <pane ySplit="1" topLeftCell="A2" activePane="bottomLeft" state="frozen"/>
      <selection pane="bottomLeft"/>
    </sheetView>
  </sheetViews>
  <sheetFormatPr defaultColWidth="14.3984375" defaultRowHeight="15" customHeight="1" x14ac:dyDescent="0.35"/>
  <cols>
    <col min="1" max="48" width="12.265625" style="1" customWidth="1"/>
    <col min="49" max="16384" width="14.3984375" style="1"/>
  </cols>
  <sheetData>
    <row r="1" spans="1:48" s="16" customFormat="1" ht="13.5" customHeight="1" thickBot="1" x14ac:dyDescent="0.5">
      <c r="A1" s="59" t="s">
        <v>270</v>
      </c>
      <c r="B1" s="59" t="s">
        <v>638</v>
      </c>
      <c r="C1" s="59" t="s">
        <v>271</v>
      </c>
      <c r="D1" s="59" t="s">
        <v>272</v>
      </c>
      <c r="E1" s="59" t="s">
        <v>478</v>
      </c>
      <c r="F1" s="59" t="s">
        <v>479</v>
      </c>
      <c r="G1" s="59" t="s">
        <v>480</v>
      </c>
      <c r="H1" s="63" t="s">
        <v>639</v>
      </c>
      <c r="I1" s="63" t="s">
        <v>640</v>
      </c>
      <c r="J1" s="59" t="s">
        <v>481</v>
      </c>
      <c r="K1" s="42" t="s">
        <v>482</v>
      </c>
      <c r="L1" s="42" t="s">
        <v>489</v>
      </c>
      <c r="M1" s="65" t="s">
        <v>483</v>
      </c>
      <c r="N1" s="43" t="s">
        <v>490</v>
      </c>
      <c r="O1" s="65" t="s">
        <v>485</v>
      </c>
      <c r="P1" s="43" t="s">
        <v>491</v>
      </c>
      <c r="Q1" s="70" t="s">
        <v>486</v>
      </c>
      <c r="R1" s="43" t="s">
        <v>492</v>
      </c>
      <c r="S1" s="75" t="s">
        <v>484</v>
      </c>
      <c r="T1" s="43" t="s">
        <v>493</v>
      </c>
      <c r="U1" s="75" t="s">
        <v>487</v>
      </c>
      <c r="V1" s="43" t="s">
        <v>494</v>
      </c>
      <c r="W1" s="75" t="s">
        <v>488</v>
      </c>
      <c r="X1" s="43" t="s">
        <v>495</v>
      </c>
      <c r="Y1" s="44" t="s">
        <v>0</v>
      </c>
      <c r="Z1" s="45" t="s">
        <v>1</v>
      </c>
      <c r="AA1" s="44" t="s">
        <v>2</v>
      </c>
      <c r="AB1" s="45" t="s">
        <v>3</v>
      </c>
      <c r="AC1" s="44" t="s">
        <v>4</v>
      </c>
      <c r="AD1" s="45" t="s">
        <v>5</v>
      </c>
      <c r="AE1" s="46" t="s">
        <v>6</v>
      </c>
      <c r="AF1" s="45" t="s">
        <v>7</v>
      </c>
      <c r="AG1" s="46" t="s">
        <v>8</v>
      </c>
      <c r="AH1" s="45" t="s">
        <v>9</v>
      </c>
      <c r="AI1" s="47" t="s">
        <v>10</v>
      </c>
      <c r="AJ1" s="43" t="s">
        <v>11</v>
      </c>
      <c r="AK1" s="48" t="s">
        <v>12</v>
      </c>
      <c r="AL1" s="49" t="s">
        <v>13</v>
      </c>
      <c r="AM1" s="48" t="s">
        <v>14</v>
      </c>
      <c r="AN1" s="49" t="s">
        <v>15</v>
      </c>
      <c r="AO1" s="48" t="s">
        <v>16</v>
      </c>
      <c r="AP1" s="52" t="s">
        <v>17</v>
      </c>
      <c r="AQ1" s="56" t="s">
        <v>18</v>
      </c>
      <c r="AR1" s="52" t="s">
        <v>19</v>
      </c>
      <c r="AS1" s="56" t="s">
        <v>20</v>
      </c>
      <c r="AT1" s="52" t="s">
        <v>21</v>
      </c>
      <c r="AU1" s="56" t="s">
        <v>22</v>
      </c>
      <c r="AV1" s="52" t="s">
        <v>23</v>
      </c>
    </row>
    <row r="2" spans="1:48" ht="13.5" customHeight="1" x14ac:dyDescent="0.45">
      <c r="A2" s="7" t="s">
        <v>41</v>
      </c>
      <c r="B2" s="7" t="s">
        <v>157</v>
      </c>
      <c r="C2" s="8" t="s">
        <v>282</v>
      </c>
      <c r="D2" s="7" t="s">
        <v>281</v>
      </c>
      <c r="E2" s="58">
        <v>2630</v>
      </c>
      <c r="F2" s="50">
        <v>1483</v>
      </c>
      <c r="G2" s="37" t="s">
        <v>501</v>
      </c>
      <c r="H2" s="64">
        <v>765</v>
      </c>
      <c r="I2" s="64">
        <v>718</v>
      </c>
      <c r="J2" s="19">
        <f t="shared" ref="J2:J12" si="0">(F2/E2)*100</f>
        <v>56.387832699619764</v>
      </c>
      <c r="K2" s="12">
        <v>8</v>
      </c>
      <c r="L2" s="21">
        <f t="shared" ref="L2:L12" si="1">(K2/E2)*1000</f>
        <v>3.041825095057034</v>
      </c>
      <c r="M2" s="67">
        <v>5</v>
      </c>
      <c r="N2" s="15">
        <f t="shared" ref="N2:N12" si="2">(M2/E2)*1000</f>
        <v>1.9011406844106464</v>
      </c>
      <c r="O2" s="67">
        <v>0</v>
      </c>
      <c r="P2" s="15">
        <f t="shared" ref="P2:P12" si="3">(O2/E2)*1000</f>
        <v>0</v>
      </c>
      <c r="Q2" s="72">
        <v>0</v>
      </c>
      <c r="R2" s="15">
        <f t="shared" ref="R2:R12" si="4">(Q2/E2)*1000</f>
        <v>0</v>
      </c>
      <c r="S2" s="76">
        <v>3</v>
      </c>
      <c r="T2" s="15">
        <f t="shared" ref="T2:T12" si="5">(S2/E2)*1000</f>
        <v>1.1406844106463878</v>
      </c>
      <c r="U2" s="76">
        <v>2</v>
      </c>
      <c r="V2" s="15">
        <f t="shared" ref="V2:V12" si="6">(U2/E2)*1000</f>
        <v>0.76045627376425851</v>
      </c>
      <c r="W2" s="76">
        <v>0</v>
      </c>
      <c r="X2" s="15">
        <f t="shared" ref="X2:X12" si="7">(W2/E2)*1000</f>
        <v>0</v>
      </c>
      <c r="Y2" s="25">
        <v>3</v>
      </c>
      <c r="Z2" s="17">
        <v>3</v>
      </c>
      <c r="AA2" s="25">
        <v>2</v>
      </c>
      <c r="AB2" s="17">
        <v>0</v>
      </c>
      <c r="AC2" s="25">
        <v>0</v>
      </c>
      <c r="AD2" s="17">
        <v>82</v>
      </c>
      <c r="AE2" s="26">
        <v>104</v>
      </c>
      <c r="AF2" s="17">
        <v>84</v>
      </c>
      <c r="AG2" s="26">
        <v>0</v>
      </c>
      <c r="AH2" s="17">
        <v>0</v>
      </c>
      <c r="AI2" s="27">
        <v>270</v>
      </c>
      <c r="AJ2" s="15">
        <v>10.266159695817491</v>
      </c>
      <c r="AK2" s="28">
        <v>1.1406844106463878</v>
      </c>
      <c r="AL2" s="22">
        <v>1.1406844106463878</v>
      </c>
      <c r="AM2" s="28">
        <v>0.76045627376425851</v>
      </c>
      <c r="AN2" s="22">
        <v>0</v>
      </c>
      <c r="AO2" s="28">
        <v>0</v>
      </c>
      <c r="AP2" s="51">
        <v>224</v>
      </c>
      <c r="AQ2" s="55">
        <v>0</v>
      </c>
      <c r="AR2" s="51">
        <v>0</v>
      </c>
      <c r="AS2" s="55">
        <v>0</v>
      </c>
      <c r="AT2" s="51">
        <v>0</v>
      </c>
      <c r="AU2" s="55">
        <v>224</v>
      </c>
      <c r="AV2" s="15">
        <f t="shared" ref="AV2:AV12" si="8">(AU2/E2)*100</f>
        <v>8.5171102661596958</v>
      </c>
    </row>
    <row r="3" spans="1:48" ht="13.5" customHeight="1" x14ac:dyDescent="0.45">
      <c r="A3" s="7" t="s">
        <v>42</v>
      </c>
      <c r="B3" s="7" t="s">
        <v>158</v>
      </c>
      <c r="C3" s="8" t="s">
        <v>283</v>
      </c>
      <c r="D3" s="7" t="s">
        <v>281</v>
      </c>
      <c r="E3" s="58">
        <v>4302</v>
      </c>
      <c r="F3" s="50">
        <v>2284</v>
      </c>
      <c r="G3" s="37" t="s">
        <v>502</v>
      </c>
      <c r="H3" s="64">
        <v>1294</v>
      </c>
      <c r="I3" s="64">
        <v>990</v>
      </c>
      <c r="J3" s="19">
        <f t="shared" si="0"/>
        <v>53.091585309158532</v>
      </c>
      <c r="K3" s="12">
        <v>17</v>
      </c>
      <c r="L3" s="21">
        <f t="shared" si="1"/>
        <v>3.9516503951650397</v>
      </c>
      <c r="M3" s="67">
        <v>15</v>
      </c>
      <c r="N3" s="15">
        <f t="shared" si="2"/>
        <v>3.4867503486750349</v>
      </c>
      <c r="O3" s="67">
        <v>4</v>
      </c>
      <c r="P3" s="15">
        <f t="shared" si="3"/>
        <v>0.92980009298000932</v>
      </c>
      <c r="Q3" s="72">
        <v>0</v>
      </c>
      <c r="R3" s="15">
        <f t="shared" si="4"/>
        <v>0</v>
      </c>
      <c r="S3" s="76">
        <v>2</v>
      </c>
      <c r="T3" s="15">
        <f t="shared" si="5"/>
        <v>0.46490004649000466</v>
      </c>
      <c r="U3" s="76">
        <v>1</v>
      </c>
      <c r="V3" s="15">
        <f t="shared" si="6"/>
        <v>0.23245002324500233</v>
      </c>
      <c r="W3" s="76">
        <v>0</v>
      </c>
      <c r="X3" s="15">
        <f t="shared" si="7"/>
        <v>0</v>
      </c>
      <c r="Y3" s="25">
        <v>8</v>
      </c>
      <c r="Z3" s="17">
        <v>4</v>
      </c>
      <c r="AA3" s="25">
        <v>4</v>
      </c>
      <c r="AB3" s="17">
        <v>1</v>
      </c>
      <c r="AC3" s="25">
        <v>0</v>
      </c>
      <c r="AD3" s="17">
        <v>210</v>
      </c>
      <c r="AE3" s="26">
        <v>147</v>
      </c>
      <c r="AF3" s="17">
        <v>156</v>
      </c>
      <c r="AG3" s="26">
        <v>39</v>
      </c>
      <c r="AH3" s="17">
        <v>0</v>
      </c>
      <c r="AI3" s="27">
        <v>552</v>
      </c>
      <c r="AJ3" s="15">
        <v>12.831241283124129</v>
      </c>
      <c r="AK3" s="28">
        <v>1.8596001859600186</v>
      </c>
      <c r="AL3" s="22">
        <v>0.92980009298000932</v>
      </c>
      <c r="AM3" s="28">
        <v>0.92980009298000932</v>
      </c>
      <c r="AN3" s="22">
        <v>0.23245002324500233</v>
      </c>
      <c r="AO3" s="28">
        <v>0</v>
      </c>
      <c r="AP3" s="51">
        <v>494</v>
      </c>
      <c r="AQ3" s="55">
        <v>0</v>
      </c>
      <c r="AR3" s="51">
        <v>0</v>
      </c>
      <c r="AS3" s="55">
        <v>0</v>
      </c>
      <c r="AT3" s="51">
        <v>0</v>
      </c>
      <c r="AU3" s="55">
        <v>494</v>
      </c>
      <c r="AV3" s="15">
        <f t="shared" si="8"/>
        <v>11.483031148303114</v>
      </c>
    </row>
    <row r="4" spans="1:48" ht="13.5" customHeight="1" x14ac:dyDescent="0.45">
      <c r="A4" s="7" t="s">
        <v>43</v>
      </c>
      <c r="B4" s="7" t="s">
        <v>159</v>
      </c>
      <c r="C4" s="8" t="s">
        <v>284</v>
      </c>
      <c r="D4" s="7" t="s">
        <v>281</v>
      </c>
      <c r="E4" s="58">
        <v>7489</v>
      </c>
      <c r="F4" s="50">
        <v>3951</v>
      </c>
      <c r="G4" s="37" t="s">
        <v>503</v>
      </c>
      <c r="H4" s="64">
        <v>2148</v>
      </c>
      <c r="I4" s="64">
        <v>1803</v>
      </c>
      <c r="J4" s="19">
        <f t="shared" si="0"/>
        <v>52.757377486980907</v>
      </c>
      <c r="K4" s="12">
        <v>29</v>
      </c>
      <c r="L4" s="21">
        <f t="shared" si="1"/>
        <v>3.8723461076245163</v>
      </c>
      <c r="M4" s="67">
        <v>24</v>
      </c>
      <c r="N4" s="15">
        <f t="shared" si="2"/>
        <v>3.2047002269995994</v>
      </c>
      <c r="O4" s="67">
        <v>6</v>
      </c>
      <c r="P4" s="15">
        <f t="shared" si="3"/>
        <v>0.80117505674989986</v>
      </c>
      <c r="Q4" s="72">
        <v>1</v>
      </c>
      <c r="R4" s="15">
        <f t="shared" si="4"/>
        <v>0.13352917612498333</v>
      </c>
      <c r="S4" s="76">
        <v>5</v>
      </c>
      <c r="T4" s="15">
        <f t="shared" si="5"/>
        <v>0.66764588062491659</v>
      </c>
      <c r="U4" s="76">
        <v>0</v>
      </c>
      <c r="V4" s="15">
        <f t="shared" si="6"/>
        <v>0</v>
      </c>
      <c r="W4" s="76">
        <v>0</v>
      </c>
      <c r="X4" s="15">
        <f t="shared" si="7"/>
        <v>0</v>
      </c>
      <c r="Y4" s="25">
        <v>16</v>
      </c>
      <c r="Z4" s="17">
        <v>7</v>
      </c>
      <c r="AA4" s="25">
        <v>4</v>
      </c>
      <c r="AB4" s="17">
        <v>1</v>
      </c>
      <c r="AC4" s="25">
        <v>1</v>
      </c>
      <c r="AD4" s="17">
        <v>461</v>
      </c>
      <c r="AE4" s="26">
        <v>235</v>
      </c>
      <c r="AF4" s="17">
        <v>148</v>
      </c>
      <c r="AG4" s="26">
        <v>31</v>
      </c>
      <c r="AH4" s="17">
        <v>41</v>
      </c>
      <c r="AI4" s="27">
        <v>916</v>
      </c>
      <c r="AJ4" s="15">
        <v>12.23127253304847</v>
      </c>
      <c r="AK4" s="28">
        <v>2.1364668179997333</v>
      </c>
      <c r="AL4" s="22">
        <v>0.93470423287488313</v>
      </c>
      <c r="AM4" s="28">
        <v>0.53411670449993331</v>
      </c>
      <c r="AN4" s="22">
        <v>0.13352917612498333</v>
      </c>
      <c r="AO4" s="28">
        <v>0.13352917612498333</v>
      </c>
      <c r="AP4" s="51">
        <v>849</v>
      </c>
      <c r="AQ4" s="55">
        <v>0</v>
      </c>
      <c r="AR4" s="51">
        <v>0</v>
      </c>
      <c r="AS4" s="55">
        <v>0</v>
      </c>
      <c r="AT4" s="51">
        <v>0</v>
      </c>
      <c r="AU4" s="55">
        <v>849</v>
      </c>
      <c r="AV4" s="15">
        <f t="shared" si="8"/>
        <v>11.336627053011084</v>
      </c>
    </row>
    <row r="5" spans="1:48" ht="13.5" customHeight="1" x14ac:dyDescent="0.45">
      <c r="A5" s="7" t="s">
        <v>285</v>
      </c>
      <c r="B5" s="7" t="s">
        <v>286</v>
      </c>
      <c r="C5" s="8" t="s">
        <v>287</v>
      </c>
      <c r="D5" s="7" t="s">
        <v>281</v>
      </c>
      <c r="E5" s="58">
        <v>8415</v>
      </c>
      <c r="F5" s="50">
        <v>4560</v>
      </c>
      <c r="G5" s="37" t="s">
        <v>511</v>
      </c>
      <c r="H5" s="64">
        <v>2475</v>
      </c>
      <c r="I5" s="64">
        <v>2085</v>
      </c>
      <c r="J5" s="19">
        <f t="shared" si="0"/>
        <v>54.188948306595364</v>
      </c>
      <c r="K5" s="12">
        <v>41</v>
      </c>
      <c r="L5" s="21">
        <f t="shared" si="1"/>
        <v>4.8722519310754606</v>
      </c>
      <c r="M5" s="67">
        <v>30</v>
      </c>
      <c r="N5" s="15">
        <f t="shared" si="2"/>
        <v>3.5650623885918002</v>
      </c>
      <c r="O5" s="67">
        <v>9</v>
      </c>
      <c r="P5" s="15">
        <f t="shared" si="3"/>
        <v>1.0695187165775402</v>
      </c>
      <c r="Q5" s="72">
        <v>1</v>
      </c>
      <c r="R5" s="15">
        <f t="shared" si="4"/>
        <v>0.11883541295306001</v>
      </c>
      <c r="S5" s="76">
        <v>11</v>
      </c>
      <c r="T5" s="15">
        <f t="shared" si="5"/>
        <v>1.3071895424836601</v>
      </c>
      <c r="U5" s="76">
        <v>1</v>
      </c>
      <c r="V5" s="15">
        <f t="shared" si="6"/>
        <v>0.11883541295306001</v>
      </c>
      <c r="W5" s="76">
        <v>0</v>
      </c>
      <c r="X5" s="15">
        <f t="shared" si="7"/>
        <v>0</v>
      </c>
      <c r="Y5" s="25">
        <v>21</v>
      </c>
      <c r="Z5" s="17">
        <v>10</v>
      </c>
      <c r="AA5" s="25">
        <v>7</v>
      </c>
      <c r="AB5" s="17">
        <v>2</v>
      </c>
      <c r="AC5" s="25">
        <v>1</v>
      </c>
      <c r="AD5" s="17">
        <v>568</v>
      </c>
      <c r="AE5" s="26">
        <v>324</v>
      </c>
      <c r="AF5" s="17">
        <v>265</v>
      </c>
      <c r="AG5" s="26">
        <v>71</v>
      </c>
      <c r="AH5" s="17">
        <v>41</v>
      </c>
      <c r="AI5" s="27">
        <v>1269</v>
      </c>
      <c r="AJ5" s="15">
        <v>15.080213903743314</v>
      </c>
      <c r="AK5" s="28">
        <v>2.4955436720142603</v>
      </c>
      <c r="AL5" s="22">
        <v>1.1883541295306002</v>
      </c>
      <c r="AM5" s="28">
        <v>0.83184789067142006</v>
      </c>
      <c r="AN5" s="22">
        <v>0.23767082590612001</v>
      </c>
      <c r="AO5" s="28">
        <v>0.11883541295306001</v>
      </c>
      <c r="AP5" s="51">
        <v>1053</v>
      </c>
      <c r="AQ5" s="55">
        <v>34</v>
      </c>
      <c r="AR5" s="51">
        <v>0</v>
      </c>
      <c r="AS5" s="55">
        <v>0</v>
      </c>
      <c r="AT5" s="51">
        <v>0</v>
      </c>
      <c r="AU5" s="55">
        <v>1057</v>
      </c>
      <c r="AV5" s="15">
        <f t="shared" si="8"/>
        <v>12.560903149138444</v>
      </c>
    </row>
    <row r="6" spans="1:48" ht="13.5" customHeight="1" x14ac:dyDescent="0.45">
      <c r="A6" s="7" t="s">
        <v>46</v>
      </c>
      <c r="B6" s="7" t="s">
        <v>161</v>
      </c>
      <c r="C6" s="8" t="s">
        <v>288</v>
      </c>
      <c r="D6" s="7" t="s">
        <v>281</v>
      </c>
      <c r="E6" s="58">
        <v>7704</v>
      </c>
      <c r="F6" s="50">
        <v>4063</v>
      </c>
      <c r="G6" s="37" t="s">
        <v>512</v>
      </c>
      <c r="H6" s="64">
        <v>2207</v>
      </c>
      <c r="I6" s="64">
        <v>1856</v>
      </c>
      <c r="J6" s="19">
        <f t="shared" si="0"/>
        <v>52.738836967808936</v>
      </c>
      <c r="K6" s="12">
        <v>23</v>
      </c>
      <c r="L6" s="21">
        <f t="shared" si="1"/>
        <v>2.9854620976116304</v>
      </c>
      <c r="M6" s="67">
        <v>20</v>
      </c>
      <c r="N6" s="15">
        <f t="shared" si="2"/>
        <v>2.5960539979231569</v>
      </c>
      <c r="O6" s="67">
        <v>6</v>
      </c>
      <c r="P6" s="15">
        <f t="shared" si="3"/>
        <v>0.77881619937694702</v>
      </c>
      <c r="Q6" s="72">
        <v>1</v>
      </c>
      <c r="R6" s="15">
        <f t="shared" si="4"/>
        <v>0.12980269989615784</v>
      </c>
      <c r="S6" s="76">
        <v>3</v>
      </c>
      <c r="T6" s="15">
        <f t="shared" si="5"/>
        <v>0.38940809968847351</v>
      </c>
      <c r="U6" s="76">
        <v>0</v>
      </c>
      <c r="V6" s="15">
        <f t="shared" si="6"/>
        <v>0</v>
      </c>
      <c r="W6" s="76">
        <v>0</v>
      </c>
      <c r="X6" s="15">
        <f t="shared" si="7"/>
        <v>0</v>
      </c>
      <c r="Y6" s="25">
        <v>10</v>
      </c>
      <c r="Z6" s="17">
        <v>7</v>
      </c>
      <c r="AA6" s="25">
        <v>4</v>
      </c>
      <c r="AB6" s="17">
        <v>1</v>
      </c>
      <c r="AC6" s="25">
        <v>1</v>
      </c>
      <c r="AD6" s="17">
        <v>265</v>
      </c>
      <c r="AE6" s="26">
        <v>234</v>
      </c>
      <c r="AF6" s="17">
        <v>151</v>
      </c>
      <c r="AG6" s="26">
        <v>31</v>
      </c>
      <c r="AH6" s="17">
        <v>41</v>
      </c>
      <c r="AI6" s="27">
        <v>722</v>
      </c>
      <c r="AJ6" s="15">
        <v>9.3717549325025971</v>
      </c>
      <c r="AK6" s="28">
        <v>1.2980269989615785</v>
      </c>
      <c r="AL6" s="22">
        <v>0.90861889927310491</v>
      </c>
      <c r="AM6" s="28">
        <v>0.51921079958463134</v>
      </c>
      <c r="AN6" s="22">
        <v>0.12980269989615784</v>
      </c>
      <c r="AO6" s="28">
        <v>0.12980269989615784</v>
      </c>
      <c r="AP6" s="51">
        <v>636</v>
      </c>
      <c r="AQ6" s="55">
        <v>34</v>
      </c>
      <c r="AR6" s="51">
        <v>0</v>
      </c>
      <c r="AS6" s="55">
        <v>0</v>
      </c>
      <c r="AT6" s="51">
        <v>0</v>
      </c>
      <c r="AU6" s="55">
        <v>640</v>
      </c>
      <c r="AV6" s="15">
        <f t="shared" si="8"/>
        <v>8.3073727933541015</v>
      </c>
    </row>
    <row r="7" spans="1:48" ht="13.5" customHeight="1" x14ac:dyDescent="0.45">
      <c r="A7" s="7" t="s">
        <v>44</v>
      </c>
      <c r="B7" s="7" t="s">
        <v>160</v>
      </c>
      <c r="C7" s="8" t="s">
        <v>289</v>
      </c>
      <c r="D7" s="7" t="s">
        <v>281</v>
      </c>
      <c r="E7" s="58">
        <v>7286</v>
      </c>
      <c r="F7" s="50">
        <v>3882</v>
      </c>
      <c r="G7" s="37" t="s">
        <v>515</v>
      </c>
      <c r="H7" s="64">
        <v>2114</v>
      </c>
      <c r="I7" s="64">
        <v>1768</v>
      </c>
      <c r="J7" s="19">
        <f t="shared" si="0"/>
        <v>53.280263519077685</v>
      </c>
      <c r="K7" s="12">
        <v>34</v>
      </c>
      <c r="L7" s="21">
        <f t="shared" si="1"/>
        <v>4.6664836673071646</v>
      </c>
      <c r="M7" s="67">
        <v>29</v>
      </c>
      <c r="N7" s="15">
        <f t="shared" si="2"/>
        <v>3.9802360691737575</v>
      </c>
      <c r="O7" s="67">
        <v>8</v>
      </c>
      <c r="P7" s="15">
        <f t="shared" si="3"/>
        <v>1.0979961570134504</v>
      </c>
      <c r="Q7" s="72">
        <v>1</v>
      </c>
      <c r="R7" s="15">
        <f t="shared" si="4"/>
        <v>0.1372495196266813</v>
      </c>
      <c r="S7" s="76">
        <v>5</v>
      </c>
      <c r="T7" s="15">
        <f t="shared" si="5"/>
        <v>0.68624759813340652</v>
      </c>
      <c r="U7" s="76">
        <v>0</v>
      </c>
      <c r="V7" s="15">
        <f t="shared" si="6"/>
        <v>0</v>
      </c>
      <c r="W7" s="76">
        <v>0</v>
      </c>
      <c r="X7" s="15">
        <f t="shared" si="7"/>
        <v>0</v>
      </c>
      <c r="Y7" s="25">
        <v>19</v>
      </c>
      <c r="Z7" s="17">
        <v>7</v>
      </c>
      <c r="AA7" s="25">
        <v>7</v>
      </c>
      <c r="AB7" s="17">
        <v>0</v>
      </c>
      <c r="AC7" s="25">
        <v>1</v>
      </c>
      <c r="AD7" s="17">
        <v>502</v>
      </c>
      <c r="AE7" s="26">
        <v>224</v>
      </c>
      <c r="AF7" s="17">
        <v>261</v>
      </c>
      <c r="AG7" s="26">
        <v>0</v>
      </c>
      <c r="AH7" s="17">
        <v>41</v>
      </c>
      <c r="AI7" s="27">
        <v>1028</v>
      </c>
      <c r="AJ7" s="15">
        <v>14.109250617622838</v>
      </c>
      <c r="AK7" s="28">
        <v>2.6077408729069451</v>
      </c>
      <c r="AL7" s="22">
        <v>0.96074663738676913</v>
      </c>
      <c r="AM7" s="28">
        <v>0.96074663738676913</v>
      </c>
      <c r="AN7" s="22">
        <v>0</v>
      </c>
      <c r="AO7" s="28">
        <v>0.1372495196266813</v>
      </c>
      <c r="AP7" s="51">
        <v>817</v>
      </c>
      <c r="AQ7" s="55">
        <v>34</v>
      </c>
      <c r="AR7" s="51">
        <v>0</v>
      </c>
      <c r="AS7" s="55">
        <v>0</v>
      </c>
      <c r="AT7" s="51">
        <v>0</v>
      </c>
      <c r="AU7" s="55">
        <v>821</v>
      </c>
      <c r="AV7" s="15">
        <f t="shared" si="8"/>
        <v>11.268185561350535</v>
      </c>
    </row>
    <row r="8" spans="1:48" ht="13.5" customHeight="1" x14ac:dyDescent="0.45">
      <c r="A8" s="7" t="s">
        <v>45</v>
      </c>
      <c r="B8" s="7" t="s">
        <v>290</v>
      </c>
      <c r="C8" s="8" t="s">
        <v>291</v>
      </c>
      <c r="D8" s="7" t="s">
        <v>281</v>
      </c>
      <c r="E8" s="58">
        <v>7581</v>
      </c>
      <c r="F8" s="50">
        <v>3989</v>
      </c>
      <c r="G8" s="37" t="s">
        <v>516</v>
      </c>
      <c r="H8" s="64">
        <v>2204</v>
      </c>
      <c r="I8" s="64">
        <v>1785</v>
      </c>
      <c r="J8" s="19">
        <f t="shared" si="0"/>
        <v>52.618388075451783</v>
      </c>
      <c r="K8" s="12">
        <v>30</v>
      </c>
      <c r="L8" s="21">
        <f t="shared" si="1"/>
        <v>3.957261574990107</v>
      </c>
      <c r="M8" s="67">
        <v>25</v>
      </c>
      <c r="N8" s="15">
        <f t="shared" si="2"/>
        <v>3.2977179791584224</v>
      </c>
      <c r="O8" s="67">
        <v>6</v>
      </c>
      <c r="P8" s="15">
        <f t="shared" si="3"/>
        <v>0.79145231499802138</v>
      </c>
      <c r="Q8" s="72">
        <v>1</v>
      </c>
      <c r="R8" s="15">
        <f t="shared" si="4"/>
        <v>0.1319087191663369</v>
      </c>
      <c r="S8" s="76">
        <v>5</v>
      </c>
      <c r="T8" s="15">
        <f t="shared" si="5"/>
        <v>0.65954359583168454</v>
      </c>
      <c r="U8" s="76">
        <v>0</v>
      </c>
      <c r="V8" s="15">
        <f t="shared" si="6"/>
        <v>0</v>
      </c>
      <c r="W8" s="76">
        <v>0</v>
      </c>
      <c r="X8" s="15">
        <f t="shared" si="7"/>
        <v>0</v>
      </c>
      <c r="Y8" s="25">
        <v>16</v>
      </c>
      <c r="Z8" s="17">
        <v>8</v>
      </c>
      <c r="AA8" s="25">
        <v>3</v>
      </c>
      <c r="AB8" s="17">
        <v>2</v>
      </c>
      <c r="AC8" s="25">
        <v>1</v>
      </c>
      <c r="AD8" s="17">
        <v>438</v>
      </c>
      <c r="AE8" s="26">
        <v>266</v>
      </c>
      <c r="AF8" s="17">
        <v>115</v>
      </c>
      <c r="AG8" s="26">
        <v>73</v>
      </c>
      <c r="AH8" s="17">
        <v>42</v>
      </c>
      <c r="AI8" s="27">
        <v>934</v>
      </c>
      <c r="AJ8" s="15">
        <v>12.320274370135866</v>
      </c>
      <c r="AK8" s="28">
        <v>2.1105395066613903</v>
      </c>
      <c r="AL8" s="22">
        <v>1.0552697533306952</v>
      </c>
      <c r="AM8" s="28">
        <v>0.39572615749901069</v>
      </c>
      <c r="AN8" s="22">
        <v>0.26381743833267379</v>
      </c>
      <c r="AO8" s="28">
        <v>0.1319087191663369</v>
      </c>
      <c r="AP8" s="51">
        <v>846</v>
      </c>
      <c r="AQ8" s="55">
        <v>0</v>
      </c>
      <c r="AR8" s="51">
        <v>0</v>
      </c>
      <c r="AS8" s="55">
        <v>0</v>
      </c>
      <c r="AT8" s="51">
        <v>0</v>
      </c>
      <c r="AU8" s="55">
        <v>846</v>
      </c>
      <c r="AV8" s="15">
        <f t="shared" si="8"/>
        <v>11.159477641472101</v>
      </c>
    </row>
    <row r="9" spans="1:48" ht="13.5" customHeight="1" x14ac:dyDescent="0.45">
      <c r="A9" s="7" t="s">
        <v>47</v>
      </c>
      <c r="B9" s="7" t="s">
        <v>162</v>
      </c>
      <c r="C9" s="8" t="s">
        <v>292</v>
      </c>
      <c r="D9" s="7" t="s">
        <v>281</v>
      </c>
      <c r="E9" s="58">
        <v>3392</v>
      </c>
      <c r="F9" s="50">
        <v>1956</v>
      </c>
      <c r="G9" s="37" t="s">
        <v>519</v>
      </c>
      <c r="H9" s="64">
        <v>981</v>
      </c>
      <c r="I9" s="64">
        <v>975</v>
      </c>
      <c r="J9" s="19">
        <f t="shared" si="0"/>
        <v>57.665094339622648</v>
      </c>
      <c r="K9" s="12">
        <v>28</v>
      </c>
      <c r="L9" s="21">
        <f t="shared" si="1"/>
        <v>8.2547169811320753</v>
      </c>
      <c r="M9" s="67">
        <v>16</v>
      </c>
      <c r="N9" s="15">
        <f t="shared" si="2"/>
        <v>4.7169811320754711</v>
      </c>
      <c r="O9" s="67">
        <v>4</v>
      </c>
      <c r="P9" s="15">
        <f t="shared" si="3"/>
        <v>1.1792452830188678</v>
      </c>
      <c r="Q9" s="72">
        <v>1</v>
      </c>
      <c r="R9" s="15">
        <f t="shared" si="4"/>
        <v>0.29481132075471694</v>
      </c>
      <c r="S9" s="76">
        <v>12</v>
      </c>
      <c r="T9" s="15">
        <f t="shared" si="5"/>
        <v>3.5377358490566038</v>
      </c>
      <c r="U9" s="76">
        <v>3</v>
      </c>
      <c r="V9" s="15">
        <f t="shared" si="6"/>
        <v>0.88443396226415094</v>
      </c>
      <c r="W9" s="76">
        <v>0</v>
      </c>
      <c r="X9" s="15">
        <f t="shared" si="7"/>
        <v>0</v>
      </c>
      <c r="Y9" s="25">
        <v>14</v>
      </c>
      <c r="Z9" s="17">
        <v>7</v>
      </c>
      <c r="AA9" s="25">
        <v>6</v>
      </c>
      <c r="AB9" s="17">
        <v>0</v>
      </c>
      <c r="AC9" s="25">
        <v>1</v>
      </c>
      <c r="AD9" s="17">
        <v>374</v>
      </c>
      <c r="AE9" s="26">
        <v>233</v>
      </c>
      <c r="AF9" s="17">
        <v>229</v>
      </c>
      <c r="AG9" s="26">
        <v>0</v>
      </c>
      <c r="AH9" s="17">
        <v>41</v>
      </c>
      <c r="AI9" s="27">
        <v>877</v>
      </c>
      <c r="AJ9" s="15">
        <v>25.854952830188676</v>
      </c>
      <c r="AK9" s="28">
        <v>4.1273584905660377</v>
      </c>
      <c r="AL9" s="22">
        <v>2.0636792452830188</v>
      </c>
      <c r="AM9" s="28">
        <v>1.7688679245283019</v>
      </c>
      <c r="AN9" s="22">
        <v>0</v>
      </c>
      <c r="AO9" s="28">
        <v>0.29481132075471694</v>
      </c>
      <c r="AP9" s="51">
        <v>656</v>
      </c>
      <c r="AQ9" s="55">
        <v>61</v>
      </c>
      <c r="AR9" s="51">
        <v>0</v>
      </c>
      <c r="AS9" s="55">
        <v>0</v>
      </c>
      <c r="AT9" s="51">
        <v>0</v>
      </c>
      <c r="AU9" s="55">
        <v>666</v>
      </c>
      <c r="AV9" s="15">
        <f t="shared" si="8"/>
        <v>19.634433962264151</v>
      </c>
    </row>
    <row r="10" spans="1:48" ht="13.5" customHeight="1" x14ac:dyDescent="0.45">
      <c r="A10" s="7" t="s">
        <v>48</v>
      </c>
      <c r="B10" s="7" t="s">
        <v>163</v>
      </c>
      <c r="C10" s="8" t="s">
        <v>293</v>
      </c>
      <c r="D10" s="7" t="s">
        <v>281</v>
      </c>
      <c r="E10" s="58">
        <v>2428</v>
      </c>
      <c r="F10" s="50">
        <v>1331</v>
      </c>
      <c r="G10" s="37" t="s">
        <v>520</v>
      </c>
      <c r="H10" s="64">
        <v>771</v>
      </c>
      <c r="I10" s="64">
        <v>560</v>
      </c>
      <c r="J10" s="19">
        <f t="shared" si="0"/>
        <v>54.818780889621088</v>
      </c>
      <c r="K10" s="12">
        <v>18</v>
      </c>
      <c r="L10" s="21">
        <f t="shared" si="1"/>
        <v>7.4135090609555192</v>
      </c>
      <c r="M10" s="67">
        <v>18</v>
      </c>
      <c r="N10" s="15">
        <f t="shared" si="2"/>
        <v>7.4135090609555192</v>
      </c>
      <c r="O10" s="67">
        <v>5</v>
      </c>
      <c r="P10" s="15">
        <f t="shared" si="3"/>
        <v>2.059308072487644</v>
      </c>
      <c r="Q10" s="72">
        <v>1</v>
      </c>
      <c r="R10" s="15">
        <f t="shared" si="4"/>
        <v>0.41186161449752884</v>
      </c>
      <c r="S10" s="76">
        <v>0</v>
      </c>
      <c r="T10" s="15">
        <f t="shared" si="5"/>
        <v>0</v>
      </c>
      <c r="U10" s="76">
        <v>0</v>
      </c>
      <c r="V10" s="15">
        <f t="shared" si="6"/>
        <v>0</v>
      </c>
      <c r="W10" s="76">
        <v>0</v>
      </c>
      <c r="X10" s="15">
        <f t="shared" si="7"/>
        <v>0</v>
      </c>
      <c r="Y10" s="25">
        <v>6</v>
      </c>
      <c r="Z10" s="17">
        <v>7</v>
      </c>
      <c r="AA10" s="25">
        <v>3</v>
      </c>
      <c r="AB10" s="17">
        <v>1</v>
      </c>
      <c r="AC10" s="25">
        <v>1</v>
      </c>
      <c r="AD10" s="17">
        <v>161</v>
      </c>
      <c r="AE10" s="26">
        <v>228</v>
      </c>
      <c r="AF10" s="17">
        <v>111</v>
      </c>
      <c r="AG10" s="26">
        <v>36</v>
      </c>
      <c r="AH10" s="17">
        <v>41</v>
      </c>
      <c r="AI10" s="27">
        <v>577</v>
      </c>
      <c r="AJ10" s="15">
        <v>23.764415156507411</v>
      </c>
      <c r="AK10" s="28">
        <v>2.4711696869851729</v>
      </c>
      <c r="AL10" s="22">
        <v>2.8830313014827018</v>
      </c>
      <c r="AM10" s="28">
        <v>1.2355848434925865</v>
      </c>
      <c r="AN10" s="22">
        <v>0.41186161449752884</v>
      </c>
      <c r="AO10" s="28">
        <v>0.41186161449752884</v>
      </c>
      <c r="AP10" s="51">
        <v>396</v>
      </c>
      <c r="AQ10" s="55">
        <v>34</v>
      </c>
      <c r="AR10" s="51">
        <v>0</v>
      </c>
      <c r="AS10" s="55">
        <v>0</v>
      </c>
      <c r="AT10" s="51">
        <v>0</v>
      </c>
      <c r="AU10" s="55">
        <v>400</v>
      </c>
      <c r="AV10" s="15">
        <f t="shared" si="8"/>
        <v>16.474464579901152</v>
      </c>
    </row>
    <row r="11" spans="1:48" ht="13.5" customHeight="1" x14ac:dyDescent="0.45">
      <c r="A11" s="7" t="s">
        <v>62</v>
      </c>
      <c r="B11" s="7" t="s">
        <v>177</v>
      </c>
      <c r="C11" s="8" t="s">
        <v>316</v>
      </c>
      <c r="D11" s="7" t="s">
        <v>281</v>
      </c>
      <c r="E11" s="58">
        <v>8447</v>
      </c>
      <c r="F11" s="50">
        <v>4410</v>
      </c>
      <c r="G11" s="37" t="s">
        <v>506</v>
      </c>
      <c r="H11" s="64">
        <v>2192</v>
      </c>
      <c r="I11" s="64">
        <v>2218</v>
      </c>
      <c r="J11" s="19">
        <f t="shared" si="0"/>
        <v>52.20788445601989</v>
      </c>
      <c r="K11" s="12">
        <v>42</v>
      </c>
      <c r="L11" s="21">
        <f t="shared" si="1"/>
        <v>4.9721794720018941</v>
      </c>
      <c r="M11" s="67">
        <v>24</v>
      </c>
      <c r="N11" s="15">
        <f t="shared" si="2"/>
        <v>2.8412454125725111</v>
      </c>
      <c r="O11" s="67">
        <v>3</v>
      </c>
      <c r="P11" s="15">
        <f t="shared" si="3"/>
        <v>0.35515567657156388</v>
      </c>
      <c r="Q11" s="72">
        <v>0</v>
      </c>
      <c r="R11" s="15">
        <f t="shared" si="4"/>
        <v>0</v>
      </c>
      <c r="S11" s="76">
        <v>18</v>
      </c>
      <c r="T11" s="15">
        <f t="shared" si="5"/>
        <v>2.1309340594293835</v>
      </c>
      <c r="U11" s="76">
        <v>1</v>
      </c>
      <c r="V11" s="15">
        <f t="shared" si="6"/>
        <v>0.11838522552385462</v>
      </c>
      <c r="W11" s="76">
        <v>0</v>
      </c>
      <c r="X11" s="15">
        <f t="shared" si="7"/>
        <v>0</v>
      </c>
      <c r="Y11" s="25">
        <v>28</v>
      </c>
      <c r="Z11" s="17">
        <v>10</v>
      </c>
      <c r="AA11" s="25">
        <v>1</v>
      </c>
      <c r="AB11" s="17">
        <v>3</v>
      </c>
      <c r="AC11" s="25">
        <v>0</v>
      </c>
      <c r="AD11" s="17">
        <v>773</v>
      </c>
      <c r="AE11" s="26">
        <v>324</v>
      </c>
      <c r="AF11" s="17">
        <v>38</v>
      </c>
      <c r="AG11" s="26">
        <v>144</v>
      </c>
      <c r="AH11" s="17">
        <v>0</v>
      </c>
      <c r="AI11" s="27">
        <v>1279</v>
      </c>
      <c r="AJ11" s="15">
        <v>15.141470344501007</v>
      </c>
      <c r="AK11" s="28">
        <v>3.3147863146679293</v>
      </c>
      <c r="AL11" s="22">
        <v>1.1838522552385462</v>
      </c>
      <c r="AM11" s="28">
        <v>0.11838522552385462</v>
      </c>
      <c r="AN11" s="22">
        <v>0.35515567657156388</v>
      </c>
      <c r="AO11" s="28">
        <v>0</v>
      </c>
      <c r="AP11" s="51">
        <v>951</v>
      </c>
      <c r="AQ11" s="55">
        <v>82</v>
      </c>
      <c r="AR11" s="51">
        <v>0</v>
      </c>
      <c r="AS11" s="55">
        <v>0</v>
      </c>
      <c r="AT11" s="51">
        <v>0</v>
      </c>
      <c r="AU11" s="55">
        <v>992</v>
      </c>
      <c r="AV11" s="15">
        <f t="shared" si="8"/>
        <v>11.743814371966378</v>
      </c>
    </row>
    <row r="12" spans="1:48" ht="13.5" customHeight="1" x14ac:dyDescent="0.45">
      <c r="A12" s="7" t="s">
        <v>73</v>
      </c>
      <c r="B12" s="7" t="s">
        <v>187</v>
      </c>
      <c r="C12" s="8" t="s">
        <v>340</v>
      </c>
      <c r="D12" s="7" t="s">
        <v>281</v>
      </c>
      <c r="E12" s="58">
        <v>4788</v>
      </c>
      <c r="F12" s="50">
        <v>2860</v>
      </c>
      <c r="G12" s="37" t="s">
        <v>539</v>
      </c>
      <c r="H12" s="64">
        <v>1558</v>
      </c>
      <c r="I12" s="64">
        <v>1302</v>
      </c>
      <c r="J12" s="19">
        <f t="shared" si="0"/>
        <v>59.732664995822894</v>
      </c>
      <c r="K12" s="12">
        <v>28</v>
      </c>
      <c r="L12" s="21">
        <f t="shared" si="1"/>
        <v>5.8479532163742682</v>
      </c>
      <c r="M12" s="67">
        <v>22</v>
      </c>
      <c r="N12" s="15">
        <f t="shared" si="2"/>
        <v>4.594820384294068</v>
      </c>
      <c r="O12" s="67">
        <v>6</v>
      </c>
      <c r="P12" s="15">
        <f t="shared" si="3"/>
        <v>1.2531328320802004</v>
      </c>
      <c r="Q12" s="72">
        <v>1</v>
      </c>
      <c r="R12" s="15">
        <f t="shared" si="4"/>
        <v>0.20885547201336674</v>
      </c>
      <c r="S12" s="76">
        <v>6</v>
      </c>
      <c r="T12" s="15">
        <f t="shared" si="5"/>
        <v>1.2531328320802004</v>
      </c>
      <c r="U12" s="76">
        <v>3</v>
      </c>
      <c r="V12" s="15">
        <f t="shared" si="6"/>
        <v>0.62656641604010022</v>
      </c>
      <c r="W12" s="76">
        <v>0</v>
      </c>
      <c r="X12" s="15">
        <f t="shared" si="7"/>
        <v>0</v>
      </c>
      <c r="Y12" s="25">
        <v>13</v>
      </c>
      <c r="Z12" s="17">
        <v>6</v>
      </c>
      <c r="AA12" s="25">
        <v>7</v>
      </c>
      <c r="AB12" s="17">
        <v>1</v>
      </c>
      <c r="AC12" s="25">
        <v>1</v>
      </c>
      <c r="AD12" s="17">
        <v>347</v>
      </c>
      <c r="AE12" s="26">
        <v>197</v>
      </c>
      <c r="AF12" s="17">
        <v>247</v>
      </c>
      <c r="AG12" s="26">
        <v>36</v>
      </c>
      <c r="AH12" s="17">
        <v>41</v>
      </c>
      <c r="AI12" s="27">
        <v>868</v>
      </c>
      <c r="AJ12" s="15">
        <v>18.128654970760234</v>
      </c>
      <c r="AK12" s="28">
        <v>2.7151211361737677</v>
      </c>
      <c r="AL12" s="22">
        <v>1.2531328320802004</v>
      </c>
      <c r="AM12" s="28">
        <v>1.4619883040935671</v>
      </c>
      <c r="AN12" s="22">
        <v>0.20885547201336674</v>
      </c>
      <c r="AO12" s="29">
        <v>0.20885547201336674</v>
      </c>
      <c r="AP12" s="51">
        <v>632</v>
      </c>
      <c r="AQ12" s="55">
        <v>61</v>
      </c>
      <c r="AR12" s="51">
        <v>0</v>
      </c>
      <c r="AS12" s="55">
        <v>0</v>
      </c>
      <c r="AT12" s="51">
        <v>0</v>
      </c>
      <c r="AU12" s="55">
        <v>663</v>
      </c>
      <c r="AV12" s="15">
        <f t="shared" si="8"/>
        <v>13.847117794486216</v>
      </c>
    </row>
    <row r="13" spans="1:48" ht="13.5" customHeight="1" x14ac:dyDescent="0.45">
      <c r="A13" s="7" t="s">
        <v>90</v>
      </c>
      <c r="B13" s="7" t="s">
        <v>203</v>
      </c>
      <c r="C13" s="8" t="s">
        <v>370</v>
      </c>
      <c r="D13" s="7" t="s">
        <v>281</v>
      </c>
      <c r="E13" s="58">
        <v>7432</v>
      </c>
      <c r="F13" s="50">
        <v>3989</v>
      </c>
      <c r="G13" s="37" t="s">
        <v>588</v>
      </c>
      <c r="H13" s="64">
        <v>2214</v>
      </c>
      <c r="I13" s="64">
        <v>1775</v>
      </c>
      <c r="J13" s="19">
        <f t="shared" ref="J13:J15" si="9">(F13/E13)*100</f>
        <v>53.673304628632934</v>
      </c>
      <c r="K13" s="12">
        <v>25</v>
      </c>
      <c r="L13" s="21">
        <f t="shared" ref="L13:L15" si="10">(K13/E13)*1000</f>
        <v>3.3638320775026913</v>
      </c>
      <c r="M13" s="67">
        <v>21</v>
      </c>
      <c r="N13" s="15">
        <f t="shared" ref="N13:N15" si="11">(M13/E13)*1000</f>
        <v>2.8256189451022604</v>
      </c>
      <c r="O13" s="67">
        <v>8</v>
      </c>
      <c r="P13" s="15">
        <f t="shared" ref="P13:P15" si="12">(O13/E13)*1000</f>
        <v>1.0764262648008611</v>
      </c>
      <c r="Q13" s="72">
        <v>1</v>
      </c>
      <c r="R13" s="15">
        <f t="shared" ref="R13:R15" si="13">(Q13/E13)*1000</f>
        <v>0.13455328310010764</v>
      </c>
      <c r="S13" s="76">
        <v>4</v>
      </c>
      <c r="T13" s="15">
        <f t="shared" ref="T13:T15" si="14">(S13/E13)*1000</f>
        <v>0.53821313240043056</v>
      </c>
      <c r="U13" s="76">
        <v>0</v>
      </c>
      <c r="V13" s="15">
        <f t="shared" ref="V13:V15" si="15">(U13/E13)*1000</f>
        <v>0</v>
      </c>
      <c r="W13" s="76">
        <v>0</v>
      </c>
      <c r="X13" s="15">
        <f t="shared" ref="X13:X15" si="16">(W13/E13)*1000</f>
        <v>0</v>
      </c>
      <c r="Y13" s="25">
        <v>15</v>
      </c>
      <c r="Z13" s="17">
        <v>2</v>
      </c>
      <c r="AA13" s="25">
        <v>4</v>
      </c>
      <c r="AB13" s="17">
        <v>3</v>
      </c>
      <c r="AC13" s="25">
        <v>1</v>
      </c>
      <c r="AD13" s="17">
        <v>416</v>
      </c>
      <c r="AE13" s="26">
        <v>68</v>
      </c>
      <c r="AF13" s="17">
        <v>164</v>
      </c>
      <c r="AG13" s="26">
        <v>136</v>
      </c>
      <c r="AH13" s="17">
        <v>50</v>
      </c>
      <c r="AI13" s="27">
        <v>834</v>
      </c>
      <c r="AJ13" s="15">
        <v>11.221743810548977</v>
      </c>
      <c r="AK13" s="28">
        <v>2.0182992465016145</v>
      </c>
      <c r="AL13" s="22">
        <v>0.26910656620021528</v>
      </c>
      <c r="AM13" s="28">
        <v>0.53821313240043056</v>
      </c>
      <c r="AN13" s="22">
        <v>0.40365984930032295</v>
      </c>
      <c r="AO13" s="28">
        <v>0.13455328310010764</v>
      </c>
      <c r="AP13" s="51">
        <v>654</v>
      </c>
      <c r="AQ13" s="55">
        <v>0</v>
      </c>
      <c r="AR13" s="51">
        <v>0</v>
      </c>
      <c r="AS13" s="55">
        <v>0</v>
      </c>
      <c r="AT13" s="51">
        <v>0</v>
      </c>
      <c r="AU13" s="55">
        <v>654</v>
      </c>
      <c r="AV13" s="15">
        <f t="shared" ref="AV13:AV15" si="17">(AU13/E13)*100</f>
        <v>8.7997847147470409</v>
      </c>
    </row>
    <row r="14" spans="1:48" ht="13.5" customHeight="1" x14ac:dyDescent="0.45">
      <c r="A14" s="7" t="s">
        <v>115</v>
      </c>
      <c r="B14" s="7" t="s">
        <v>228</v>
      </c>
      <c r="C14" s="8" t="s">
        <v>411</v>
      </c>
      <c r="D14" s="7" t="s">
        <v>281</v>
      </c>
      <c r="E14" s="58">
        <v>8295</v>
      </c>
      <c r="F14" s="50">
        <v>4372</v>
      </c>
      <c r="G14" s="37" t="s">
        <v>553</v>
      </c>
      <c r="H14" s="64">
        <v>2200</v>
      </c>
      <c r="I14" s="64">
        <v>2172</v>
      </c>
      <c r="J14" s="19">
        <f t="shared" si="9"/>
        <v>52.706449668474988</v>
      </c>
      <c r="K14" s="12">
        <v>45</v>
      </c>
      <c r="L14" s="21">
        <f t="shared" si="10"/>
        <v>5.4249547920433994</v>
      </c>
      <c r="M14" s="67">
        <v>29</v>
      </c>
      <c r="N14" s="15">
        <f t="shared" si="11"/>
        <v>3.4960819770946356</v>
      </c>
      <c r="O14" s="67">
        <v>5</v>
      </c>
      <c r="P14" s="15">
        <f t="shared" si="12"/>
        <v>0.60277275467148883</v>
      </c>
      <c r="Q14" s="72">
        <v>3</v>
      </c>
      <c r="R14" s="15">
        <f t="shared" si="13"/>
        <v>0.36166365280289331</v>
      </c>
      <c r="S14" s="76">
        <v>16</v>
      </c>
      <c r="T14" s="15">
        <f t="shared" si="14"/>
        <v>1.9288728149487644</v>
      </c>
      <c r="U14" s="76">
        <v>4</v>
      </c>
      <c r="V14" s="15">
        <f t="shared" si="15"/>
        <v>0.4822182037371911</v>
      </c>
      <c r="W14" s="76">
        <v>1</v>
      </c>
      <c r="X14" s="15">
        <f t="shared" si="16"/>
        <v>0.12055455093429777</v>
      </c>
      <c r="Y14" s="25">
        <v>27</v>
      </c>
      <c r="Z14" s="17">
        <v>9</v>
      </c>
      <c r="AA14" s="25">
        <v>2</v>
      </c>
      <c r="AB14" s="17">
        <v>3</v>
      </c>
      <c r="AC14" s="25">
        <v>4</v>
      </c>
      <c r="AD14" s="17">
        <v>732</v>
      </c>
      <c r="AE14" s="26">
        <v>283</v>
      </c>
      <c r="AF14" s="17">
        <v>73</v>
      </c>
      <c r="AG14" s="26">
        <v>129</v>
      </c>
      <c r="AH14" s="17">
        <v>215</v>
      </c>
      <c r="AI14" s="27">
        <v>1432</v>
      </c>
      <c r="AJ14" s="15">
        <v>17.26341169379144</v>
      </c>
      <c r="AK14" s="28">
        <v>3.2549728752260396</v>
      </c>
      <c r="AL14" s="22">
        <v>1.0849909584086799</v>
      </c>
      <c r="AM14" s="28">
        <v>0.24110910186859555</v>
      </c>
      <c r="AN14" s="22">
        <v>0.36166365280289331</v>
      </c>
      <c r="AO14" s="28">
        <v>0.4822182037371911</v>
      </c>
      <c r="AP14" s="51">
        <v>1075</v>
      </c>
      <c r="AQ14" s="55">
        <v>131</v>
      </c>
      <c r="AR14" s="51">
        <v>0</v>
      </c>
      <c r="AS14" s="55">
        <v>0</v>
      </c>
      <c r="AT14" s="51">
        <v>0</v>
      </c>
      <c r="AU14" s="55">
        <v>1157</v>
      </c>
      <c r="AV14" s="15">
        <f t="shared" si="17"/>
        <v>13.948161543098253</v>
      </c>
    </row>
    <row r="15" spans="1:48" ht="13.5" customHeight="1" x14ac:dyDescent="0.45">
      <c r="A15" s="7" t="s">
        <v>118</v>
      </c>
      <c r="B15" s="7" t="s">
        <v>231</v>
      </c>
      <c r="C15" s="8" t="s">
        <v>414</v>
      </c>
      <c r="D15" s="7" t="s">
        <v>281</v>
      </c>
      <c r="E15" s="58">
        <v>9392</v>
      </c>
      <c r="F15" s="50">
        <v>5082</v>
      </c>
      <c r="G15" s="37" t="s">
        <v>560</v>
      </c>
      <c r="H15" s="64">
        <v>2704</v>
      </c>
      <c r="I15" s="64">
        <v>2378</v>
      </c>
      <c r="J15" s="19">
        <f t="shared" si="9"/>
        <v>54.109880749574103</v>
      </c>
      <c r="K15" s="12">
        <v>43</v>
      </c>
      <c r="L15" s="21">
        <f t="shared" si="10"/>
        <v>4.5783645655877345</v>
      </c>
      <c r="M15" s="67">
        <v>30</v>
      </c>
      <c r="N15" s="15">
        <f t="shared" si="11"/>
        <v>3.1942078364565587</v>
      </c>
      <c r="O15" s="67">
        <v>7</v>
      </c>
      <c r="P15" s="15">
        <f t="shared" si="12"/>
        <v>0.74531516183986379</v>
      </c>
      <c r="Q15" s="72">
        <v>1</v>
      </c>
      <c r="R15" s="15">
        <f t="shared" si="13"/>
        <v>0.10647359454855196</v>
      </c>
      <c r="S15" s="76">
        <v>13</v>
      </c>
      <c r="T15" s="15">
        <f t="shared" si="14"/>
        <v>1.3841567291311754</v>
      </c>
      <c r="U15" s="76">
        <v>2</v>
      </c>
      <c r="V15" s="15">
        <f t="shared" si="15"/>
        <v>0.21294718909710392</v>
      </c>
      <c r="W15" s="76">
        <v>0</v>
      </c>
      <c r="X15" s="15">
        <f t="shared" si="16"/>
        <v>0</v>
      </c>
      <c r="Y15" s="25">
        <v>23</v>
      </c>
      <c r="Z15" s="17">
        <v>11</v>
      </c>
      <c r="AA15" s="25">
        <v>5</v>
      </c>
      <c r="AB15" s="17">
        <v>3</v>
      </c>
      <c r="AC15" s="25">
        <v>1</v>
      </c>
      <c r="AD15" s="17">
        <v>622</v>
      </c>
      <c r="AE15" s="26">
        <v>343</v>
      </c>
      <c r="AF15" s="17">
        <v>181</v>
      </c>
      <c r="AG15" s="26">
        <v>123</v>
      </c>
      <c r="AH15" s="17">
        <v>41</v>
      </c>
      <c r="AI15" s="27">
        <v>1310</v>
      </c>
      <c r="AJ15" s="15">
        <v>13.948040885860308</v>
      </c>
      <c r="AK15" s="28">
        <v>2.4488926746166952</v>
      </c>
      <c r="AL15" s="22">
        <v>1.1712095400340716</v>
      </c>
      <c r="AM15" s="28">
        <v>0.53236797274275982</v>
      </c>
      <c r="AN15" s="22">
        <v>0.31942078364565585</v>
      </c>
      <c r="AO15" s="28">
        <v>0.10647359454855196</v>
      </c>
      <c r="AP15" s="51">
        <v>1035</v>
      </c>
      <c r="AQ15" s="55">
        <v>0</v>
      </c>
      <c r="AR15" s="51">
        <v>0</v>
      </c>
      <c r="AS15" s="55">
        <v>0</v>
      </c>
      <c r="AT15" s="51">
        <v>0</v>
      </c>
      <c r="AU15" s="55">
        <v>1035</v>
      </c>
      <c r="AV15" s="15">
        <f t="shared" si="17"/>
        <v>11.020017035775128</v>
      </c>
    </row>
    <row r="16" spans="1:48" ht="13.5" customHeight="1" x14ac:dyDescent="0.45">
      <c r="A16" s="7" t="s">
        <v>141</v>
      </c>
      <c r="B16" s="7" t="s">
        <v>254</v>
      </c>
      <c r="C16" s="8" t="s">
        <v>455</v>
      </c>
      <c r="D16" s="7" t="s">
        <v>281</v>
      </c>
      <c r="E16" s="58">
        <v>3166</v>
      </c>
      <c r="F16" s="50">
        <v>1517</v>
      </c>
      <c r="G16" s="37" t="s">
        <v>577</v>
      </c>
      <c r="H16" s="64">
        <v>872</v>
      </c>
      <c r="I16" s="64">
        <v>645</v>
      </c>
      <c r="J16" s="19">
        <f t="shared" ref="J16:J17" si="18">(F16/E16)*100</f>
        <v>47.915350600126345</v>
      </c>
      <c r="K16" s="14">
        <v>12</v>
      </c>
      <c r="L16" s="21">
        <f t="shared" ref="L16:L17" si="19">(K16/E16)*1000</f>
        <v>3.790271636133923</v>
      </c>
      <c r="M16" s="69">
        <v>12</v>
      </c>
      <c r="N16" s="15">
        <f t="shared" ref="N16:N17" si="20">(M16/E16)*1000</f>
        <v>3.790271636133923</v>
      </c>
      <c r="O16" s="67">
        <v>2</v>
      </c>
      <c r="P16" s="15">
        <f t="shared" ref="P16:P17" si="21">(O16/E16)*1000</f>
        <v>0.63171193935565373</v>
      </c>
      <c r="Q16" s="72">
        <v>1</v>
      </c>
      <c r="R16" s="15">
        <f t="shared" ref="R16:R17" si="22">(Q16/E16)*1000</f>
        <v>0.31585596967782686</v>
      </c>
      <c r="S16" s="76">
        <v>0</v>
      </c>
      <c r="T16" s="15">
        <f t="shared" ref="T16:T17" si="23">(S16/E16)*1000</f>
        <v>0</v>
      </c>
      <c r="U16" s="76">
        <v>0</v>
      </c>
      <c r="V16" s="15">
        <f t="shared" ref="V16:V17" si="24">(U16/E16)*1000</f>
        <v>0</v>
      </c>
      <c r="W16" s="76">
        <v>0</v>
      </c>
      <c r="X16" s="15">
        <f t="shared" ref="X16:X17" si="25">(W16/E16)*1000</f>
        <v>0</v>
      </c>
      <c r="Y16" s="25">
        <v>8</v>
      </c>
      <c r="Z16" s="17">
        <v>2</v>
      </c>
      <c r="AA16" s="25">
        <v>1</v>
      </c>
      <c r="AB16" s="17">
        <v>0</v>
      </c>
      <c r="AC16" s="25">
        <v>1</v>
      </c>
      <c r="AD16" s="17">
        <v>213</v>
      </c>
      <c r="AE16" s="26">
        <v>63</v>
      </c>
      <c r="AF16" s="17">
        <v>35</v>
      </c>
      <c r="AG16" s="26">
        <v>0</v>
      </c>
      <c r="AH16" s="17">
        <v>41</v>
      </c>
      <c r="AI16" s="27">
        <v>352</v>
      </c>
      <c r="AJ16" s="15">
        <v>11.118130132659507</v>
      </c>
      <c r="AK16" s="28">
        <v>2.5268477574226149</v>
      </c>
      <c r="AL16" s="22">
        <v>0.63171193935565373</v>
      </c>
      <c r="AM16" s="28">
        <v>0.31585596967782686</v>
      </c>
      <c r="AN16" s="22">
        <v>0</v>
      </c>
      <c r="AO16" s="28">
        <v>0.31585596967782686</v>
      </c>
      <c r="AP16" s="51">
        <v>261</v>
      </c>
      <c r="AQ16" s="55">
        <v>0</v>
      </c>
      <c r="AR16" s="51">
        <v>0</v>
      </c>
      <c r="AS16" s="55">
        <v>0</v>
      </c>
      <c r="AT16" s="51">
        <v>0</v>
      </c>
      <c r="AU16" s="55">
        <v>261</v>
      </c>
      <c r="AV16" s="15">
        <f t="shared" ref="AV16:AV17" si="26">(AU16/E16)*100</f>
        <v>8.2438408085912815</v>
      </c>
    </row>
    <row r="17" spans="1:48" ht="13.5" customHeight="1" x14ac:dyDescent="0.45">
      <c r="A17" s="7" t="s">
        <v>154</v>
      </c>
      <c r="B17" s="7" t="s">
        <v>268</v>
      </c>
      <c r="C17" s="8" t="s">
        <v>476</v>
      </c>
      <c r="D17" s="7" t="s">
        <v>281</v>
      </c>
      <c r="E17" s="58">
        <v>5188</v>
      </c>
      <c r="F17" s="50">
        <v>2832</v>
      </c>
      <c r="G17" s="37" t="s">
        <v>582</v>
      </c>
      <c r="H17" s="64">
        <v>1467</v>
      </c>
      <c r="I17" s="64">
        <v>1365</v>
      </c>
      <c r="J17" s="19">
        <f t="shared" si="18"/>
        <v>54.587509637625288</v>
      </c>
      <c r="K17" s="14">
        <v>26</v>
      </c>
      <c r="L17" s="21">
        <f t="shared" si="19"/>
        <v>5.0115651503469545</v>
      </c>
      <c r="M17" s="69">
        <v>11</v>
      </c>
      <c r="N17" s="15">
        <f t="shared" si="20"/>
        <v>2.1202775636083269</v>
      </c>
      <c r="O17" s="67">
        <v>1</v>
      </c>
      <c r="P17" s="15">
        <f t="shared" si="21"/>
        <v>0.19275250578257516</v>
      </c>
      <c r="Q17" s="72">
        <v>0</v>
      </c>
      <c r="R17" s="15">
        <f t="shared" si="22"/>
        <v>0</v>
      </c>
      <c r="S17" s="76">
        <v>15</v>
      </c>
      <c r="T17" s="15">
        <f t="shared" si="23"/>
        <v>2.8912875867386276</v>
      </c>
      <c r="U17" s="76">
        <v>4</v>
      </c>
      <c r="V17" s="15">
        <f t="shared" si="24"/>
        <v>0.77101002313030065</v>
      </c>
      <c r="W17" s="76">
        <v>0</v>
      </c>
      <c r="X17" s="15">
        <f t="shared" si="25"/>
        <v>0</v>
      </c>
      <c r="Y17" s="25">
        <v>14</v>
      </c>
      <c r="Z17" s="17">
        <v>7</v>
      </c>
      <c r="AA17" s="25">
        <v>3</v>
      </c>
      <c r="AB17" s="17">
        <v>2</v>
      </c>
      <c r="AC17" s="25">
        <v>0</v>
      </c>
      <c r="AD17" s="17">
        <v>379</v>
      </c>
      <c r="AE17" s="26">
        <v>226</v>
      </c>
      <c r="AF17" s="17">
        <v>109</v>
      </c>
      <c r="AG17" s="26">
        <v>83</v>
      </c>
      <c r="AH17" s="17">
        <v>0</v>
      </c>
      <c r="AI17" s="27">
        <v>797</v>
      </c>
      <c r="AJ17" s="15">
        <v>15.36237471087124</v>
      </c>
      <c r="AK17" s="28">
        <v>2.6985350809560522</v>
      </c>
      <c r="AL17" s="22">
        <v>1.3492675404780261</v>
      </c>
      <c r="AM17" s="28">
        <v>0.57825751734772557</v>
      </c>
      <c r="AN17" s="22">
        <v>0.38550501156515032</v>
      </c>
      <c r="AO17" s="28">
        <v>0</v>
      </c>
      <c r="AP17" s="51">
        <v>567</v>
      </c>
      <c r="AQ17" s="55">
        <v>36</v>
      </c>
      <c r="AR17" s="51">
        <v>0</v>
      </c>
      <c r="AS17" s="55">
        <v>0</v>
      </c>
      <c r="AT17" s="51">
        <v>0</v>
      </c>
      <c r="AU17" s="55">
        <v>586</v>
      </c>
      <c r="AV17" s="15">
        <f t="shared" si="26"/>
        <v>11.295296838858905</v>
      </c>
    </row>
    <row r="18" spans="1:48" ht="13.5" customHeight="1" thickBot="1" x14ac:dyDescent="0.4"/>
    <row r="19" spans="1:48" ht="13.5" customHeight="1" thickBot="1" x14ac:dyDescent="0.5">
      <c r="A19" s="83" t="s">
        <v>24</v>
      </c>
      <c r="B19" s="84"/>
      <c r="C19" s="84"/>
      <c r="D19" s="85"/>
      <c r="E19" s="2"/>
      <c r="F19" s="2"/>
      <c r="G19" s="2"/>
      <c r="H19" s="2"/>
      <c r="I19" s="2"/>
      <c r="J19" s="2"/>
      <c r="K19" s="42" t="s">
        <v>482</v>
      </c>
      <c r="L19" s="42" t="s">
        <v>489</v>
      </c>
      <c r="M19" s="65" t="s">
        <v>483</v>
      </c>
      <c r="N19" s="43" t="s">
        <v>490</v>
      </c>
      <c r="O19" s="65" t="s">
        <v>485</v>
      </c>
      <c r="P19" s="43" t="s">
        <v>491</v>
      </c>
      <c r="Q19" s="70" t="s">
        <v>486</v>
      </c>
      <c r="R19" s="43" t="s">
        <v>492</v>
      </c>
      <c r="S19" s="75" t="s">
        <v>484</v>
      </c>
      <c r="T19" s="43" t="s">
        <v>493</v>
      </c>
      <c r="U19" s="75" t="s">
        <v>487</v>
      </c>
      <c r="V19" s="43" t="s">
        <v>494</v>
      </c>
      <c r="W19" s="75" t="s">
        <v>488</v>
      </c>
      <c r="X19" s="43" t="s">
        <v>495</v>
      </c>
      <c r="Y19" s="44" t="s">
        <v>0</v>
      </c>
      <c r="Z19" s="45" t="s">
        <v>1</v>
      </c>
      <c r="AA19" s="44" t="s">
        <v>2</v>
      </c>
      <c r="AB19" s="45" t="s">
        <v>3</v>
      </c>
      <c r="AC19" s="44" t="s">
        <v>4</v>
      </c>
      <c r="AD19" s="45" t="s">
        <v>5</v>
      </c>
      <c r="AE19" s="46" t="s">
        <v>6</v>
      </c>
      <c r="AF19" s="45" t="s">
        <v>7</v>
      </c>
      <c r="AG19" s="46" t="s">
        <v>8</v>
      </c>
      <c r="AH19" s="45" t="s">
        <v>9</v>
      </c>
      <c r="AI19" s="47" t="s">
        <v>10</v>
      </c>
      <c r="AJ19" s="43" t="s">
        <v>11</v>
      </c>
      <c r="AK19" s="48" t="s">
        <v>12</v>
      </c>
      <c r="AL19" s="49" t="s">
        <v>13</v>
      </c>
      <c r="AM19" s="48" t="s">
        <v>14</v>
      </c>
      <c r="AN19" s="49" t="s">
        <v>15</v>
      </c>
      <c r="AO19" s="48" t="s">
        <v>16</v>
      </c>
      <c r="AP19" s="52" t="s">
        <v>17</v>
      </c>
      <c r="AQ19" s="56" t="s">
        <v>18</v>
      </c>
      <c r="AR19" s="52" t="s">
        <v>19</v>
      </c>
      <c r="AS19" s="56" t="s">
        <v>20</v>
      </c>
      <c r="AT19" s="52" t="s">
        <v>21</v>
      </c>
      <c r="AU19" s="56" t="s">
        <v>22</v>
      </c>
      <c r="AV19" s="52" t="s">
        <v>23</v>
      </c>
    </row>
    <row r="20" spans="1:48" ht="13.5" customHeight="1" x14ac:dyDescent="0.45">
      <c r="A20" s="86" t="s">
        <v>25</v>
      </c>
      <c r="B20" s="87"/>
      <c r="C20" s="87"/>
      <c r="D20" s="88"/>
      <c r="E20" s="3">
        <f>SUM(E2:E17)</f>
        <v>97935</v>
      </c>
      <c r="F20" s="3">
        <f>SUM(F2:F17)</f>
        <v>52561</v>
      </c>
      <c r="G20" s="3"/>
      <c r="H20" s="61">
        <f t="shared" ref="H20:AV20" si="27">SUM(H2:H17)</f>
        <v>28166</v>
      </c>
      <c r="I20" s="61">
        <f t="shared" si="27"/>
        <v>24395</v>
      </c>
      <c r="J20" s="3">
        <f t="shared" si="27"/>
        <v>862.48015233021317</v>
      </c>
      <c r="K20" s="32">
        <f t="shared" si="27"/>
        <v>449</v>
      </c>
      <c r="L20" s="3">
        <f t="shared" si="27"/>
        <v>76.00462782090942</v>
      </c>
      <c r="M20" s="23">
        <f t="shared" si="27"/>
        <v>331</v>
      </c>
      <c r="N20" s="3">
        <f t="shared" si="27"/>
        <v>57.024675643225684</v>
      </c>
      <c r="O20" s="23">
        <f t="shared" si="27"/>
        <v>80</v>
      </c>
      <c r="P20" s="3">
        <f t="shared" si="27"/>
        <v>13.564579028304589</v>
      </c>
      <c r="Q20" s="23">
        <f t="shared" si="27"/>
        <v>14</v>
      </c>
      <c r="R20" s="3">
        <f t="shared" si="27"/>
        <v>2.4854004351622119</v>
      </c>
      <c r="S20" s="5">
        <f t="shared" si="27"/>
        <v>118</v>
      </c>
      <c r="T20" s="3">
        <f t="shared" si="27"/>
        <v>18.979952177683721</v>
      </c>
      <c r="U20" s="5">
        <f t="shared" si="27"/>
        <v>21</v>
      </c>
      <c r="V20" s="3">
        <f t="shared" si="27"/>
        <v>4.2073027297550221</v>
      </c>
      <c r="W20" s="5">
        <f t="shared" si="27"/>
        <v>1</v>
      </c>
      <c r="X20" s="3">
        <f t="shared" si="27"/>
        <v>0.12055455093429777</v>
      </c>
      <c r="Y20" s="30">
        <f t="shared" si="27"/>
        <v>241</v>
      </c>
      <c r="Z20" s="3">
        <f t="shared" si="27"/>
        <v>107</v>
      </c>
      <c r="AA20" s="30">
        <f t="shared" si="27"/>
        <v>63</v>
      </c>
      <c r="AB20" s="3">
        <f t="shared" si="27"/>
        <v>23</v>
      </c>
      <c r="AC20" s="30">
        <f t="shared" si="27"/>
        <v>15</v>
      </c>
      <c r="AD20" s="3">
        <f t="shared" si="27"/>
        <v>6543</v>
      </c>
      <c r="AE20" s="32">
        <f t="shared" si="27"/>
        <v>3499</v>
      </c>
      <c r="AF20" s="3">
        <f t="shared" si="27"/>
        <v>2367</v>
      </c>
      <c r="AG20" s="32">
        <f t="shared" si="27"/>
        <v>932</v>
      </c>
      <c r="AH20" s="3">
        <f t="shared" si="27"/>
        <v>676</v>
      </c>
      <c r="AI20" s="32">
        <f t="shared" si="27"/>
        <v>14017</v>
      </c>
      <c r="AJ20" s="3">
        <f t="shared" si="27"/>
        <v>238.01336187168354</v>
      </c>
      <c r="AK20" s="34">
        <f t="shared" si="27"/>
        <v>39.224585728266234</v>
      </c>
      <c r="AL20" s="3">
        <f t="shared" si="27"/>
        <v>19.008160334583565</v>
      </c>
      <c r="AM20" s="34">
        <f t="shared" si="27"/>
        <v>11.722534548061681</v>
      </c>
      <c r="AN20" s="3">
        <f t="shared" si="27"/>
        <v>3.4433922239014194</v>
      </c>
      <c r="AO20" s="34">
        <f t="shared" si="27"/>
        <v>2.6059549860965099</v>
      </c>
      <c r="AP20" s="3">
        <f t="shared" si="27"/>
        <v>11146</v>
      </c>
      <c r="AQ20" s="53">
        <f t="shared" si="27"/>
        <v>507</v>
      </c>
      <c r="AR20" s="3">
        <f t="shared" si="27"/>
        <v>0</v>
      </c>
      <c r="AS20" s="53">
        <f t="shared" si="27"/>
        <v>0</v>
      </c>
      <c r="AT20" s="3">
        <f t="shared" si="27"/>
        <v>0</v>
      </c>
      <c r="AU20" s="53">
        <f t="shared" si="27"/>
        <v>11345</v>
      </c>
      <c r="AV20" s="3">
        <f t="shared" si="27"/>
        <v>189.6396392624776</v>
      </c>
    </row>
    <row r="21" spans="1:48" ht="13.5" customHeight="1" x14ac:dyDescent="0.45">
      <c r="A21" s="80" t="s">
        <v>26</v>
      </c>
      <c r="B21" s="81"/>
      <c r="C21" s="81"/>
      <c r="D21" s="82"/>
      <c r="E21" s="4">
        <f>COUNT(E2:E17)</f>
        <v>16</v>
      </c>
      <c r="F21" s="4">
        <f>COUNT(F2:F17)</f>
        <v>16</v>
      </c>
      <c r="G21" s="4"/>
      <c r="H21" s="62">
        <f t="shared" ref="H21:AV21" si="28">COUNT(H2:H17)</f>
        <v>16</v>
      </c>
      <c r="I21" s="62">
        <f t="shared" si="28"/>
        <v>16</v>
      </c>
      <c r="J21" s="4">
        <f t="shared" si="28"/>
        <v>16</v>
      </c>
      <c r="K21" s="33">
        <f t="shared" si="28"/>
        <v>16</v>
      </c>
      <c r="L21" s="4">
        <f t="shared" si="28"/>
        <v>16</v>
      </c>
      <c r="M21" s="24">
        <f t="shared" si="28"/>
        <v>16</v>
      </c>
      <c r="N21" s="4">
        <f t="shared" si="28"/>
        <v>16</v>
      </c>
      <c r="O21" s="24">
        <f t="shared" si="28"/>
        <v>16</v>
      </c>
      <c r="P21" s="4">
        <f t="shared" si="28"/>
        <v>16</v>
      </c>
      <c r="Q21" s="24">
        <f t="shared" si="28"/>
        <v>16</v>
      </c>
      <c r="R21" s="4">
        <f t="shared" si="28"/>
        <v>16</v>
      </c>
      <c r="S21" s="6">
        <f t="shared" si="28"/>
        <v>16</v>
      </c>
      <c r="T21" s="4">
        <f t="shared" si="28"/>
        <v>16</v>
      </c>
      <c r="U21" s="6">
        <f t="shared" si="28"/>
        <v>16</v>
      </c>
      <c r="V21" s="4">
        <f t="shared" si="28"/>
        <v>16</v>
      </c>
      <c r="W21" s="6">
        <f t="shared" si="28"/>
        <v>16</v>
      </c>
      <c r="X21" s="4">
        <f t="shared" si="28"/>
        <v>16</v>
      </c>
      <c r="Y21" s="31">
        <f t="shared" si="28"/>
        <v>16</v>
      </c>
      <c r="Z21" s="4">
        <f t="shared" si="28"/>
        <v>16</v>
      </c>
      <c r="AA21" s="31">
        <f t="shared" si="28"/>
        <v>16</v>
      </c>
      <c r="AB21" s="4">
        <f t="shared" si="28"/>
        <v>16</v>
      </c>
      <c r="AC21" s="31">
        <f t="shared" si="28"/>
        <v>16</v>
      </c>
      <c r="AD21" s="4">
        <f t="shared" si="28"/>
        <v>16</v>
      </c>
      <c r="AE21" s="33">
        <f t="shared" si="28"/>
        <v>16</v>
      </c>
      <c r="AF21" s="4">
        <f t="shared" si="28"/>
        <v>16</v>
      </c>
      <c r="AG21" s="33">
        <f t="shared" si="28"/>
        <v>16</v>
      </c>
      <c r="AH21" s="4">
        <f t="shared" si="28"/>
        <v>16</v>
      </c>
      <c r="AI21" s="33">
        <f t="shared" si="28"/>
        <v>16</v>
      </c>
      <c r="AJ21" s="4">
        <f t="shared" si="28"/>
        <v>16</v>
      </c>
      <c r="AK21" s="35">
        <f t="shared" si="28"/>
        <v>16</v>
      </c>
      <c r="AL21" s="4">
        <f t="shared" si="28"/>
        <v>16</v>
      </c>
      <c r="AM21" s="35">
        <f t="shared" si="28"/>
        <v>16</v>
      </c>
      <c r="AN21" s="4">
        <f t="shared" si="28"/>
        <v>16</v>
      </c>
      <c r="AO21" s="35">
        <f t="shared" si="28"/>
        <v>16</v>
      </c>
      <c r="AP21" s="4">
        <f t="shared" si="28"/>
        <v>16</v>
      </c>
      <c r="AQ21" s="54">
        <f t="shared" si="28"/>
        <v>16</v>
      </c>
      <c r="AR21" s="4">
        <f t="shared" si="28"/>
        <v>16</v>
      </c>
      <c r="AS21" s="54">
        <f t="shared" si="28"/>
        <v>16</v>
      </c>
      <c r="AT21" s="4">
        <f t="shared" si="28"/>
        <v>16</v>
      </c>
      <c r="AU21" s="54">
        <f t="shared" si="28"/>
        <v>16</v>
      </c>
      <c r="AV21" s="4">
        <f t="shared" si="28"/>
        <v>16</v>
      </c>
    </row>
    <row r="22" spans="1:48" ht="13.5" customHeight="1" x14ac:dyDescent="0.45">
      <c r="A22" s="80" t="s">
        <v>27</v>
      </c>
      <c r="B22" s="81"/>
      <c r="C22" s="81"/>
      <c r="D22" s="82"/>
      <c r="E22" s="4">
        <f>AVERAGEA(E2:E17)</f>
        <v>6120.9375</v>
      </c>
      <c r="F22" s="4">
        <f>AVERAGEA(F2:F17)</f>
        <v>3285.0625</v>
      </c>
      <c r="G22" s="4"/>
      <c r="H22" s="62">
        <f t="shared" ref="H22:AV22" si="29">AVERAGEA(H2:H17)</f>
        <v>1760.375</v>
      </c>
      <c r="I22" s="62">
        <f t="shared" si="29"/>
        <v>1524.6875</v>
      </c>
      <c r="J22" s="4">
        <f t="shared" si="29"/>
        <v>53.905009520638323</v>
      </c>
      <c r="K22" s="33">
        <f t="shared" si="29"/>
        <v>28.0625</v>
      </c>
      <c r="L22" s="4">
        <f t="shared" si="29"/>
        <v>4.7502892388068387</v>
      </c>
      <c r="M22" s="24">
        <f t="shared" si="29"/>
        <v>20.6875</v>
      </c>
      <c r="N22" s="4">
        <f t="shared" si="29"/>
        <v>3.5640422277016053</v>
      </c>
      <c r="O22" s="24">
        <f t="shared" si="29"/>
        <v>5</v>
      </c>
      <c r="P22" s="4">
        <f t="shared" si="29"/>
        <v>0.84778618926903682</v>
      </c>
      <c r="Q22" s="24">
        <f t="shared" si="29"/>
        <v>0.875</v>
      </c>
      <c r="R22" s="4">
        <f t="shared" si="29"/>
        <v>0.15533752719763824</v>
      </c>
      <c r="S22" s="6">
        <f t="shared" si="29"/>
        <v>7.375</v>
      </c>
      <c r="T22" s="4">
        <f t="shared" si="29"/>
        <v>1.1862470111052326</v>
      </c>
      <c r="U22" s="6">
        <f t="shared" si="29"/>
        <v>1.3125</v>
      </c>
      <c r="V22" s="4">
        <f t="shared" si="29"/>
        <v>0.26295642060968888</v>
      </c>
      <c r="W22" s="6">
        <f t="shared" si="29"/>
        <v>6.25E-2</v>
      </c>
      <c r="X22" s="4">
        <f t="shared" si="29"/>
        <v>7.5346594333936109E-3</v>
      </c>
      <c r="Y22" s="31">
        <f t="shared" si="29"/>
        <v>15.0625</v>
      </c>
      <c r="Z22" s="4">
        <f t="shared" si="29"/>
        <v>6.6875</v>
      </c>
      <c r="AA22" s="31">
        <f t="shared" si="29"/>
        <v>3.9375</v>
      </c>
      <c r="AB22" s="4">
        <f t="shared" si="29"/>
        <v>1.4375</v>
      </c>
      <c r="AC22" s="31">
        <f t="shared" si="29"/>
        <v>0.9375</v>
      </c>
      <c r="AD22" s="4">
        <f t="shared" si="29"/>
        <v>408.9375</v>
      </c>
      <c r="AE22" s="33">
        <f t="shared" si="29"/>
        <v>218.6875</v>
      </c>
      <c r="AF22" s="4">
        <f t="shared" si="29"/>
        <v>147.9375</v>
      </c>
      <c r="AG22" s="33">
        <f t="shared" si="29"/>
        <v>58.25</v>
      </c>
      <c r="AH22" s="4">
        <f t="shared" si="29"/>
        <v>42.25</v>
      </c>
      <c r="AI22" s="33">
        <f t="shared" si="29"/>
        <v>876.0625</v>
      </c>
      <c r="AJ22" s="4">
        <f t="shared" si="29"/>
        <v>14.875835116980221</v>
      </c>
      <c r="AK22" s="35">
        <f t="shared" si="29"/>
        <v>2.4515366080166396</v>
      </c>
      <c r="AL22" s="4">
        <f t="shared" si="29"/>
        <v>1.1880100209114728</v>
      </c>
      <c r="AM22" s="35">
        <f t="shared" si="29"/>
        <v>0.73265840925385506</v>
      </c>
      <c r="AN22" s="4">
        <f t="shared" si="29"/>
        <v>0.21521201399383871</v>
      </c>
      <c r="AO22" s="35">
        <f t="shared" si="29"/>
        <v>0.16287218663103187</v>
      </c>
      <c r="AP22" s="4">
        <f t="shared" si="29"/>
        <v>696.625</v>
      </c>
      <c r="AQ22" s="54">
        <f t="shared" si="29"/>
        <v>31.6875</v>
      </c>
      <c r="AR22" s="4">
        <f t="shared" si="29"/>
        <v>0</v>
      </c>
      <c r="AS22" s="54">
        <f t="shared" si="29"/>
        <v>0</v>
      </c>
      <c r="AT22" s="4">
        <f t="shared" si="29"/>
        <v>0</v>
      </c>
      <c r="AU22" s="54">
        <f t="shared" si="29"/>
        <v>709.0625</v>
      </c>
      <c r="AV22" s="4">
        <f t="shared" si="29"/>
        <v>11.85247745390485</v>
      </c>
    </row>
    <row r="23" spans="1:48" ht="13.5" customHeight="1" x14ac:dyDescent="0.45">
      <c r="A23" s="80" t="s">
        <v>28</v>
      </c>
      <c r="B23" s="81"/>
      <c r="C23" s="81"/>
      <c r="D23" s="82"/>
      <c r="E23" s="4">
        <f>MIN(E2:E17)</f>
        <v>2428</v>
      </c>
      <c r="F23" s="4">
        <f>MIN(F2:F17)</f>
        <v>1331</v>
      </c>
      <c r="G23" s="4"/>
      <c r="H23" s="62">
        <f t="shared" ref="H23:AV23" si="30">MIN(H2:H17)</f>
        <v>765</v>
      </c>
      <c r="I23" s="62">
        <f t="shared" si="30"/>
        <v>560</v>
      </c>
      <c r="J23" s="4">
        <f t="shared" si="30"/>
        <v>47.915350600126345</v>
      </c>
      <c r="K23" s="33">
        <f t="shared" si="30"/>
        <v>8</v>
      </c>
      <c r="L23" s="4">
        <f t="shared" si="30"/>
        <v>2.9854620976116304</v>
      </c>
      <c r="M23" s="24">
        <f t="shared" si="30"/>
        <v>5</v>
      </c>
      <c r="N23" s="4">
        <f t="shared" si="30"/>
        <v>1.9011406844106464</v>
      </c>
      <c r="O23" s="24">
        <f t="shared" si="30"/>
        <v>0</v>
      </c>
      <c r="P23" s="4">
        <f t="shared" si="30"/>
        <v>0</v>
      </c>
      <c r="Q23" s="24">
        <f t="shared" si="30"/>
        <v>0</v>
      </c>
      <c r="R23" s="4">
        <f t="shared" si="30"/>
        <v>0</v>
      </c>
      <c r="S23" s="6">
        <f t="shared" si="30"/>
        <v>0</v>
      </c>
      <c r="T23" s="4">
        <f t="shared" si="30"/>
        <v>0</v>
      </c>
      <c r="U23" s="6">
        <f t="shared" si="30"/>
        <v>0</v>
      </c>
      <c r="V23" s="4">
        <f t="shared" si="30"/>
        <v>0</v>
      </c>
      <c r="W23" s="6">
        <f t="shared" si="30"/>
        <v>0</v>
      </c>
      <c r="X23" s="4">
        <f t="shared" si="30"/>
        <v>0</v>
      </c>
      <c r="Y23" s="31">
        <f t="shared" si="30"/>
        <v>3</v>
      </c>
      <c r="Z23" s="4">
        <f t="shared" si="30"/>
        <v>2</v>
      </c>
      <c r="AA23" s="31">
        <f t="shared" si="30"/>
        <v>1</v>
      </c>
      <c r="AB23" s="4">
        <f t="shared" si="30"/>
        <v>0</v>
      </c>
      <c r="AC23" s="31">
        <f t="shared" si="30"/>
        <v>0</v>
      </c>
      <c r="AD23" s="4">
        <f t="shared" si="30"/>
        <v>82</v>
      </c>
      <c r="AE23" s="33">
        <f t="shared" si="30"/>
        <v>63</v>
      </c>
      <c r="AF23" s="4">
        <f t="shared" si="30"/>
        <v>35</v>
      </c>
      <c r="AG23" s="33">
        <f t="shared" si="30"/>
        <v>0</v>
      </c>
      <c r="AH23" s="4">
        <f t="shared" si="30"/>
        <v>0</v>
      </c>
      <c r="AI23" s="33">
        <f t="shared" si="30"/>
        <v>270</v>
      </c>
      <c r="AJ23" s="4">
        <f t="shared" si="30"/>
        <v>9.3717549325025971</v>
      </c>
      <c r="AK23" s="35">
        <f t="shared" si="30"/>
        <v>1.1406844106463878</v>
      </c>
      <c r="AL23" s="4">
        <f t="shared" si="30"/>
        <v>0.26910656620021528</v>
      </c>
      <c r="AM23" s="35">
        <f t="shared" si="30"/>
        <v>0.11838522552385462</v>
      </c>
      <c r="AN23" s="4">
        <f t="shared" si="30"/>
        <v>0</v>
      </c>
      <c r="AO23" s="35">
        <f t="shared" si="30"/>
        <v>0</v>
      </c>
      <c r="AP23" s="4">
        <f t="shared" si="30"/>
        <v>224</v>
      </c>
      <c r="AQ23" s="54">
        <f t="shared" si="30"/>
        <v>0</v>
      </c>
      <c r="AR23" s="4">
        <f t="shared" si="30"/>
        <v>0</v>
      </c>
      <c r="AS23" s="54">
        <f t="shared" si="30"/>
        <v>0</v>
      </c>
      <c r="AT23" s="4">
        <f t="shared" si="30"/>
        <v>0</v>
      </c>
      <c r="AU23" s="54">
        <f t="shared" si="30"/>
        <v>224</v>
      </c>
      <c r="AV23" s="4">
        <f t="shared" si="30"/>
        <v>8.2438408085912815</v>
      </c>
    </row>
    <row r="24" spans="1:48" ht="13.5" customHeight="1" x14ac:dyDescent="0.45">
      <c r="A24" s="80" t="s">
        <v>29</v>
      </c>
      <c r="B24" s="81"/>
      <c r="C24" s="81"/>
      <c r="D24" s="82"/>
      <c r="E24" s="4">
        <f>MAX(E2:E17)</f>
        <v>9392</v>
      </c>
      <c r="F24" s="4">
        <f>MAX(F2:F17)</f>
        <v>5082</v>
      </c>
      <c r="G24" s="4"/>
      <c r="H24" s="62">
        <f t="shared" ref="H24:AV24" si="31">MAX(H2:H17)</f>
        <v>2704</v>
      </c>
      <c r="I24" s="62">
        <f t="shared" si="31"/>
        <v>2378</v>
      </c>
      <c r="J24" s="4">
        <f t="shared" si="31"/>
        <v>59.732664995822894</v>
      </c>
      <c r="K24" s="33">
        <f t="shared" si="31"/>
        <v>45</v>
      </c>
      <c r="L24" s="4">
        <f t="shared" si="31"/>
        <v>8.2547169811320753</v>
      </c>
      <c r="M24" s="24">
        <f t="shared" si="31"/>
        <v>30</v>
      </c>
      <c r="N24" s="4">
        <f t="shared" si="31"/>
        <v>7.4135090609555192</v>
      </c>
      <c r="O24" s="24">
        <f t="shared" si="31"/>
        <v>9</v>
      </c>
      <c r="P24" s="4">
        <f t="shared" si="31"/>
        <v>2.059308072487644</v>
      </c>
      <c r="Q24" s="24">
        <f t="shared" si="31"/>
        <v>3</v>
      </c>
      <c r="R24" s="4">
        <f t="shared" si="31"/>
        <v>0.41186161449752884</v>
      </c>
      <c r="S24" s="6">
        <f t="shared" si="31"/>
        <v>18</v>
      </c>
      <c r="T24" s="4">
        <f t="shared" si="31"/>
        <v>3.5377358490566038</v>
      </c>
      <c r="U24" s="6">
        <f t="shared" si="31"/>
        <v>4</v>
      </c>
      <c r="V24" s="4">
        <f t="shared" si="31"/>
        <v>0.88443396226415094</v>
      </c>
      <c r="W24" s="6">
        <f t="shared" si="31"/>
        <v>1</v>
      </c>
      <c r="X24" s="4">
        <f t="shared" si="31"/>
        <v>0.12055455093429777</v>
      </c>
      <c r="Y24" s="31">
        <f t="shared" si="31"/>
        <v>28</v>
      </c>
      <c r="Z24" s="4">
        <f t="shared" si="31"/>
        <v>11</v>
      </c>
      <c r="AA24" s="31">
        <f t="shared" si="31"/>
        <v>7</v>
      </c>
      <c r="AB24" s="4">
        <f t="shared" si="31"/>
        <v>3</v>
      </c>
      <c r="AC24" s="31">
        <f t="shared" si="31"/>
        <v>4</v>
      </c>
      <c r="AD24" s="4">
        <f t="shared" si="31"/>
        <v>773</v>
      </c>
      <c r="AE24" s="33">
        <f t="shared" si="31"/>
        <v>343</v>
      </c>
      <c r="AF24" s="4">
        <f t="shared" si="31"/>
        <v>265</v>
      </c>
      <c r="AG24" s="33">
        <f t="shared" si="31"/>
        <v>144</v>
      </c>
      <c r="AH24" s="4">
        <f t="shared" si="31"/>
        <v>215</v>
      </c>
      <c r="AI24" s="33">
        <f t="shared" si="31"/>
        <v>1432</v>
      </c>
      <c r="AJ24" s="4">
        <f t="shared" si="31"/>
        <v>25.854952830188676</v>
      </c>
      <c r="AK24" s="35">
        <f t="shared" si="31"/>
        <v>4.1273584905660377</v>
      </c>
      <c r="AL24" s="4">
        <f t="shared" si="31"/>
        <v>2.8830313014827018</v>
      </c>
      <c r="AM24" s="35">
        <f t="shared" si="31"/>
        <v>1.7688679245283019</v>
      </c>
      <c r="AN24" s="4">
        <f t="shared" si="31"/>
        <v>0.41186161449752884</v>
      </c>
      <c r="AO24" s="35">
        <f t="shared" si="31"/>
        <v>0.4822182037371911</v>
      </c>
      <c r="AP24" s="4">
        <f t="shared" si="31"/>
        <v>1075</v>
      </c>
      <c r="AQ24" s="54">
        <f t="shared" si="31"/>
        <v>131</v>
      </c>
      <c r="AR24" s="4">
        <f t="shared" si="31"/>
        <v>0</v>
      </c>
      <c r="AS24" s="54">
        <f t="shared" si="31"/>
        <v>0</v>
      </c>
      <c r="AT24" s="4">
        <f t="shared" si="31"/>
        <v>0</v>
      </c>
      <c r="AU24" s="54">
        <f t="shared" si="31"/>
        <v>1157</v>
      </c>
      <c r="AV24" s="4">
        <f t="shared" si="31"/>
        <v>19.634433962264151</v>
      </c>
    </row>
    <row r="25" spans="1:48" ht="13.5" customHeight="1" x14ac:dyDescent="0.45">
      <c r="A25" s="80" t="s">
        <v>30</v>
      </c>
      <c r="B25" s="81"/>
      <c r="C25" s="81"/>
      <c r="D25" s="82"/>
      <c r="E25" s="4">
        <f>VARP(E2:E17)</f>
        <v>5227763.93359375</v>
      </c>
      <c r="F25" s="4">
        <f>VARP(F2:F17)</f>
        <v>1440233.05859375</v>
      </c>
      <c r="G25" s="4"/>
      <c r="H25" s="62">
        <f t="shared" ref="H25:AV25" si="32">VARP(H2:H17)</f>
        <v>398052.734375</v>
      </c>
      <c r="I25" s="62">
        <f t="shared" si="32"/>
        <v>333561.71484375</v>
      </c>
      <c r="J25" s="4">
        <f t="shared" si="32"/>
        <v>6.3324034006838392</v>
      </c>
      <c r="K25" s="33">
        <f t="shared" si="32"/>
        <v>114.68359375</v>
      </c>
      <c r="L25" s="4">
        <f t="shared" si="32"/>
        <v>2.0073508142281895</v>
      </c>
      <c r="M25" s="24">
        <f t="shared" si="32"/>
        <v>51.96484375</v>
      </c>
      <c r="N25" s="4">
        <f t="shared" si="32"/>
        <v>1.5397745907812137</v>
      </c>
      <c r="O25" s="24">
        <f t="shared" si="32"/>
        <v>6.125</v>
      </c>
      <c r="P25" s="4">
        <f t="shared" si="32"/>
        <v>0.21440922007822105</v>
      </c>
      <c r="Q25" s="24">
        <f t="shared" si="32"/>
        <v>0.484375</v>
      </c>
      <c r="R25" s="4">
        <f t="shared" si="32"/>
        <v>1.6195821030314778E-2</v>
      </c>
      <c r="S25" s="6">
        <f t="shared" si="32"/>
        <v>32.359375</v>
      </c>
      <c r="T25" s="4">
        <f t="shared" si="32"/>
        <v>0.94543146358140495</v>
      </c>
      <c r="U25" s="6">
        <f t="shared" si="32"/>
        <v>2.08984375</v>
      </c>
      <c r="V25" s="4">
        <f t="shared" si="32"/>
        <v>0.1000795420508248</v>
      </c>
      <c r="W25" s="6">
        <f t="shared" si="32"/>
        <v>5.859375E-2</v>
      </c>
      <c r="X25" s="4">
        <f t="shared" si="32"/>
        <v>8.5156639165840991E-4</v>
      </c>
      <c r="Y25" s="31">
        <f t="shared" si="32"/>
        <v>49.05859375</v>
      </c>
      <c r="Z25" s="4">
        <f t="shared" si="32"/>
        <v>7.08984375</v>
      </c>
      <c r="AA25" s="31">
        <f t="shared" si="32"/>
        <v>3.80859375</v>
      </c>
      <c r="AB25" s="4">
        <f t="shared" si="32"/>
        <v>1.24609375</v>
      </c>
      <c r="AC25" s="31">
        <f t="shared" si="32"/>
        <v>0.80859375</v>
      </c>
      <c r="AD25" s="4">
        <f t="shared" si="32"/>
        <v>37054.55859375</v>
      </c>
      <c r="AE25" s="33">
        <f t="shared" si="32"/>
        <v>6911.96484375</v>
      </c>
      <c r="AF25" s="4">
        <f t="shared" si="32"/>
        <v>5175.43359375</v>
      </c>
      <c r="AG25" s="33">
        <f t="shared" si="32"/>
        <v>2500.4375</v>
      </c>
      <c r="AH25" s="4">
        <f t="shared" si="32"/>
        <v>2316.0625</v>
      </c>
      <c r="AI25" s="33">
        <f t="shared" si="32"/>
        <v>106899.55859375</v>
      </c>
      <c r="AJ25" s="4">
        <f t="shared" si="32"/>
        <v>19.64677808668435</v>
      </c>
      <c r="AK25" s="35">
        <f t="shared" si="32"/>
        <v>0.51028273565731741</v>
      </c>
      <c r="AL25" s="4">
        <f t="shared" si="32"/>
        <v>0.31970664557492889</v>
      </c>
      <c r="AM25" s="35">
        <f t="shared" si="32"/>
        <v>0.19081444021865424</v>
      </c>
      <c r="AN25" s="4">
        <f t="shared" si="32"/>
        <v>2.2344453550768743E-2</v>
      </c>
      <c r="AO25" s="35">
        <f t="shared" si="32"/>
        <v>2.0156581599267566E-2</v>
      </c>
      <c r="AP25" s="4">
        <f t="shared" si="32"/>
        <v>67630.859375</v>
      </c>
      <c r="AQ25" s="54">
        <f t="shared" si="32"/>
        <v>1323.83984375</v>
      </c>
      <c r="AR25" s="4">
        <f t="shared" si="32"/>
        <v>0</v>
      </c>
      <c r="AS25" s="54">
        <f t="shared" si="32"/>
        <v>0</v>
      </c>
      <c r="AT25" s="4">
        <f t="shared" si="32"/>
        <v>0</v>
      </c>
      <c r="AU25" s="54">
        <f t="shared" si="32"/>
        <v>72725.05859375</v>
      </c>
      <c r="AV25" s="4">
        <f t="shared" si="32"/>
        <v>8.6916924931835524</v>
      </c>
    </row>
    <row r="26" spans="1:48" ht="13.5" customHeight="1" x14ac:dyDescent="0.45">
      <c r="A26" s="80" t="s">
        <v>31</v>
      </c>
      <c r="B26" s="81"/>
      <c r="C26" s="81"/>
      <c r="D26" s="82"/>
      <c r="E26" s="4">
        <f>STDEVA(E2:E17)</f>
        <v>2361.4151539207728</v>
      </c>
      <c r="F26" s="4">
        <f>STDEVA(F2:F17)</f>
        <v>1239.4549591789664</v>
      </c>
      <c r="G26" s="4"/>
      <c r="H26" s="62">
        <f t="shared" ref="H26:AV26" si="33">STDEVA(H2:H17)</f>
        <v>651.60538927585105</v>
      </c>
      <c r="I26" s="62">
        <f t="shared" si="33"/>
        <v>596.48902965603645</v>
      </c>
      <c r="J26" s="4">
        <f t="shared" si="33"/>
        <v>2.5989543334572263</v>
      </c>
      <c r="K26" s="33">
        <f t="shared" si="33"/>
        <v>11.06025165476205</v>
      </c>
      <c r="L26" s="4">
        <f t="shared" si="33"/>
        <v>1.4632751627234717</v>
      </c>
      <c r="M26" s="24">
        <f t="shared" si="33"/>
        <v>7.4450766729877715</v>
      </c>
      <c r="N26" s="4">
        <f t="shared" si="33"/>
        <v>1.2815717811213807</v>
      </c>
      <c r="O26" s="24">
        <f t="shared" si="33"/>
        <v>2.556038601690775</v>
      </c>
      <c r="P26" s="4">
        <f t="shared" si="33"/>
        <v>0.47822920036676536</v>
      </c>
      <c r="Q26" s="24">
        <f t="shared" si="33"/>
        <v>0.7187952884282609</v>
      </c>
      <c r="R26" s="4">
        <f t="shared" si="33"/>
        <v>0.13143645777460591</v>
      </c>
      <c r="S26" s="6">
        <f t="shared" si="33"/>
        <v>5.8750886518134058</v>
      </c>
      <c r="T26" s="4">
        <f t="shared" si="33"/>
        <v>1.0042212046258361</v>
      </c>
      <c r="U26" s="6">
        <f t="shared" si="33"/>
        <v>1.4930394055974097</v>
      </c>
      <c r="V26" s="4">
        <f t="shared" si="33"/>
        <v>0.32672849817681926</v>
      </c>
      <c r="W26" s="6">
        <f t="shared" si="33"/>
        <v>0.25</v>
      </c>
      <c r="X26" s="4">
        <f t="shared" si="33"/>
        <v>3.0138637733574444E-2</v>
      </c>
      <c r="Y26" s="31">
        <f t="shared" si="33"/>
        <v>7.2338901475393351</v>
      </c>
      <c r="Z26" s="4">
        <f t="shared" si="33"/>
        <v>2.75</v>
      </c>
      <c r="AA26" s="31">
        <f t="shared" si="33"/>
        <v>2.0155644370746373</v>
      </c>
      <c r="AB26" s="4">
        <f t="shared" si="33"/>
        <v>1.1528949070347507</v>
      </c>
      <c r="AC26" s="31">
        <f t="shared" si="33"/>
        <v>0.9287087810503355</v>
      </c>
      <c r="AD26" s="4">
        <f t="shared" si="33"/>
        <v>198.80860771103448</v>
      </c>
      <c r="AE26" s="33">
        <f t="shared" si="33"/>
        <v>85.864791969700832</v>
      </c>
      <c r="AF26" s="4">
        <f t="shared" si="33"/>
        <v>74.299814939204254</v>
      </c>
      <c r="AG26" s="33">
        <f t="shared" si="33"/>
        <v>51.644296232336572</v>
      </c>
      <c r="AH26" s="4">
        <f t="shared" si="33"/>
        <v>49.703789258633662</v>
      </c>
      <c r="AI26" s="33">
        <f t="shared" si="33"/>
        <v>337.67765077560779</v>
      </c>
      <c r="AJ26" s="4">
        <f t="shared" si="33"/>
        <v>4.5778339083526509</v>
      </c>
      <c r="AK26" s="35">
        <f t="shared" si="33"/>
        <v>0.73776797484110035</v>
      </c>
      <c r="AL26" s="4">
        <f t="shared" si="33"/>
        <v>0.58396953854339939</v>
      </c>
      <c r="AM26" s="35">
        <f t="shared" si="33"/>
        <v>0.45114898082551164</v>
      </c>
      <c r="AN26" s="4">
        <f t="shared" si="33"/>
        <v>0.15438291287408284</v>
      </c>
      <c r="AO26" s="35">
        <f t="shared" si="33"/>
        <v>0.14662998910824962</v>
      </c>
      <c r="AP26" s="4">
        <f t="shared" si="33"/>
        <v>268.58812954658538</v>
      </c>
      <c r="AQ26" s="54">
        <f t="shared" si="33"/>
        <v>37.577863607891992</v>
      </c>
      <c r="AR26" s="4">
        <f t="shared" si="33"/>
        <v>0</v>
      </c>
      <c r="AS26" s="54">
        <f t="shared" si="33"/>
        <v>0</v>
      </c>
      <c r="AT26" s="4">
        <f t="shared" si="33"/>
        <v>0</v>
      </c>
      <c r="AU26" s="54">
        <f t="shared" si="33"/>
        <v>278.5200097539373</v>
      </c>
      <c r="AV26" s="4">
        <f t="shared" si="33"/>
        <v>3.0448544561925766</v>
      </c>
    </row>
    <row r="27" spans="1:48" ht="13.5" customHeight="1" x14ac:dyDescent="0.45">
      <c r="A27" s="80" t="s">
        <v>32</v>
      </c>
      <c r="B27" s="81"/>
      <c r="C27" s="81"/>
      <c r="D27" s="82"/>
      <c r="E27" s="4">
        <f>QUARTILE(E2:E17,1)</f>
        <v>4074.5</v>
      </c>
      <c r="F27" s="4">
        <f>QUARTILE(F2:F17,1)</f>
        <v>2202</v>
      </c>
      <c r="G27" s="4"/>
      <c r="H27" s="62">
        <f t="shared" ref="H27:AV27" si="34">QUARTILE(H2:H17,1)</f>
        <v>1215.75</v>
      </c>
      <c r="I27" s="62">
        <f t="shared" si="34"/>
        <v>986.25</v>
      </c>
      <c r="J27" s="4">
        <f t="shared" si="34"/>
        <v>52.730740142975449</v>
      </c>
      <c r="K27" s="33">
        <f t="shared" si="34"/>
        <v>21.75</v>
      </c>
      <c r="L27" s="4">
        <f t="shared" si="34"/>
        <v>3.8518274897518681</v>
      </c>
      <c r="M27" s="24">
        <f t="shared" si="34"/>
        <v>15.75</v>
      </c>
      <c r="N27" s="4">
        <f t="shared" si="34"/>
        <v>2.8373387957049485</v>
      </c>
      <c r="O27" s="24">
        <f t="shared" si="34"/>
        <v>3.75</v>
      </c>
      <c r="P27" s="4">
        <f t="shared" si="34"/>
        <v>0.62447714318461256</v>
      </c>
      <c r="Q27" s="24">
        <f t="shared" si="34"/>
        <v>0.75</v>
      </c>
      <c r="R27" s="4">
        <f t="shared" si="34"/>
        <v>7.9855195911413962E-2</v>
      </c>
      <c r="S27" s="6">
        <f t="shared" si="34"/>
        <v>3</v>
      </c>
      <c r="T27" s="4">
        <f t="shared" si="34"/>
        <v>0.51988486092282404</v>
      </c>
      <c r="U27" s="6">
        <f t="shared" si="34"/>
        <v>0</v>
      </c>
      <c r="V27" s="4">
        <f t="shared" si="34"/>
        <v>0</v>
      </c>
      <c r="W27" s="6">
        <f t="shared" si="34"/>
        <v>0</v>
      </c>
      <c r="X27" s="4">
        <f t="shared" si="34"/>
        <v>0</v>
      </c>
      <c r="Y27" s="31">
        <f t="shared" si="34"/>
        <v>9.5</v>
      </c>
      <c r="Z27" s="4">
        <f t="shared" si="34"/>
        <v>5.5</v>
      </c>
      <c r="AA27" s="31">
        <f t="shared" si="34"/>
        <v>2.75</v>
      </c>
      <c r="AB27" s="4">
        <f t="shared" si="34"/>
        <v>0.75</v>
      </c>
      <c r="AC27" s="31">
        <f t="shared" si="34"/>
        <v>0.75</v>
      </c>
      <c r="AD27" s="4">
        <f t="shared" si="34"/>
        <v>252</v>
      </c>
      <c r="AE27" s="33">
        <f t="shared" si="34"/>
        <v>184.5</v>
      </c>
      <c r="AF27" s="4">
        <f t="shared" si="34"/>
        <v>102.75</v>
      </c>
      <c r="AG27" s="33">
        <f t="shared" si="34"/>
        <v>23.25</v>
      </c>
      <c r="AH27" s="4">
        <f t="shared" si="34"/>
        <v>30.75</v>
      </c>
      <c r="AI27" s="33">
        <f t="shared" si="34"/>
        <v>685.75</v>
      </c>
      <c r="AJ27" s="4">
        <f t="shared" si="34"/>
        <v>11.978890352423598</v>
      </c>
      <c r="AK27" s="35">
        <f t="shared" si="34"/>
        <v>2.0874794416214462</v>
      </c>
      <c r="AL27" s="4">
        <f t="shared" si="34"/>
        <v>0.93347819790116471</v>
      </c>
      <c r="AM27" s="35">
        <f t="shared" si="34"/>
        <v>0.48833963906322619</v>
      </c>
      <c r="AN27" s="4">
        <f t="shared" si="34"/>
        <v>9.7352024922118377E-2</v>
      </c>
      <c r="AO27" s="35">
        <f t="shared" si="34"/>
        <v>7.9855195911413962E-2</v>
      </c>
      <c r="AP27" s="4">
        <f t="shared" si="34"/>
        <v>548.75</v>
      </c>
      <c r="AQ27" s="54">
        <f t="shared" si="34"/>
        <v>0</v>
      </c>
      <c r="AR27" s="4">
        <f t="shared" si="34"/>
        <v>0</v>
      </c>
      <c r="AS27" s="54">
        <f t="shared" si="34"/>
        <v>0</v>
      </c>
      <c r="AT27" s="4">
        <f t="shared" si="34"/>
        <v>0</v>
      </c>
      <c r="AU27" s="54">
        <f t="shared" si="34"/>
        <v>563</v>
      </c>
      <c r="AV27" s="4">
        <f t="shared" si="34"/>
        <v>10.464958955518107</v>
      </c>
    </row>
    <row r="28" spans="1:48" ht="13.5" customHeight="1" x14ac:dyDescent="0.45">
      <c r="A28" s="80" t="s">
        <v>33</v>
      </c>
      <c r="B28" s="81"/>
      <c r="C28" s="81"/>
      <c r="D28" s="82"/>
      <c r="E28" s="4">
        <f>MEDIAN(E2:E17)</f>
        <v>7359</v>
      </c>
      <c r="F28" s="4">
        <f>MEDIAN(F2:F17)</f>
        <v>3916.5</v>
      </c>
      <c r="G28" s="4"/>
      <c r="H28" s="62">
        <f t="shared" ref="H28:AV28" si="35">MEDIAN(H2:H17)</f>
        <v>2131</v>
      </c>
      <c r="I28" s="62">
        <f t="shared" si="35"/>
        <v>1771.5</v>
      </c>
      <c r="J28" s="4">
        <f t="shared" si="35"/>
        <v>53.476784073855313</v>
      </c>
      <c r="K28" s="33">
        <f t="shared" si="35"/>
        <v>28</v>
      </c>
      <c r="L28" s="4">
        <f t="shared" si="35"/>
        <v>4.6224241164474495</v>
      </c>
      <c r="M28" s="24">
        <f t="shared" si="35"/>
        <v>21.5</v>
      </c>
      <c r="N28" s="4">
        <f t="shared" si="35"/>
        <v>3.3922341639167284</v>
      </c>
      <c r="O28" s="24">
        <f t="shared" si="35"/>
        <v>5.5</v>
      </c>
      <c r="P28" s="4">
        <f t="shared" si="35"/>
        <v>0.79631368587396056</v>
      </c>
      <c r="Q28" s="24">
        <f t="shared" si="35"/>
        <v>1</v>
      </c>
      <c r="R28" s="4">
        <f t="shared" si="35"/>
        <v>0.13271894764566011</v>
      </c>
      <c r="S28" s="6">
        <f t="shared" si="35"/>
        <v>5</v>
      </c>
      <c r="T28" s="4">
        <f t="shared" si="35"/>
        <v>0.91346600438989722</v>
      </c>
      <c r="U28" s="6">
        <f t="shared" si="35"/>
        <v>1</v>
      </c>
      <c r="V28" s="4">
        <f t="shared" si="35"/>
        <v>0.11861031923845732</v>
      </c>
      <c r="W28" s="6">
        <f t="shared" si="35"/>
        <v>0</v>
      </c>
      <c r="X28" s="4">
        <f t="shared" si="35"/>
        <v>0</v>
      </c>
      <c r="Y28" s="31">
        <f t="shared" si="35"/>
        <v>14.5</v>
      </c>
      <c r="Z28" s="4">
        <f t="shared" si="35"/>
        <v>7</v>
      </c>
      <c r="AA28" s="31">
        <f t="shared" si="35"/>
        <v>4</v>
      </c>
      <c r="AB28" s="4">
        <f t="shared" si="35"/>
        <v>1</v>
      </c>
      <c r="AC28" s="31">
        <f t="shared" si="35"/>
        <v>1</v>
      </c>
      <c r="AD28" s="4">
        <f t="shared" si="35"/>
        <v>397.5</v>
      </c>
      <c r="AE28" s="33">
        <f t="shared" si="35"/>
        <v>230.5</v>
      </c>
      <c r="AF28" s="4">
        <f t="shared" si="35"/>
        <v>149.5</v>
      </c>
      <c r="AG28" s="33">
        <f t="shared" si="35"/>
        <v>37.5</v>
      </c>
      <c r="AH28" s="4">
        <f t="shared" si="35"/>
        <v>41</v>
      </c>
      <c r="AI28" s="33">
        <f t="shared" si="35"/>
        <v>872.5</v>
      </c>
      <c r="AJ28" s="4">
        <f t="shared" si="35"/>
        <v>14.028645751741573</v>
      </c>
      <c r="AK28" s="35">
        <f t="shared" si="35"/>
        <v>2.4833566794997166</v>
      </c>
      <c r="AL28" s="4">
        <f t="shared" si="35"/>
        <v>1.1128376845275338</v>
      </c>
      <c r="AM28" s="35">
        <f t="shared" si="35"/>
        <v>0.55823532487407812</v>
      </c>
      <c r="AN28" s="4">
        <f t="shared" si="35"/>
        <v>0.23506042457556117</v>
      </c>
      <c r="AO28" s="35">
        <f t="shared" si="35"/>
        <v>0.13271894764566011</v>
      </c>
      <c r="AP28" s="4">
        <f t="shared" si="35"/>
        <v>655</v>
      </c>
      <c r="AQ28" s="54">
        <f t="shared" si="35"/>
        <v>34</v>
      </c>
      <c r="AR28" s="4">
        <f t="shared" si="35"/>
        <v>0</v>
      </c>
      <c r="AS28" s="54">
        <f t="shared" si="35"/>
        <v>0</v>
      </c>
      <c r="AT28" s="4">
        <f t="shared" si="35"/>
        <v>0</v>
      </c>
      <c r="AU28" s="54">
        <f t="shared" si="35"/>
        <v>664.5</v>
      </c>
      <c r="AV28" s="4">
        <f t="shared" si="35"/>
        <v>11.315961945934994</v>
      </c>
    </row>
    <row r="29" spans="1:48" ht="13.5" customHeight="1" x14ac:dyDescent="0.45">
      <c r="A29" s="80" t="s">
        <v>34</v>
      </c>
      <c r="B29" s="81"/>
      <c r="C29" s="81"/>
      <c r="D29" s="82"/>
      <c r="E29" s="4">
        <f>QUARTILE(E2:E17,3)</f>
        <v>7851.75</v>
      </c>
      <c r="F29" s="4">
        <f>QUARTILE(F2:F17,3)</f>
        <v>4140.25</v>
      </c>
      <c r="G29" s="4"/>
      <c r="H29" s="62">
        <f t="shared" ref="H29:AV29" si="36">QUARTILE(H2:H17,3)</f>
        <v>2204.75</v>
      </c>
      <c r="I29" s="62">
        <f t="shared" si="36"/>
        <v>1913.25</v>
      </c>
      <c r="J29" s="4">
        <f t="shared" si="36"/>
        <v>54.645327450624237</v>
      </c>
      <c r="K29" s="33">
        <f t="shared" si="36"/>
        <v>35.75</v>
      </c>
      <c r="L29" s="4">
        <f t="shared" si="36"/>
        <v>5.1149125607710655</v>
      </c>
      <c r="M29" s="24">
        <f t="shared" si="36"/>
        <v>26</v>
      </c>
      <c r="N29" s="4">
        <f t="shared" si="36"/>
        <v>3.8377627443938818</v>
      </c>
      <c r="O29" s="24">
        <f t="shared" si="36"/>
        <v>6.25</v>
      </c>
      <c r="P29" s="4">
        <f t="shared" si="36"/>
        <v>1.0818187378540085</v>
      </c>
      <c r="Q29" s="24">
        <f t="shared" si="36"/>
        <v>1</v>
      </c>
      <c r="R29" s="4">
        <f t="shared" si="36"/>
        <v>0.23034443419870429</v>
      </c>
      <c r="S29" s="6">
        <f t="shared" si="36"/>
        <v>12.25</v>
      </c>
      <c r="T29" s="4">
        <f t="shared" si="36"/>
        <v>1.5203357505855726</v>
      </c>
      <c r="U29" s="6">
        <f t="shared" si="36"/>
        <v>2.25</v>
      </c>
      <c r="V29" s="4">
        <f t="shared" si="36"/>
        <v>0.51830525681291839</v>
      </c>
      <c r="W29" s="6">
        <f t="shared" si="36"/>
        <v>0</v>
      </c>
      <c r="X29" s="4">
        <f t="shared" si="36"/>
        <v>0</v>
      </c>
      <c r="Y29" s="31">
        <f t="shared" si="36"/>
        <v>19.5</v>
      </c>
      <c r="Z29" s="4">
        <f t="shared" si="36"/>
        <v>8.25</v>
      </c>
      <c r="AA29" s="31">
        <f t="shared" si="36"/>
        <v>5.25</v>
      </c>
      <c r="AB29" s="4">
        <f t="shared" si="36"/>
        <v>2.25</v>
      </c>
      <c r="AC29" s="31">
        <f t="shared" si="36"/>
        <v>1</v>
      </c>
      <c r="AD29" s="4">
        <f t="shared" si="36"/>
        <v>518.5</v>
      </c>
      <c r="AE29" s="33">
        <f t="shared" si="36"/>
        <v>270.25</v>
      </c>
      <c r="AF29" s="4">
        <f t="shared" si="36"/>
        <v>193</v>
      </c>
      <c r="AG29" s="33">
        <f t="shared" si="36"/>
        <v>93</v>
      </c>
      <c r="AH29" s="4">
        <f t="shared" si="36"/>
        <v>41</v>
      </c>
      <c r="AI29" s="33">
        <f t="shared" si="36"/>
        <v>1088.25</v>
      </c>
      <c r="AJ29" s="4">
        <f t="shared" si="36"/>
        <v>15.837633956601291</v>
      </c>
      <c r="AK29" s="35">
        <f t="shared" si="36"/>
        <v>2.702681594760481</v>
      </c>
      <c r="AL29" s="4">
        <f t="shared" si="36"/>
        <v>1.2045488051680002</v>
      </c>
      <c r="AM29" s="35">
        <f t="shared" si="36"/>
        <v>0.93753672908169927</v>
      </c>
      <c r="AN29" s="4">
        <f t="shared" si="36"/>
        <v>0.35678267062939623</v>
      </c>
      <c r="AO29" s="35">
        <f t="shared" si="36"/>
        <v>0.23034443419870429</v>
      </c>
      <c r="AP29" s="4">
        <f t="shared" si="36"/>
        <v>874.5</v>
      </c>
      <c r="AQ29" s="54">
        <f t="shared" si="36"/>
        <v>42.25</v>
      </c>
      <c r="AR29" s="4">
        <f t="shared" si="36"/>
        <v>0</v>
      </c>
      <c r="AS29" s="54">
        <f t="shared" si="36"/>
        <v>0</v>
      </c>
      <c r="AT29" s="4">
        <f t="shared" si="36"/>
        <v>0</v>
      </c>
      <c r="AU29" s="54">
        <f t="shared" si="36"/>
        <v>884.75</v>
      </c>
      <c r="AV29" s="4">
        <f t="shared" si="36"/>
        <v>12.882456810475386</v>
      </c>
    </row>
    <row r="30" spans="1:48" ht="13.5" customHeight="1" x14ac:dyDescent="0.35"/>
    <row r="31" spans="1:48" ht="13.5" customHeight="1" x14ac:dyDescent="0.35"/>
    <row r="32" spans="1:48" ht="13.5" customHeight="1" x14ac:dyDescent="0.35"/>
    <row r="33" ht="13.5" customHeight="1" x14ac:dyDescent="0.35"/>
    <row r="34" ht="13.5" customHeight="1" x14ac:dyDescent="0.35"/>
    <row r="35" ht="13.5" customHeight="1" x14ac:dyDescent="0.35"/>
    <row r="36" ht="13.5" customHeight="1" x14ac:dyDescent="0.35"/>
    <row r="37" ht="13.5" customHeight="1" x14ac:dyDescent="0.35"/>
    <row r="38" ht="13.5" customHeight="1" x14ac:dyDescent="0.35"/>
    <row r="39" ht="13.5" customHeight="1" x14ac:dyDescent="0.35"/>
    <row r="40" ht="13.5" customHeight="1" x14ac:dyDescent="0.35"/>
    <row r="41" ht="13.5" customHeight="1" x14ac:dyDescent="0.35"/>
    <row r="42" ht="13.5" customHeight="1" x14ac:dyDescent="0.35"/>
    <row r="43" ht="13.5" customHeight="1" x14ac:dyDescent="0.35"/>
    <row r="44" ht="13.5" customHeight="1" x14ac:dyDescent="0.35"/>
    <row r="45" ht="13.5" customHeight="1" x14ac:dyDescent="0.35"/>
    <row r="46" ht="13.5" customHeight="1" x14ac:dyDescent="0.35"/>
    <row r="47" ht="13.5" customHeight="1" x14ac:dyDescent="0.35"/>
    <row r="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</sheetData>
  <autoFilter ref="A1:AV17" xr:uid="{12501A99-0623-4DC6-9DA4-F1D65DDABB40}"/>
  <mergeCells count="11">
    <mergeCell ref="A24:D24"/>
    <mergeCell ref="A19:D19"/>
    <mergeCell ref="A20:D20"/>
    <mergeCell ref="A21:D21"/>
    <mergeCell ref="A22:D22"/>
    <mergeCell ref="A23:D23"/>
    <mergeCell ref="A25:D25"/>
    <mergeCell ref="A26:D26"/>
    <mergeCell ref="A27:D27"/>
    <mergeCell ref="A28:D28"/>
    <mergeCell ref="A29:D29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37C1E-B0EE-4EA1-869C-0FCB3EC462D8}">
  <dimension ref="A1:H468"/>
  <sheetViews>
    <sheetView workbookViewId="0"/>
  </sheetViews>
  <sheetFormatPr defaultRowHeight="14.25" x14ac:dyDescent="0.45"/>
  <cols>
    <col min="1" max="8" width="12.265625" customWidth="1"/>
  </cols>
  <sheetData>
    <row r="1" spans="1:8" ht="13.5" customHeight="1" thickBot="1" x14ac:dyDescent="0.5">
      <c r="A1" s="59" t="s">
        <v>270</v>
      </c>
      <c r="B1" s="59" t="s">
        <v>638</v>
      </c>
      <c r="C1" s="59" t="s">
        <v>271</v>
      </c>
      <c r="D1" s="59" t="s">
        <v>272</v>
      </c>
      <c r="E1" s="59" t="s">
        <v>641</v>
      </c>
      <c r="F1" s="59" t="s">
        <v>642</v>
      </c>
      <c r="G1" s="59" t="s">
        <v>643</v>
      </c>
      <c r="H1" s="59" t="s">
        <v>644</v>
      </c>
    </row>
    <row r="2" spans="1:8" ht="13.5" customHeight="1" x14ac:dyDescent="0.45">
      <c r="A2" s="9" t="s">
        <v>326</v>
      </c>
      <c r="B2" s="9" t="s">
        <v>181</v>
      </c>
      <c r="C2" s="9" t="s">
        <v>327</v>
      </c>
      <c r="D2" s="9" t="s">
        <v>298</v>
      </c>
      <c r="E2" s="78" t="s">
        <v>645</v>
      </c>
      <c r="F2" s="78">
        <v>38</v>
      </c>
      <c r="G2" s="78">
        <v>5.64</v>
      </c>
      <c r="H2" s="9" t="s">
        <v>646</v>
      </c>
    </row>
    <row r="3" spans="1:8" ht="13.5" customHeight="1" x14ac:dyDescent="0.45">
      <c r="A3" s="7" t="s">
        <v>71</v>
      </c>
      <c r="B3" s="7" t="s">
        <v>185</v>
      </c>
      <c r="C3" s="7" t="s">
        <v>335</v>
      </c>
      <c r="D3" s="9" t="s">
        <v>275</v>
      </c>
      <c r="E3" s="79" t="s">
        <v>647</v>
      </c>
      <c r="F3" s="79">
        <v>32</v>
      </c>
      <c r="G3" s="79">
        <v>6.43</v>
      </c>
      <c r="H3" s="7" t="s">
        <v>648</v>
      </c>
    </row>
    <row r="4" spans="1:8" ht="13.5" customHeight="1" x14ac:dyDescent="0.45">
      <c r="A4" s="7" t="s">
        <v>71</v>
      </c>
      <c r="B4" s="7" t="s">
        <v>185</v>
      </c>
      <c r="C4" s="7" t="s">
        <v>335</v>
      </c>
      <c r="D4" s="9" t="s">
        <v>275</v>
      </c>
      <c r="E4" s="79" t="s">
        <v>647</v>
      </c>
      <c r="F4" s="79">
        <v>38</v>
      </c>
      <c r="G4" s="79">
        <v>33.14</v>
      </c>
      <c r="H4" s="7" t="s">
        <v>649</v>
      </c>
    </row>
    <row r="5" spans="1:8" ht="13.5" customHeight="1" x14ac:dyDescent="0.45">
      <c r="A5" s="7" t="s">
        <v>71</v>
      </c>
      <c r="B5" s="7" t="s">
        <v>185</v>
      </c>
      <c r="C5" s="7" t="s">
        <v>335</v>
      </c>
      <c r="D5" s="9" t="s">
        <v>275</v>
      </c>
      <c r="E5" s="79" t="s">
        <v>647</v>
      </c>
      <c r="F5" s="79">
        <v>56</v>
      </c>
      <c r="G5" s="79">
        <v>36.56</v>
      </c>
      <c r="H5" s="7" t="s">
        <v>650</v>
      </c>
    </row>
    <row r="6" spans="1:8" ht="13.5" customHeight="1" x14ac:dyDescent="0.45">
      <c r="A6" s="7" t="s">
        <v>48</v>
      </c>
      <c r="B6" s="7" t="s">
        <v>163</v>
      </c>
      <c r="C6" s="7" t="s">
        <v>293</v>
      </c>
      <c r="D6" s="9" t="s">
        <v>281</v>
      </c>
      <c r="E6" s="79" t="s">
        <v>645</v>
      </c>
      <c r="F6" s="79">
        <v>20</v>
      </c>
      <c r="G6" s="79">
        <v>29.86</v>
      </c>
      <c r="H6" s="7" t="s">
        <v>651</v>
      </c>
    </row>
    <row r="7" spans="1:8" ht="13.5" customHeight="1" x14ac:dyDescent="0.45">
      <c r="A7" s="7" t="s">
        <v>48</v>
      </c>
      <c r="B7" s="7" t="s">
        <v>163</v>
      </c>
      <c r="C7" s="7" t="s">
        <v>293</v>
      </c>
      <c r="D7" s="9" t="s">
        <v>281</v>
      </c>
      <c r="E7" s="79" t="s">
        <v>645</v>
      </c>
      <c r="F7" s="79">
        <v>45</v>
      </c>
      <c r="G7" s="79">
        <v>33.4</v>
      </c>
      <c r="H7" s="7" t="s">
        <v>652</v>
      </c>
    </row>
    <row r="8" spans="1:8" ht="13.5" customHeight="1" x14ac:dyDescent="0.45">
      <c r="A8" s="7" t="s">
        <v>48</v>
      </c>
      <c r="B8" s="7" t="s">
        <v>163</v>
      </c>
      <c r="C8" s="7" t="s">
        <v>293</v>
      </c>
      <c r="D8" s="9" t="s">
        <v>281</v>
      </c>
      <c r="E8" s="79" t="s">
        <v>645</v>
      </c>
      <c r="F8" s="79">
        <v>29</v>
      </c>
      <c r="G8" s="79">
        <v>25.58</v>
      </c>
      <c r="H8" s="7" t="s">
        <v>653</v>
      </c>
    </row>
    <row r="9" spans="1:8" ht="13.5" customHeight="1" x14ac:dyDescent="0.45">
      <c r="A9" s="7" t="s">
        <v>48</v>
      </c>
      <c r="B9" s="7" t="s">
        <v>163</v>
      </c>
      <c r="C9" s="7" t="s">
        <v>293</v>
      </c>
      <c r="D9" s="9" t="s">
        <v>281</v>
      </c>
      <c r="E9" s="79" t="s">
        <v>645</v>
      </c>
      <c r="F9" s="79">
        <v>52</v>
      </c>
      <c r="G9" s="79">
        <v>12.12</v>
      </c>
      <c r="H9" s="7" t="s">
        <v>654</v>
      </c>
    </row>
    <row r="10" spans="1:8" ht="13.5" customHeight="1" x14ac:dyDescent="0.45">
      <c r="A10" s="7" t="s">
        <v>111</v>
      </c>
      <c r="B10" s="7" t="s">
        <v>224</v>
      </c>
      <c r="C10" s="7" t="s">
        <v>404</v>
      </c>
      <c r="D10" s="9" t="s">
        <v>298</v>
      </c>
      <c r="E10" s="79" t="s">
        <v>645</v>
      </c>
      <c r="F10" s="79">
        <v>28</v>
      </c>
      <c r="G10" s="79">
        <v>3.11</v>
      </c>
      <c r="H10" s="7" t="s">
        <v>655</v>
      </c>
    </row>
    <row r="11" spans="1:8" ht="13.5" customHeight="1" x14ac:dyDescent="0.45">
      <c r="A11" s="7" t="s">
        <v>58</v>
      </c>
      <c r="B11" s="7" t="s">
        <v>173</v>
      </c>
      <c r="C11" s="7" t="s">
        <v>307</v>
      </c>
      <c r="D11" s="9" t="s">
        <v>308</v>
      </c>
      <c r="E11" s="79" t="s">
        <v>645</v>
      </c>
      <c r="F11" s="79">
        <v>44</v>
      </c>
      <c r="G11" s="79">
        <v>2.12</v>
      </c>
      <c r="H11" s="7" t="s">
        <v>656</v>
      </c>
    </row>
    <row r="12" spans="1:8" ht="13.5" customHeight="1" x14ac:dyDescent="0.45">
      <c r="A12" s="7" t="s">
        <v>63</v>
      </c>
      <c r="B12" s="7" t="s">
        <v>178</v>
      </c>
      <c r="C12" s="7" t="s">
        <v>317</v>
      </c>
      <c r="D12" s="9" t="s">
        <v>308</v>
      </c>
      <c r="E12" s="79" t="s">
        <v>645</v>
      </c>
      <c r="F12" s="79">
        <v>44</v>
      </c>
      <c r="G12" s="79">
        <v>2.25</v>
      </c>
      <c r="H12" s="7" t="s">
        <v>656</v>
      </c>
    </row>
    <row r="13" spans="1:8" ht="13.5" customHeight="1" x14ac:dyDescent="0.45">
      <c r="A13" s="7" t="s">
        <v>140</v>
      </c>
      <c r="B13" s="7" t="s">
        <v>253</v>
      </c>
      <c r="C13" s="7" t="s">
        <v>451</v>
      </c>
      <c r="D13" s="9" t="s">
        <v>277</v>
      </c>
      <c r="E13" s="79" t="s">
        <v>645</v>
      </c>
      <c r="F13" s="79">
        <v>33</v>
      </c>
      <c r="G13" s="79">
        <v>3.53</v>
      </c>
      <c r="H13" s="7" t="s">
        <v>657</v>
      </c>
    </row>
    <row r="14" spans="1:8" ht="13.5" customHeight="1" x14ac:dyDescent="0.45">
      <c r="A14" s="7" t="s">
        <v>144</v>
      </c>
      <c r="B14" s="7" t="s">
        <v>258</v>
      </c>
      <c r="C14" s="7" t="s">
        <v>462</v>
      </c>
      <c r="D14" s="9" t="s">
        <v>277</v>
      </c>
      <c r="E14" s="79" t="s">
        <v>645</v>
      </c>
      <c r="F14" s="79">
        <v>44</v>
      </c>
      <c r="G14" s="79">
        <v>1.9</v>
      </c>
      <c r="H14" s="7" t="s">
        <v>658</v>
      </c>
    </row>
    <row r="15" spans="1:8" ht="13.5" customHeight="1" x14ac:dyDescent="0.45">
      <c r="A15" s="7" t="s">
        <v>89</v>
      </c>
      <c r="B15" s="7" t="s">
        <v>202</v>
      </c>
      <c r="C15" s="7" t="s">
        <v>369</v>
      </c>
      <c r="D15" s="9" t="s">
        <v>298</v>
      </c>
      <c r="E15" s="79" t="s">
        <v>647</v>
      </c>
      <c r="F15" s="79">
        <v>41</v>
      </c>
      <c r="G15" s="79">
        <v>34.53</v>
      </c>
      <c r="H15" s="7" t="s">
        <v>659</v>
      </c>
    </row>
    <row r="16" spans="1:8" ht="13.5" customHeight="1" x14ac:dyDescent="0.45">
      <c r="A16" s="7" t="s">
        <v>89</v>
      </c>
      <c r="B16" s="7" t="s">
        <v>202</v>
      </c>
      <c r="C16" s="7" t="s">
        <v>369</v>
      </c>
      <c r="D16" s="9" t="s">
        <v>298</v>
      </c>
      <c r="E16" s="79" t="s">
        <v>647</v>
      </c>
      <c r="F16" s="79">
        <v>38</v>
      </c>
      <c r="G16" s="79">
        <v>6.73</v>
      </c>
      <c r="H16" s="7" t="s">
        <v>660</v>
      </c>
    </row>
    <row r="17" spans="1:8" ht="13.5" customHeight="1" x14ac:dyDescent="0.45">
      <c r="A17" s="7" t="s">
        <v>89</v>
      </c>
      <c r="B17" s="7" t="s">
        <v>202</v>
      </c>
      <c r="C17" s="7" t="s">
        <v>369</v>
      </c>
      <c r="D17" s="9" t="s">
        <v>298</v>
      </c>
      <c r="E17" s="79" t="s">
        <v>647</v>
      </c>
      <c r="F17" s="79">
        <v>27</v>
      </c>
      <c r="G17" s="79">
        <v>12.37</v>
      </c>
      <c r="H17" s="7" t="s">
        <v>661</v>
      </c>
    </row>
    <row r="18" spans="1:8" ht="13.5" customHeight="1" x14ac:dyDescent="0.45">
      <c r="A18" s="7" t="s">
        <v>89</v>
      </c>
      <c r="B18" s="7" t="s">
        <v>202</v>
      </c>
      <c r="C18" s="7" t="s">
        <v>369</v>
      </c>
      <c r="D18" s="9" t="s">
        <v>298</v>
      </c>
      <c r="E18" s="79" t="s">
        <v>647</v>
      </c>
      <c r="F18" s="79">
        <v>29</v>
      </c>
      <c r="G18" s="79">
        <v>39.4</v>
      </c>
      <c r="H18" s="7" t="s">
        <v>662</v>
      </c>
    </row>
    <row r="19" spans="1:8" ht="13.5" customHeight="1" x14ac:dyDescent="0.45">
      <c r="A19" s="7" t="s">
        <v>128</v>
      </c>
      <c r="B19" s="7" t="s">
        <v>241</v>
      </c>
      <c r="C19" s="7" t="s">
        <v>431</v>
      </c>
      <c r="D19" s="9" t="s">
        <v>277</v>
      </c>
      <c r="E19" s="79" t="s">
        <v>645</v>
      </c>
      <c r="F19" s="79">
        <v>40</v>
      </c>
      <c r="G19" s="79">
        <v>5.39</v>
      </c>
      <c r="H19" s="7" t="s">
        <v>663</v>
      </c>
    </row>
    <row r="20" spans="1:8" ht="13.5" customHeight="1" x14ac:dyDescent="0.45">
      <c r="A20" s="7" t="s">
        <v>101</v>
      </c>
      <c r="B20" s="7" t="s">
        <v>214</v>
      </c>
      <c r="C20" s="7" t="s">
        <v>387</v>
      </c>
      <c r="D20" s="9" t="s">
        <v>275</v>
      </c>
      <c r="E20" s="79" t="s">
        <v>647</v>
      </c>
      <c r="F20" s="79">
        <v>30</v>
      </c>
      <c r="G20" s="79">
        <v>28.91</v>
      </c>
      <c r="H20" s="7" t="s">
        <v>664</v>
      </c>
    </row>
    <row r="21" spans="1:8" ht="13.5" customHeight="1" x14ac:dyDescent="0.45">
      <c r="A21" s="7" t="s">
        <v>101</v>
      </c>
      <c r="B21" s="7" t="s">
        <v>214</v>
      </c>
      <c r="C21" s="7" t="s">
        <v>387</v>
      </c>
      <c r="D21" s="9" t="s">
        <v>275</v>
      </c>
      <c r="E21" s="79" t="s">
        <v>647</v>
      </c>
      <c r="F21" s="79">
        <v>32</v>
      </c>
      <c r="G21" s="79">
        <v>29.52</v>
      </c>
      <c r="H21" s="7" t="s">
        <v>665</v>
      </c>
    </row>
    <row r="22" spans="1:8" ht="13.5" customHeight="1" x14ac:dyDescent="0.45">
      <c r="A22" s="7" t="s">
        <v>101</v>
      </c>
      <c r="B22" s="7" t="s">
        <v>214</v>
      </c>
      <c r="C22" s="7" t="s">
        <v>387</v>
      </c>
      <c r="D22" s="9" t="s">
        <v>275</v>
      </c>
      <c r="E22" s="79" t="s">
        <v>647</v>
      </c>
      <c r="F22" s="79">
        <v>25</v>
      </c>
      <c r="G22" s="79">
        <v>17.34</v>
      </c>
      <c r="H22" s="7" t="s">
        <v>666</v>
      </c>
    </row>
    <row r="23" spans="1:8" ht="13.5" customHeight="1" x14ac:dyDescent="0.45">
      <c r="A23" s="7" t="s">
        <v>101</v>
      </c>
      <c r="B23" s="7" t="s">
        <v>214</v>
      </c>
      <c r="C23" s="7" t="s">
        <v>387</v>
      </c>
      <c r="D23" s="9" t="s">
        <v>275</v>
      </c>
      <c r="E23" s="79" t="s">
        <v>647</v>
      </c>
      <c r="F23" s="79">
        <v>36</v>
      </c>
      <c r="G23" s="79">
        <v>5.68</v>
      </c>
      <c r="H23" s="7" t="s">
        <v>667</v>
      </c>
    </row>
    <row r="24" spans="1:8" ht="13.5" customHeight="1" x14ac:dyDescent="0.45">
      <c r="A24" s="7" t="s">
        <v>101</v>
      </c>
      <c r="B24" s="7" t="s">
        <v>214</v>
      </c>
      <c r="C24" s="7" t="s">
        <v>387</v>
      </c>
      <c r="D24" s="9" t="s">
        <v>275</v>
      </c>
      <c r="E24" s="79" t="s">
        <v>647</v>
      </c>
      <c r="F24" s="79">
        <v>34</v>
      </c>
      <c r="G24" s="79">
        <v>8.5299999999999994</v>
      </c>
      <c r="H24" s="7" t="s">
        <v>668</v>
      </c>
    </row>
    <row r="25" spans="1:8" ht="13.5" customHeight="1" x14ac:dyDescent="0.45">
      <c r="A25" s="7" t="s">
        <v>101</v>
      </c>
      <c r="B25" s="7" t="s">
        <v>214</v>
      </c>
      <c r="C25" s="7" t="s">
        <v>387</v>
      </c>
      <c r="D25" s="9" t="s">
        <v>275</v>
      </c>
      <c r="E25" s="79" t="s">
        <v>647</v>
      </c>
      <c r="F25" s="79">
        <v>27</v>
      </c>
      <c r="G25" s="79">
        <v>14.06</v>
      </c>
      <c r="H25" s="7" t="s">
        <v>669</v>
      </c>
    </row>
    <row r="26" spans="1:8" ht="13.5" customHeight="1" x14ac:dyDescent="0.45">
      <c r="A26" s="7" t="s">
        <v>60</v>
      </c>
      <c r="B26" s="7" t="s">
        <v>175</v>
      </c>
      <c r="C26" s="7" t="s">
        <v>314</v>
      </c>
      <c r="D26" s="9" t="s">
        <v>298</v>
      </c>
      <c r="E26" s="79" t="s">
        <v>647</v>
      </c>
      <c r="F26" s="79">
        <v>40</v>
      </c>
      <c r="G26" s="79">
        <v>29.53</v>
      </c>
      <c r="H26" s="7" t="s">
        <v>670</v>
      </c>
    </row>
    <row r="27" spans="1:8" ht="13.5" customHeight="1" x14ac:dyDescent="0.45">
      <c r="A27" s="7" t="s">
        <v>60</v>
      </c>
      <c r="B27" s="7" t="s">
        <v>175</v>
      </c>
      <c r="C27" s="7" t="s">
        <v>314</v>
      </c>
      <c r="D27" s="9" t="s">
        <v>298</v>
      </c>
      <c r="E27" s="79" t="s">
        <v>647</v>
      </c>
      <c r="F27" s="79">
        <v>35</v>
      </c>
      <c r="G27" s="79">
        <v>10.41</v>
      </c>
      <c r="H27" s="7" t="s">
        <v>671</v>
      </c>
    </row>
    <row r="28" spans="1:8" ht="13.5" customHeight="1" x14ac:dyDescent="0.45">
      <c r="A28" s="7" t="s">
        <v>60</v>
      </c>
      <c r="B28" s="7" t="s">
        <v>175</v>
      </c>
      <c r="C28" s="7" t="s">
        <v>314</v>
      </c>
      <c r="D28" s="9" t="s">
        <v>298</v>
      </c>
      <c r="E28" s="79" t="s">
        <v>647</v>
      </c>
      <c r="F28" s="79">
        <v>29</v>
      </c>
      <c r="G28" s="79">
        <v>24.65</v>
      </c>
      <c r="H28" s="7" t="s">
        <v>672</v>
      </c>
    </row>
    <row r="29" spans="1:8" ht="13.5" customHeight="1" x14ac:dyDescent="0.45">
      <c r="A29" s="7" t="s">
        <v>60</v>
      </c>
      <c r="B29" s="7" t="s">
        <v>175</v>
      </c>
      <c r="C29" s="7" t="s">
        <v>314</v>
      </c>
      <c r="D29" s="9" t="s">
        <v>298</v>
      </c>
      <c r="E29" s="79" t="s">
        <v>647</v>
      </c>
      <c r="F29" s="79">
        <v>25</v>
      </c>
      <c r="G29" s="79">
        <v>4.41</v>
      </c>
      <c r="H29" s="7" t="s">
        <v>673</v>
      </c>
    </row>
    <row r="30" spans="1:8" ht="13.5" customHeight="1" x14ac:dyDescent="0.45">
      <c r="A30" s="7" t="s">
        <v>60</v>
      </c>
      <c r="B30" s="7" t="s">
        <v>175</v>
      </c>
      <c r="C30" s="7" t="s">
        <v>314</v>
      </c>
      <c r="D30" s="9" t="s">
        <v>298</v>
      </c>
      <c r="E30" s="79" t="s">
        <v>645</v>
      </c>
      <c r="F30" s="79">
        <v>56</v>
      </c>
      <c r="G30" s="79">
        <v>5.78</v>
      </c>
      <c r="H30" s="7" t="s">
        <v>674</v>
      </c>
    </row>
    <row r="31" spans="1:8" ht="13.5" customHeight="1" x14ac:dyDescent="0.45">
      <c r="A31" s="7" t="s">
        <v>60</v>
      </c>
      <c r="B31" s="7" t="s">
        <v>175</v>
      </c>
      <c r="C31" s="7" t="s">
        <v>314</v>
      </c>
      <c r="D31" s="9" t="s">
        <v>298</v>
      </c>
      <c r="E31" s="79" t="s">
        <v>647</v>
      </c>
      <c r="F31" s="79">
        <v>36</v>
      </c>
      <c r="G31" s="79">
        <v>34.85</v>
      </c>
      <c r="H31" s="7" t="s">
        <v>675</v>
      </c>
    </row>
    <row r="32" spans="1:8" ht="13.5" customHeight="1" x14ac:dyDescent="0.45">
      <c r="A32" s="7" t="s">
        <v>49</v>
      </c>
      <c r="B32" s="7" t="s">
        <v>164</v>
      </c>
      <c r="C32" s="7" t="s">
        <v>294</v>
      </c>
      <c r="D32" s="9" t="s">
        <v>277</v>
      </c>
      <c r="E32" s="79" t="s">
        <v>647</v>
      </c>
      <c r="F32" s="79">
        <v>36</v>
      </c>
      <c r="G32" s="79">
        <v>11.32</v>
      </c>
      <c r="H32" s="7" t="s">
        <v>676</v>
      </c>
    </row>
    <row r="33" spans="1:8" ht="13.5" customHeight="1" x14ac:dyDescent="0.45">
      <c r="A33" s="7" t="s">
        <v>49</v>
      </c>
      <c r="B33" s="7" t="s">
        <v>164</v>
      </c>
      <c r="C33" s="7" t="s">
        <v>294</v>
      </c>
      <c r="D33" s="9" t="s">
        <v>277</v>
      </c>
      <c r="E33" s="79" t="s">
        <v>647</v>
      </c>
      <c r="F33" s="79">
        <v>54</v>
      </c>
      <c r="G33" s="79">
        <v>37.82</v>
      </c>
      <c r="H33" s="7" t="s">
        <v>677</v>
      </c>
    </row>
    <row r="34" spans="1:8" ht="13.5" customHeight="1" x14ac:dyDescent="0.45">
      <c r="A34" s="7" t="s">
        <v>49</v>
      </c>
      <c r="B34" s="7" t="s">
        <v>164</v>
      </c>
      <c r="C34" s="7" t="s">
        <v>294</v>
      </c>
      <c r="D34" s="9" t="s">
        <v>277</v>
      </c>
      <c r="E34" s="79" t="s">
        <v>647</v>
      </c>
      <c r="F34" s="79">
        <v>42</v>
      </c>
      <c r="G34" s="79">
        <v>34.020000000000003</v>
      </c>
      <c r="H34" s="7" t="s">
        <v>678</v>
      </c>
    </row>
    <row r="35" spans="1:8" ht="13.5" customHeight="1" x14ac:dyDescent="0.45">
      <c r="A35" s="7" t="s">
        <v>49</v>
      </c>
      <c r="B35" s="7" t="s">
        <v>164</v>
      </c>
      <c r="C35" s="7" t="s">
        <v>294</v>
      </c>
      <c r="D35" s="9" t="s">
        <v>277</v>
      </c>
      <c r="E35" s="79" t="s">
        <v>647</v>
      </c>
      <c r="F35" s="79">
        <v>30</v>
      </c>
      <c r="G35" s="79">
        <v>14.56</v>
      </c>
      <c r="H35" s="7" t="s">
        <v>679</v>
      </c>
    </row>
    <row r="36" spans="1:8" ht="13.5" customHeight="1" x14ac:dyDescent="0.45">
      <c r="A36" s="7" t="s">
        <v>49</v>
      </c>
      <c r="B36" s="7" t="s">
        <v>164</v>
      </c>
      <c r="C36" s="7" t="s">
        <v>294</v>
      </c>
      <c r="D36" s="9" t="s">
        <v>277</v>
      </c>
      <c r="E36" s="79" t="s">
        <v>645</v>
      </c>
      <c r="F36" s="79">
        <v>27</v>
      </c>
      <c r="G36" s="79">
        <v>8.85</v>
      </c>
      <c r="H36" s="7" t="s">
        <v>680</v>
      </c>
    </row>
    <row r="37" spans="1:8" ht="13.5" customHeight="1" x14ac:dyDescent="0.45">
      <c r="A37" s="7" t="s">
        <v>49</v>
      </c>
      <c r="B37" s="7" t="s">
        <v>164</v>
      </c>
      <c r="C37" s="7" t="s">
        <v>294</v>
      </c>
      <c r="D37" s="9" t="s">
        <v>277</v>
      </c>
      <c r="E37" s="79" t="s">
        <v>647</v>
      </c>
      <c r="F37" s="79">
        <v>38</v>
      </c>
      <c r="G37" s="79">
        <v>4.4400000000000004</v>
      </c>
      <c r="H37" s="7" t="s">
        <v>681</v>
      </c>
    </row>
    <row r="38" spans="1:8" ht="13.5" customHeight="1" x14ac:dyDescent="0.45">
      <c r="A38" s="7" t="s">
        <v>43</v>
      </c>
      <c r="B38" s="7" t="s">
        <v>159</v>
      </c>
      <c r="C38" s="7" t="s">
        <v>284</v>
      </c>
      <c r="D38" s="9" t="s">
        <v>281</v>
      </c>
      <c r="E38" s="79" t="s">
        <v>645</v>
      </c>
      <c r="F38" s="79">
        <v>20</v>
      </c>
      <c r="G38" s="79">
        <v>29.52</v>
      </c>
      <c r="H38" s="7" t="s">
        <v>682</v>
      </c>
    </row>
    <row r="39" spans="1:8" ht="13.5" customHeight="1" x14ac:dyDescent="0.45">
      <c r="A39" s="7" t="s">
        <v>43</v>
      </c>
      <c r="B39" s="7" t="s">
        <v>159</v>
      </c>
      <c r="C39" s="7" t="s">
        <v>284</v>
      </c>
      <c r="D39" s="9" t="s">
        <v>281</v>
      </c>
      <c r="E39" s="79" t="s">
        <v>645</v>
      </c>
      <c r="F39" s="79">
        <v>45</v>
      </c>
      <c r="G39" s="79">
        <v>12.68</v>
      </c>
      <c r="H39" s="7" t="s">
        <v>683</v>
      </c>
    </row>
    <row r="40" spans="1:8" ht="13.5" customHeight="1" x14ac:dyDescent="0.45">
      <c r="A40" s="7" t="s">
        <v>43</v>
      </c>
      <c r="B40" s="7" t="s">
        <v>159</v>
      </c>
      <c r="C40" s="7" t="s">
        <v>284</v>
      </c>
      <c r="D40" s="9" t="s">
        <v>281</v>
      </c>
      <c r="E40" s="79" t="s">
        <v>645</v>
      </c>
      <c r="F40" s="79">
        <v>27</v>
      </c>
      <c r="G40" s="79">
        <v>7.45</v>
      </c>
      <c r="H40" s="7" t="s">
        <v>684</v>
      </c>
    </row>
    <row r="41" spans="1:8" ht="13.5" customHeight="1" x14ac:dyDescent="0.45">
      <c r="A41" s="7" t="s">
        <v>43</v>
      </c>
      <c r="B41" s="7" t="s">
        <v>159</v>
      </c>
      <c r="C41" s="7" t="s">
        <v>284</v>
      </c>
      <c r="D41" s="9" t="s">
        <v>281</v>
      </c>
      <c r="E41" s="79" t="s">
        <v>645</v>
      </c>
      <c r="F41" s="79">
        <v>33</v>
      </c>
      <c r="G41" s="79">
        <v>10.039999999999999</v>
      </c>
      <c r="H41" s="7" t="s">
        <v>685</v>
      </c>
    </row>
    <row r="42" spans="1:8" ht="13.5" customHeight="1" x14ac:dyDescent="0.45">
      <c r="A42" s="7" t="s">
        <v>127</v>
      </c>
      <c r="B42" s="7" t="s">
        <v>240</v>
      </c>
      <c r="C42" s="7" t="s">
        <v>427</v>
      </c>
      <c r="D42" s="9" t="s">
        <v>277</v>
      </c>
      <c r="E42" s="79" t="s">
        <v>647</v>
      </c>
      <c r="F42" s="79">
        <v>26</v>
      </c>
      <c r="G42" s="79">
        <v>4.05</v>
      </c>
      <c r="H42" s="7" t="s">
        <v>686</v>
      </c>
    </row>
    <row r="43" spans="1:8" ht="13.5" customHeight="1" x14ac:dyDescent="0.45">
      <c r="A43" s="7" t="s">
        <v>86</v>
      </c>
      <c r="B43" s="7" t="s">
        <v>198</v>
      </c>
      <c r="C43" s="7" t="s">
        <v>361</v>
      </c>
      <c r="D43" s="9" t="s">
        <v>308</v>
      </c>
      <c r="E43" s="79" t="s">
        <v>647</v>
      </c>
      <c r="F43" s="79">
        <v>32</v>
      </c>
      <c r="G43" s="79">
        <v>27.49</v>
      </c>
      <c r="H43" s="7" t="s">
        <v>687</v>
      </c>
    </row>
    <row r="44" spans="1:8" ht="13.5" customHeight="1" x14ac:dyDescent="0.45">
      <c r="A44" s="7" t="s">
        <v>86</v>
      </c>
      <c r="B44" s="7" t="s">
        <v>198</v>
      </c>
      <c r="C44" s="7" t="s">
        <v>361</v>
      </c>
      <c r="D44" s="9" t="s">
        <v>308</v>
      </c>
      <c r="E44" s="79" t="s">
        <v>647</v>
      </c>
      <c r="F44" s="79">
        <v>31</v>
      </c>
      <c r="G44" s="79">
        <v>34.049999999999997</v>
      </c>
      <c r="H44" s="7" t="s">
        <v>688</v>
      </c>
    </row>
    <row r="45" spans="1:8" ht="13.5" customHeight="1" x14ac:dyDescent="0.45">
      <c r="A45" s="7" t="s">
        <v>86</v>
      </c>
      <c r="B45" s="7" t="s">
        <v>198</v>
      </c>
      <c r="C45" s="7" t="s">
        <v>361</v>
      </c>
      <c r="D45" s="9" t="s">
        <v>308</v>
      </c>
      <c r="E45" s="79" t="s">
        <v>647</v>
      </c>
      <c r="F45" s="79">
        <v>42</v>
      </c>
      <c r="G45" s="79">
        <v>26.03</v>
      </c>
      <c r="H45" s="7" t="s">
        <v>689</v>
      </c>
    </row>
    <row r="46" spans="1:8" ht="13.5" customHeight="1" x14ac:dyDescent="0.45">
      <c r="A46" s="7" t="s">
        <v>86</v>
      </c>
      <c r="B46" s="7" t="s">
        <v>198</v>
      </c>
      <c r="C46" s="7" t="s">
        <v>361</v>
      </c>
      <c r="D46" s="9" t="s">
        <v>308</v>
      </c>
      <c r="E46" s="79" t="s">
        <v>647</v>
      </c>
      <c r="F46" s="79">
        <v>41</v>
      </c>
      <c r="G46" s="79">
        <v>26.56</v>
      </c>
      <c r="H46" s="7" t="s">
        <v>690</v>
      </c>
    </row>
    <row r="47" spans="1:8" ht="13.5" customHeight="1" x14ac:dyDescent="0.45">
      <c r="A47" s="7" t="s">
        <v>86</v>
      </c>
      <c r="B47" s="7" t="s">
        <v>198</v>
      </c>
      <c r="C47" s="7" t="s">
        <v>361</v>
      </c>
      <c r="D47" s="9" t="s">
        <v>308</v>
      </c>
      <c r="E47" s="79" t="s">
        <v>647</v>
      </c>
      <c r="F47" s="79">
        <v>33</v>
      </c>
      <c r="G47" s="79">
        <v>19.32</v>
      </c>
      <c r="H47" s="7" t="s">
        <v>691</v>
      </c>
    </row>
    <row r="48" spans="1:8" ht="13.5" customHeight="1" x14ac:dyDescent="0.45">
      <c r="A48" s="7" t="s">
        <v>86</v>
      </c>
      <c r="B48" s="7" t="s">
        <v>198</v>
      </c>
      <c r="C48" s="7" t="s">
        <v>361</v>
      </c>
      <c r="D48" s="9" t="s">
        <v>308</v>
      </c>
      <c r="E48" s="79" t="s">
        <v>647</v>
      </c>
      <c r="F48" s="79">
        <v>30</v>
      </c>
      <c r="G48" s="79">
        <v>6.02</v>
      </c>
      <c r="H48" s="7" t="s">
        <v>692</v>
      </c>
    </row>
    <row r="49" spans="1:8" ht="13.5" customHeight="1" x14ac:dyDescent="0.45">
      <c r="A49" s="7" t="s">
        <v>86</v>
      </c>
      <c r="B49" s="7" t="s">
        <v>198</v>
      </c>
      <c r="C49" s="7" t="s">
        <v>361</v>
      </c>
      <c r="D49" s="9" t="s">
        <v>308</v>
      </c>
      <c r="E49" s="79" t="s">
        <v>647</v>
      </c>
      <c r="F49" s="79">
        <v>36</v>
      </c>
      <c r="G49" s="79">
        <v>22.06</v>
      </c>
      <c r="H49" s="7" t="s">
        <v>693</v>
      </c>
    </row>
    <row r="50" spans="1:8" ht="13.5" customHeight="1" x14ac:dyDescent="0.45">
      <c r="A50" s="7" t="s">
        <v>86</v>
      </c>
      <c r="B50" s="7" t="s">
        <v>198</v>
      </c>
      <c r="C50" s="7" t="s">
        <v>361</v>
      </c>
      <c r="D50" s="9" t="s">
        <v>308</v>
      </c>
      <c r="E50" s="79" t="s">
        <v>647</v>
      </c>
      <c r="F50" s="79">
        <v>28</v>
      </c>
      <c r="G50" s="79">
        <v>30.12</v>
      </c>
      <c r="H50" s="7" t="s">
        <v>694</v>
      </c>
    </row>
    <row r="51" spans="1:8" ht="13.5" customHeight="1" x14ac:dyDescent="0.45">
      <c r="A51" s="7" t="s">
        <v>86</v>
      </c>
      <c r="B51" s="7" t="s">
        <v>198</v>
      </c>
      <c r="C51" s="7" t="s">
        <v>361</v>
      </c>
      <c r="D51" s="9" t="s">
        <v>308</v>
      </c>
      <c r="E51" s="79" t="s">
        <v>647</v>
      </c>
      <c r="F51" s="79">
        <v>33</v>
      </c>
      <c r="G51" s="79">
        <v>6.39</v>
      </c>
      <c r="H51" s="7" t="s">
        <v>695</v>
      </c>
    </row>
    <row r="52" spans="1:8" ht="13.5" customHeight="1" x14ac:dyDescent="0.45">
      <c r="A52" s="7" t="s">
        <v>86</v>
      </c>
      <c r="B52" s="7" t="s">
        <v>198</v>
      </c>
      <c r="C52" s="7" t="s">
        <v>361</v>
      </c>
      <c r="D52" s="9" t="s">
        <v>308</v>
      </c>
      <c r="E52" s="79" t="s">
        <v>647</v>
      </c>
      <c r="F52" s="79">
        <v>46</v>
      </c>
      <c r="G52" s="79">
        <v>9.24</v>
      </c>
      <c r="H52" s="7" t="s">
        <v>696</v>
      </c>
    </row>
    <row r="53" spans="1:8" ht="13.5" customHeight="1" x14ac:dyDescent="0.45">
      <c r="A53" s="7" t="s">
        <v>86</v>
      </c>
      <c r="B53" s="7" t="s">
        <v>198</v>
      </c>
      <c r="C53" s="7" t="s">
        <v>361</v>
      </c>
      <c r="D53" s="9" t="s">
        <v>308</v>
      </c>
      <c r="E53" s="79" t="s">
        <v>647</v>
      </c>
      <c r="F53" s="79">
        <v>39</v>
      </c>
      <c r="G53" s="79">
        <v>24.67</v>
      </c>
      <c r="H53" s="7" t="s">
        <v>697</v>
      </c>
    </row>
    <row r="54" spans="1:8" ht="13.5" customHeight="1" x14ac:dyDescent="0.45">
      <c r="A54" s="7" t="s">
        <v>86</v>
      </c>
      <c r="B54" s="7" t="s">
        <v>198</v>
      </c>
      <c r="C54" s="7" t="s">
        <v>361</v>
      </c>
      <c r="D54" s="9" t="s">
        <v>308</v>
      </c>
      <c r="E54" s="79" t="s">
        <v>647</v>
      </c>
      <c r="F54" s="79">
        <v>25</v>
      </c>
      <c r="G54" s="79">
        <v>11.89</v>
      </c>
      <c r="H54" s="7" t="s">
        <v>698</v>
      </c>
    </row>
    <row r="55" spans="1:8" ht="13.5" customHeight="1" x14ac:dyDescent="0.45">
      <c r="A55" s="7" t="s">
        <v>86</v>
      </c>
      <c r="B55" s="7" t="s">
        <v>198</v>
      </c>
      <c r="C55" s="7" t="s">
        <v>361</v>
      </c>
      <c r="D55" s="9" t="s">
        <v>308</v>
      </c>
      <c r="E55" s="79" t="s">
        <v>647</v>
      </c>
      <c r="F55" s="79">
        <v>72</v>
      </c>
      <c r="G55" s="79">
        <v>35.119999999999997</v>
      </c>
      <c r="H55" s="7" t="s">
        <v>699</v>
      </c>
    </row>
    <row r="56" spans="1:8" ht="13.5" customHeight="1" x14ac:dyDescent="0.45">
      <c r="A56" s="7" t="s">
        <v>86</v>
      </c>
      <c r="B56" s="7" t="s">
        <v>198</v>
      </c>
      <c r="C56" s="7" t="s">
        <v>361</v>
      </c>
      <c r="D56" s="9" t="s">
        <v>308</v>
      </c>
      <c r="E56" s="79" t="s">
        <v>647</v>
      </c>
      <c r="F56" s="79">
        <v>44</v>
      </c>
      <c r="G56" s="79">
        <v>38.11</v>
      </c>
      <c r="H56" s="7" t="s">
        <v>700</v>
      </c>
    </row>
    <row r="57" spans="1:8" ht="13.5" customHeight="1" x14ac:dyDescent="0.45">
      <c r="A57" s="7" t="s">
        <v>86</v>
      </c>
      <c r="B57" s="7" t="s">
        <v>198</v>
      </c>
      <c r="C57" s="7" t="s">
        <v>361</v>
      </c>
      <c r="D57" s="9" t="s">
        <v>308</v>
      </c>
      <c r="E57" s="79" t="s">
        <v>647</v>
      </c>
      <c r="F57" s="79">
        <v>26</v>
      </c>
      <c r="G57" s="79">
        <v>30.36</v>
      </c>
      <c r="H57" s="7" t="s">
        <v>701</v>
      </c>
    </row>
    <row r="58" spans="1:8" ht="13.5" customHeight="1" x14ac:dyDescent="0.45">
      <c r="A58" s="7" t="s">
        <v>86</v>
      </c>
      <c r="B58" s="7" t="s">
        <v>198</v>
      </c>
      <c r="C58" s="7" t="s">
        <v>361</v>
      </c>
      <c r="D58" s="9" t="s">
        <v>308</v>
      </c>
      <c r="E58" s="79" t="s">
        <v>647</v>
      </c>
      <c r="F58" s="79">
        <v>30</v>
      </c>
      <c r="G58" s="79">
        <v>18.059999999999999</v>
      </c>
      <c r="H58" s="7" t="s">
        <v>702</v>
      </c>
    </row>
    <row r="59" spans="1:8" ht="13.5" customHeight="1" x14ac:dyDescent="0.45">
      <c r="A59" s="7" t="s">
        <v>131</v>
      </c>
      <c r="B59" s="7" t="s">
        <v>244</v>
      </c>
      <c r="C59" s="7" t="s">
        <v>434</v>
      </c>
      <c r="D59" s="9" t="s">
        <v>277</v>
      </c>
      <c r="E59" s="79" t="s">
        <v>647</v>
      </c>
      <c r="F59" s="79">
        <v>30</v>
      </c>
      <c r="G59" s="79">
        <v>13.77</v>
      </c>
      <c r="H59" s="7" t="s">
        <v>703</v>
      </c>
    </row>
    <row r="60" spans="1:8" ht="13.5" customHeight="1" x14ac:dyDescent="0.45">
      <c r="A60" s="7" t="s">
        <v>131</v>
      </c>
      <c r="B60" s="7" t="s">
        <v>244</v>
      </c>
      <c r="C60" s="7" t="s">
        <v>434</v>
      </c>
      <c r="D60" s="9" t="s">
        <v>277</v>
      </c>
      <c r="E60" s="79" t="s">
        <v>647</v>
      </c>
      <c r="F60" s="79">
        <v>29</v>
      </c>
      <c r="G60" s="79">
        <v>30.87</v>
      </c>
      <c r="H60" s="7" t="s">
        <v>704</v>
      </c>
    </row>
    <row r="61" spans="1:8" ht="13.5" customHeight="1" x14ac:dyDescent="0.45">
      <c r="A61" s="7" t="s">
        <v>131</v>
      </c>
      <c r="B61" s="7" t="s">
        <v>244</v>
      </c>
      <c r="C61" s="7" t="s">
        <v>434</v>
      </c>
      <c r="D61" s="9" t="s">
        <v>277</v>
      </c>
      <c r="E61" s="79" t="s">
        <v>647</v>
      </c>
      <c r="F61" s="79">
        <v>29</v>
      </c>
      <c r="G61" s="79">
        <v>15.16</v>
      </c>
      <c r="H61" s="7" t="s">
        <v>705</v>
      </c>
    </row>
    <row r="62" spans="1:8" ht="13.5" customHeight="1" x14ac:dyDescent="0.45">
      <c r="A62" s="7" t="s">
        <v>131</v>
      </c>
      <c r="B62" s="7" t="s">
        <v>244</v>
      </c>
      <c r="C62" s="7" t="s">
        <v>434</v>
      </c>
      <c r="D62" s="9" t="s">
        <v>277</v>
      </c>
      <c r="E62" s="79" t="s">
        <v>647</v>
      </c>
      <c r="F62" s="79">
        <v>70</v>
      </c>
      <c r="G62" s="79">
        <v>21.54</v>
      </c>
      <c r="H62" s="7" t="s">
        <v>706</v>
      </c>
    </row>
    <row r="63" spans="1:8" ht="13.5" customHeight="1" x14ac:dyDescent="0.45">
      <c r="A63" s="7" t="s">
        <v>131</v>
      </c>
      <c r="B63" s="7" t="s">
        <v>244</v>
      </c>
      <c r="C63" s="7" t="s">
        <v>434</v>
      </c>
      <c r="D63" s="9" t="s">
        <v>277</v>
      </c>
      <c r="E63" s="79" t="s">
        <v>647</v>
      </c>
      <c r="F63" s="79">
        <v>34</v>
      </c>
      <c r="G63" s="79">
        <v>34.46</v>
      </c>
      <c r="H63" s="7" t="s">
        <v>707</v>
      </c>
    </row>
    <row r="64" spans="1:8" ht="13.5" customHeight="1" x14ac:dyDescent="0.45">
      <c r="A64" s="7" t="s">
        <v>131</v>
      </c>
      <c r="B64" s="7" t="s">
        <v>244</v>
      </c>
      <c r="C64" s="7" t="s">
        <v>434</v>
      </c>
      <c r="D64" s="9" t="s">
        <v>277</v>
      </c>
      <c r="E64" s="79" t="s">
        <v>647</v>
      </c>
      <c r="F64" s="79">
        <v>55</v>
      </c>
      <c r="G64" s="79">
        <v>17.38</v>
      </c>
      <c r="H64" s="7" t="s">
        <v>708</v>
      </c>
    </row>
    <row r="65" spans="1:8" ht="13.5" customHeight="1" x14ac:dyDescent="0.45">
      <c r="A65" s="7" t="s">
        <v>131</v>
      </c>
      <c r="B65" s="7" t="s">
        <v>244</v>
      </c>
      <c r="C65" s="7" t="s">
        <v>434</v>
      </c>
      <c r="D65" s="9" t="s">
        <v>277</v>
      </c>
      <c r="E65" s="79" t="s">
        <v>647</v>
      </c>
      <c r="F65" s="79">
        <v>94</v>
      </c>
      <c r="G65" s="79">
        <v>34.979999999999997</v>
      </c>
      <c r="H65" s="7" t="s">
        <v>709</v>
      </c>
    </row>
    <row r="66" spans="1:8" ht="13.5" customHeight="1" x14ac:dyDescent="0.45">
      <c r="A66" s="7" t="s">
        <v>131</v>
      </c>
      <c r="B66" s="7" t="s">
        <v>244</v>
      </c>
      <c r="C66" s="7" t="s">
        <v>434</v>
      </c>
      <c r="D66" s="9" t="s">
        <v>277</v>
      </c>
      <c r="E66" s="79" t="s">
        <v>647</v>
      </c>
      <c r="F66" s="79">
        <v>37</v>
      </c>
      <c r="G66" s="79">
        <v>16.07</v>
      </c>
      <c r="H66" s="7" t="s">
        <v>710</v>
      </c>
    </row>
    <row r="67" spans="1:8" ht="13.5" customHeight="1" x14ac:dyDescent="0.45">
      <c r="A67" s="7" t="s">
        <v>131</v>
      </c>
      <c r="B67" s="7" t="s">
        <v>244</v>
      </c>
      <c r="C67" s="7" t="s">
        <v>434</v>
      </c>
      <c r="D67" s="9" t="s">
        <v>277</v>
      </c>
      <c r="E67" s="79" t="s">
        <v>647</v>
      </c>
      <c r="F67" s="79">
        <v>26</v>
      </c>
      <c r="G67" s="79">
        <v>29.47</v>
      </c>
      <c r="H67" s="7" t="s">
        <v>711</v>
      </c>
    </row>
    <row r="68" spans="1:8" ht="13.5" customHeight="1" x14ac:dyDescent="0.45">
      <c r="A68" s="7" t="s">
        <v>147</v>
      </c>
      <c r="B68" s="7" t="s">
        <v>261</v>
      </c>
      <c r="C68" s="7" t="s">
        <v>465</v>
      </c>
      <c r="D68" s="9" t="s">
        <v>466</v>
      </c>
      <c r="E68" s="79" t="s">
        <v>645</v>
      </c>
      <c r="F68" s="79">
        <v>21</v>
      </c>
      <c r="G68" s="79">
        <v>29.46</v>
      </c>
      <c r="H68" s="7" t="s">
        <v>712</v>
      </c>
    </row>
    <row r="69" spans="1:8" ht="13.5" customHeight="1" x14ac:dyDescent="0.45">
      <c r="A69" s="7" t="s">
        <v>147</v>
      </c>
      <c r="B69" s="7" t="s">
        <v>261</v>
      </c>
      <c r="C69" s="7" t="s">
        <v>465</v>
      </c>
      <c r="D69" s="9" t="s">
        <v>466</v>
      </c>
      <c r="E69" s="79" t="s">
        <v>645</v>
      </c>
      <c r="F69" s="79">
        <v>28</v>
      </c>
      <c r="G69" s="79">
        <v>6.55</v>
      </c>
      <c r="H69" s="7" t="s">
        <v>713</v>
      </c>
    </row>
    <row r="70" spans="1:8" ht="13.5" customHeight="1" x14ac:dyDescent="0.45">
      <c r="A70" s="7" t="s">
        <v>147</v>
      </c>
      <c r="B70" s="7" t="s">
        <v>261</v>
      </c>
      <c r="C70" s="7" t="s">
        <v>465</v>
      </c>
      <c r="D70" s="9" t="s">
        <v>466</v>
      </c>
      <c r="E70" s="79" t="s">
        <v>645</v>
      </c>
      <c r="F70" s="79">
        <v>32</v>
      </c>
      <c r="G70" s="79">
        <v>21.27</v>
      </c>
      <c r="H70" s="7" t="s">
        <v>714</v>
      </c>
    </row>
    <row r="71" spans="1:8" ht="13.5" customHeight="1" x14ac:dyDescent="0.45">
      <c r="A71" s="7" t="s">
        <v>147</v>
      </c>
      <c r="B71" s="7" t="s">
        <v>261</v>
      </c>
      <c r="C71" s="7" t="s">
        <v>465</v>
      </c>
      <c r="D71" s="9" t="s">
        <v>466</v>
      </c>
      <c r="E71" s="79" t="s">
        <v>647</v>
      </c>
      <c r="F71" s="79">
        <v>55</v>
      </c>
      <c r="G71" s="79">
        <v>20.329999999999998</v>
      </c>
      <c r="H71" s="7" t="s">
        <v>715</v>
      </c>
    </row>
    <row r="72" spans="1:8" ht="13.5" customHeight="1" x14ac:dyDescent="0.45">
      <c r="A72" s="7" t="s">
        <v>147</v>
      </c>
      <c r="B72" s="7" t="s">
        <v>261</v>
      </c>
      <c r="C72" s="7" t="s">
        <v>465</v>
      </c>
      <c r="D72" s="9" t="s">
        <v>466</v>
      </c>
      <c r="E72" s="79" t="s">
        <v>647</v>
      </c>
      <c r="F72" s="79">
        <v>24</v>
      </c>
      <c r="G72" s="79">
        <v>35.93</v>
      </c>
      <c r="H72" s="7" t="s">
        <v>716</v>
      </c>
    </row>
    <row r="73" spans="1:8" ht="13.5" customHeight="1" x14ac:dyDescent="0.45">
      <c r="A73" s="7" t="s">
        <v>114</v>
      </c>
      <c r="B73" s="7" t="s">
        <v>227</v>
      </c>
      <c r="C73" s="7" t="s">
        <v>410</v>
      </c>
      <c r="D73" s="9" t="s">
        <v>298</v>
      </c>
      <c r="E73" s="79" t="s">
        <v>647</v>
      </c>
      <c r="F73" s="79">
        <v>36</v>
      </c>
      <c r="G73" s="79">
        <v>7.11</v>
      </c>
      <c r="H73" s="7" t="s">
        <v>717</v>
      </c>
    </row>
    <row r="74" spans="1:8" ht="13.5" customHeight="1" x14ac:dyDescent="0.45">
      <c r="A74" s="7" t="s">
        <v>114</v>
      </c>
      <c r="B74" s="7" t="s">
        <v>227</v>
      </c>
      <c r="C74" s="7" t="s">
        <v>410</v>
      </c>
      <c r="D74" s="9" t="s">
        <v>298</v>
      </c>
      <c r="E74" s="79" t="s">
        <v>647</v>
      </c>
      <c r="F74" s="79">
        <v>46</v>
      </c>
      <c r="G74" s="79">
        <v>28.69</v>
      </c>
      <c r="H74" s="7" t="s">
        <v>718</v>
      </c>
    </row>
    <row r="75" spans="1:8" ht="13.5" customHeight="1" x14ac:dyDescent="0.45">
      <c r="A75" s="7" t="s">
        <v>114</v>
      </c>
      <c r="B75" s="7" t="s">
        <v>227</v>
      </c>
      <c r="C75" s="7" t="s">
        <v>410</v>
      </c>
      <c r="D75" s="9" t="s">
        <v>298</v>
      </c>
      <c r="E75" s="79" t="s">
        <v>647</v>
      </c>
      <c r="F75" s="79">
        <v>29</v>
      </c>
      <c r="G75" s="79">
        <v>33.950000000000003</v>
      </c>
      <c r="H75" s="7" t="s">
        <v>719</v>
      </c>
    </row>
    <row r="76" spans="1:8" ht="13.5" customHeight="1" x14ac:dyDescent="0.45">
      <c r="A76" s="7" t="s">
        <v>114</v>
      </c>
      <c r="B76" s="7" t="s">
        <v>227</v>
      </c>
      <c r="C76" s="7" t="s">
        <v>410</v>
      </c>
      <c r="D76" s="9" t="s">
        <v>298</v>
      </c>
      <c r="E76" s="79" t="s">
        <v>647</v>
      </c>
      <c r="F76" s="79">
        <v>53</v>
      </c>
      <c r="G76" s="79">
        <v>37.51</v>
      </c>
      <c r="H76" s="7" t="s">
        <v>720</v>
      </c>
    </row>
    <row r="77" spans="1:8" ht="13.5" customHeight="1" x14ac:dyDescent="0.45">
      <c r="A77" s="7" t="s">
        <v>114</v>
      </c>
      <c r="B77" s="7" t="s">
        <v>227</v>
      </c>
      <c r="C77" s="7" t="s">
        <v>410</v>
      </c>
      <c r="D77" s="9" t="s">
        <v>298</v>
      </c>
      <c r="E77" s="79" t="s">
        <v>647</v>
      </c>
      <c r="F77" s="79">
        <v>60</v>
      </c>
      <c r="G77" s="79">
        <v>37.76</v>
      </c>
      <c r="H77" s="7" t="s">
        <v>721</v>
      </c>
    </row>
    <row r="78" spans="1:8" ht="13.5" customHeight="1" x14ac:dyDescent="0.45">
      <c r="A78" s="7" t="s">
        <v>114</v>
      </c>
      <c r="B78" s="7" t="s">
        <v>227</v>
      </c>
      <c r="C78" s="7" t="s">
        <v>410</v>
      </c>
      <c r="D78" s="9" t="s">
        <v>298</v>
      </c>
      <c r="E78" s="79" t="s">
        <v>647</v>
      </c>
      <c r="F78" s="79">
        <v>29</v>
      </c>
      <c r="G78" s="79">
        <v>5.5</v>
      </c>
      <c r="H78" s="7" t="s">
        <v>722</v>
      </c>
    </row>
    <row r="79" spans="1:8" ht="13.5" customHeight="1" x14ac:dyDescent="0.45">
      <c r="A79" s="7" t="s">
        <v>114</v>
      </c>
      <c r="B79" s="7" t="s">
        <v>227</v>
      </c>
      <c r="C79" s="7" t="s">
        <v>410</v>
      </c>
      <c r="D79" s="9" t="s">
        <v>298</v>
      </c>
      <c r="E79" s="79" t="s">
        <v>647</v>
      </c>
      <c r="F79" s="79">
        <v>29</v>
      </c>
      <c r="G79" s="79">
        <v>13.57</v>
      </c>
      <c r="H79" s="7" t="s">
        <v>723</v>
      </c>
    </row>
    <row r="80" spans="1:8" ht="13.5" customHeight="1" x14ac:dyDescent="0.45">
      <c r="A80" s="7" t="s">
        <v>114</v>
      </c>
      <c r="B80" s="7" t="s">
        <v>227</v>
      </c>
      <c r="C80" s="7" t="s">
        <v>410</v>
      </c>
      <c r="D80" s="9" t="s">
        <v>298</v>
      </c>
      <c r="E80" s="79" t="s">
        <v>647</v>
      </c>
      <c r="F80" s="79">
        <v>36</v>
      </c>
      <c r="G80" s="79">
        <v>7.11</v>
      </c>
      <c r="H80" s="7" t="s">
        <v>717</v>
      </c>
    </row>
    <row r="81" spans="1:8" ht="13.5" customHeight="1" x14ac:dyDescent="0.45">
      <c r="A81" s="7" t="s">
        <v>154</v>
      </c>
      <c r="B81" s="7" t="s">
        <v>268</v>
      </c>
      <c r="C81" s="7" t="s">
        <v>476</v>
      </c>
      <c r="D81" s="9" t="s">
        <v>281</v>
      </c>
      <c r="E81" s="79" t="s">
        <v>645</v>
      </c>
      <c r="F81" s="79">
        <v>35</v>
      </c>
      <c r="G81" s="79">
        <v>7.79</v>
      </c>
      <c r="H81" s="7" t="s">
        <v>724</v>
      </c>
    </row>
    <row r="82" spans="1:8" ht="13.5" customHeight="1" x14ac:dyDescent="0.45">
      <c r="A82" s="7" t="s">
        <v>154</v>
      </c>
      <c r="B82" s="7" t="s">
        <v>268</v>
      </c>
      <c r="C82" s="7" t="s">
        <v>476</v>
      </c>
      <c r="D82" s="9" t="s">
        <v>281</v>
      </c>
      <c r="E82" s="79" t="s">
        <v>647</v>
      </c>
      <c r="F82" s="79">
        <v>21</v>
      </c>
      <c r="G82" s="79">
        <v>13.16</v>
      </c>
      <c r="H82" s="7" t="s">
        <v>725</v>
      </c>
    </row>
    <row r="83" spans="1:8" ht="13.5" customHeight="1" x14ac:dyDescent="0.45">
      <c r="A83" s="7" t="s">
        <v>154</v>
      </c>
      <c r="B83" s="7" t="s">
        <v>268</v>
      </c>
      <c r="C83" s="7" t="s">
        <v>476</v>
      </c>
      <c r="D83" s="9" t="s">
        <v>281</v>
      </c>
      <c r="E83" s="79" t="s">
        <v>645</v>
      </c>
      <c r="F83" s="79">
        <v>28</v>
      </c>
      <c r="G83" s="79">
        <v>9.14</v>
      </c>
      <c r="H83" s="7" t="s">
        <v>726</v>
      </c>
    </row>
    <row r="84" spans="1:8" ht="13.5" customHeight="1" x14ac:dyDescent="0.45">
      <c r="A84" s="7" t="s">
        <v>110</v>
      </c>
      <c r="B84" s="7" t="s">
        <v>223</v>
      </c>
      <c r="C84" s="7" t="s">
        <v>396</v>
      </c>
      <c r="D84" s="9" t="s">
        <v>275</v>
      </c>
      <c r="E84" s="79" t="s">
        <v>647</v>
      </c>
      <c r="F84" s="79">
        <v>32</v>
      </c>
      <c r="G84" s="79">
        <v>6.43</v>
      </c>
      <c r="H84" s="7" t="s">
        <v>648</v>
      </c>
    </row>
    <row r="85" spans="1:8" ht="13.5" customHeight="1" x14ac:dyDescent="0.45">
      <c r="A85" s="7" t="s">
        <v>110</v>
      </c>
      <c r="B85" s="7" t="s">
        <v>223</v>
      </c>
      <c r="C85" s="7" t="s">
        <v>396</v>
      </c>
      <c r="D85" s="9" t="s">
        <v>275</v>
      </c>
      <c r="E85" s="79" t="s">
        <v>647</v>
      </c>
      <c r="F85" s="79">
        <v>56</v>
      </c>
      <c r="G85" s="79">
        <v>30.89</v>
      </c>
      <c r="H85" s="7" t="s">
        <v>727</v>
      </c>
    </row>
    <row r="86" spans="1:8" ht="13.5" customHeight="1" x14ac:dyDescent="0.45">
      <c r="A86" s="7" t="s">
        <v>110</v>
      </c>
      <c r="B86" s="7" t="s">
        <v>223</v>
      </c>
      <c r="C86" s="7" t="s">
        <v>396</v>
      </c>
      <c r="D86" s="9" t="s">
        <v>275</v>
      </c>
      <c r="E86" s="79" t="s">
        <v>647</v>
      </c>
      <c r="F86" s="79">
        <v>26</v>
      </c>
      <c r="G86" s="79">
        <v>20.29</v>
      </c>
      <c r="H86" s="7" t="s">
        <v>728</v>
      </c>
    </row>
    <row r="87" spans="1:8" ht="13.5" customHeight="1" x14ac:dyDescent="0.45">
      <c r="A87" s="7" t="s">
        <v>110</v>
      </c>
      <c r="B87" s="7" t="s">
        <v>223</v>
      </c>
      <c r="C87" s="7" t="s">
        <v>396</v>
      </c>
      <c r="D87" s="9" t="s">
        <v>275</v>
      </c>
      <c r="E87" s="79" t="s">
        <v>647</v>
      </c>
      <c r="F87" s="79">
        <v>36</v>
      </c>
      <c r="G87" s="79">
        <v>3.25</v>
      </c>
      <c r="H87" s="7" t="s">
        <v>729</v>
      </c>
    </row>
    <row r="88" spans="1:8" ht="13.5" customHeight="1" x14ac:dyDescent="0.45">
      <c r="A88" s="7" t="s">
        <v>110</v>
      </c>
      <c r="B88" s="7" t="s">
        <v>223</v>
      </c>
      <c r="C88" s="7" t="s">
        <v>396</v>
      </c>
      <c r="D88" s="9" t="s">
        <v>275</v>
      </c>
      <c r="E88" s="79" t="s">
        <v>647</v>
      </c>
      <c r="F88" s="79">
        <v>27</v>
      </c>
      <c r="G88" s="79">
        <v>15.86</v>
      </c>
      <c r="H88" s="7" t="s">
        <v>730</v>
      </c>
    </row>
    <row r="89" spans="1:8" ht="13.5" customHeight="1" x14ac:dyDescent="0.45">
      <c r="A89" s="7" t="s">
        <v>110</v>
      </c>
      <c r="B89" s="7" t="s">
        <v>223</v>
      </c>
      <c r="C89" s="7" t="s">
        <v>396</v>
      </c>
      <c r="D89" s="9" t="s">
        <v>275</v>
      </c>
      <c r="E89" s="79" t="s">
        <v>647</v>
      </c>
      <c r="F89" s="79">
        <v>34</v>
      </c>
      <c r="G89" s="79">
        <v>7.18</v>
      </c>
      <c r="H89" s="7" t="s">
        <v>668</v>
      </c>
    </row>
    <row r="90" spans="1:8" ht="13.5" customHeight="1" x14ac:dyDescent="0.45">
      <c r="A90" s="7" t="s">
        <v>102</v>
      </c>
      <c r="B90" s="7" t="s">
        <v>215</v>
      </c>
      <c r="C90" s="7" t="s">
        <v>388</v>
      </c>
      <c r="D90" s="9" t="s">
        <v>298</v>
      </c>
      <c r="E90" s="79" t="s">
        <v>645</v>
      </c>
      <c r="F90" s="79">
        <v>42</v>
      </c>
      <c r="G90" s="79">
        <v>5.38</v>
      </c>
      <c r="H90" s="7" t="s">
        <v>731</v>
      </c>
    </row>
    <row r="91" spans="1:8" ht="13.5" customHeight="1" x14ac:dyDescent="0.45">
      <c r="A91" s="7" t="s">
        <v>115</v>
      </c>
      <c r="B91" s="7" t="s">
        <v>228</v>
      </c>
      <c r="C91" s="7" t="s">
        <v>411</v>
      </c>
      <c r="D91" s="9" t="s">
        <v>281</v>
      </c>
      <c r="E91" s="79" t="s">
        <v>645</v>
      </c>
      <c r="F91" s="79">
        <v>22</v>
      </c>
      <c r="G91" s="79">
        <v>31.01</v>
      </c>
      <c r="H91" s="7" t="s">
        <v>732</v>
      </c>
    </row>
    <row r="92" spans="1:8" ht="13.5" customHeight="1" x14ac:dyDescent="0.45">
      <c r="A92" s="7" t="s">
        <v>115</v>
      </c>
      <c r="B92" s="7" t="s">
        <v>228</v>
      </c>
      <c r="C92" s="7" t="s">
        <v>411</v>
      </c>
      <c r="D92" s="9" t="s">
        <v>281</v>
      </c>
      <c r="E92" s="79" t="s">
        <v>645</v>
      </c>
      <c r="F92" s="79">
        <v>21</v>
      </c>
      <c r="G92" s="79">
        <v>34.86</v>
      </c>
      <c r="H92" s="7" t="s">
        <v>733</v>
      </c>
    </row>
    <row r="93" spans="1:8" ht="13.5" customHeight="1" x14ac:dyDescent="0.45">
      <c r="A93" s="7" t="s">
        <v>115</v>
      </c>
      <c r="B93" s="7" t="s">
        <v>228</v>
      </c>
      <c r="C93" s="7" t="s">
        <v>411</v>
      </c>
      <c r="D93" s="9" t="s">
        <v>281</v>
      </c>
      <c r="E93" s="79" t="s">
        <v>645</v>
      </c>
      <c r="F93" s="79">
        <v>40</v>
      </c>
      <c r="G93" s="79">
        <v>7.89</v>
      </c>
      <c r="H93" s="7" t="s">
        <v>734</v>
      </c>
    </row>
    <row r="94" spans="1:8" ht="13.5" customHeight="1" x14ac:dyDescent="0.45">
      <c r="A94" s="7" t="s">
        <v>115</v>
      </c>
      <c r="B94" s="7" t="s">
        <v>228</v>
      </c>
      <c r="C94" s="7" t="s">
        <v>411</v>
      </c>
      <c r="D94" s="9" t="s">
        <v>281</v>
      </c>
      <c r="E94" s="79" t="s">
        <v>647</v>
      </c>
      <c r="F94" s="79">
        <v>41</v>
      </c>
      <c r="G94" s="79">
        <v>21.21</v>
      </c>
      <c r="H94" s="7" t="s">
        <v>735</v>
      </c>
    </row>
    <row r="95" spans="1:8" ht="13.5" customHeight="1" x14ac:dyDescent="0.45">
      <c r="A95" s="7" t="s">
        <v>115</v>
      </c>
      <c r="B95" s="7" t="s">
        <v>228</v>
      </c>
      <c r="C95" s="7" t="s">
        <v>411</v>
      </c>
      <c r="D95" s="9" t="s">
        <v>281</v>
      </c>
      <c r="E95" s="79" t="s">
        <v>645</v>
      </c>
      <c r="F95" s="79">
        <v>25</v>
      </c>
      <c r="G95" s="79">
        <v>4.6900000000000004</v>
      </c>
      <c r="H95" s="7" t="s">
        <v>736</v>
      </c>
    </row>
    <row r="96" spans="1:8" ht="13.5" customHeight="1" x14ac:dyDescent="0.45">
      <c r="A96" s="7" t="s">
        <v>115</v>
      </c>
      <c r="B96" s="7" t="s">
        <v>228</v>
      </c>
      <c r="C96" s="7" t="s">
        <v>411</v>
      </c>
      <c r="D96" s="9" t="s">
        <v>281</v>
      </c>
      <c r="E96" s="79" t="s">
        <v>647</v>
      </c>
      <c r="F96" s="79">
        <v>35</v>
      </c>
      <c r="G96" s="79">
        <v>7.92</v>
      </c>
      <c r="H96" s="7" t="s">
        <v>737</v>
      </c>
    </row>
    <row r="97" spans="1:8" ht="13.5" customHeight="1" x14ac:dyDescent="0.45">
      <c r="A97" s="7" t="s">
        <v>115</v>
      </c>
      <c r="B97" s="7" t="s">
        <v>228</v>
      </c>
      <c r="C97" s="7" t="s">
        <v>411</v>
      </c>
      <c r="D97" s="9" t="s">
        <v>281</v>
      </c>
      <c r="E97" s="79" t="s">
        <v>647</v>
      </c>
      <c r="F97" s="79">
        <v>26</v>
      </c>
      <c r="G97" s="79">
        <v>7.07</v>
      </c>
      <c r="H97" s="7" t="s">
        <v>738</v>
      </c>
    </row>
    <row r="98" spans="1:8" ht="13.5" customHeight="1" x14ac:dyDescent="0.45">
      <c r="A98" s="7" t="s">
        <v>115</v>
      </c>
      <c r="B98" s="7" t="s">
        <v>228</v>
      </c>
      <c r="C98" s="7" t="s">
        <v>411</v>
      </c>
      <c r="D98" s="9" t="s">
        <v>281</v>
      </c>
      <c r="E98" s="79" t="s">
        <v>645</v>
      </c>
      <c r="F98" s="79">
        <v>35</v>
      </c>
      <c r="G98" s="79">
        <v>32.15</v>
      </c>
      <c r="H98" s="7" t="s">
        <v>739</v>
      </c>
    </row>
    <row r="99" spans="1:8" ht="13.5" customHeight="1" x14ac:dyDescent="0.45">
      <c r="A99" s="7" t="s">
        <v>115</v>
      </c>
      <c r="B99" s="7" t="s">
        <v>228</v>
      </c>
      <c r="C99" s="7" t="s">
        <v>411</v>
      </c>
      <c r="D99" s="9" t="s">
        <v>281</v>
      </c>
      <c r="E99" s="79" t="s">
        <v>645</v>
      </c>
      <c r="F99" s="79">
        <v>31</v>
      </c>
      <c r="G99" s="79">
        <v>26.31</v>
      </c>
      <c r="H99" s="7" t="s">
        <v>740</v>
      </c>
    </row>
    <row r="100" spans="1:8" ht="13.5" customHeight="1" x14ac:dyDescent="0.45">
      <c r="A100" s="7" t="s">
        <v>65</v>
      </c>
      <c r="B100" s="7" t="s">
        <v>323</v>
      </c>
      <c r="C100" s="7" t="s">
        <v>324</v>
      </c>
      <c r="D100" s="9" t="s">
        <v>298</v>
      </c>
      <c r="E100" s="79" t="s">
        <v>645</v>
      </c>
      <c r="F100" s="79">
        <v>42</v>
      </c>
      <c r="G100" s="79">
        <v>3.95</v>
      </c>
      <c r="H100" s="7" t="s">
        <v>741</v>
      </c>
    </row>
    <row r="101" spans="1:8" ht="13.5" customHeight="1" x14ac:dyDescent="0.45">
      <c r="A101" s="7" t="s">
        <v>134</v>
      </c>
      <c r="B101" s="7" t="s">
        <v>399</v>
      </c>
      <c r="C101" s="7" t="s">
        <v>400</v>
      </c>
      <c r="D101" s="9" t="s">
        <v>277</v>
      </c>
      <c r="E101" s="79" t="s">
        <v>647</v>
      </c>
      <c r="F101" s="79">
        <v>42</v>
      </c>
      <c r="G101" s="79">
        <v>19.350000000000001</v>
      </c>
      <c r="H101" s="7" t="s">
        <v>742</v>
      </c>
    </row>
    <row r="102" spans="1:8" ht="13.5" customHeight="1" x14ac:dyDescent="0.45">
      <c r="A102" s="7" t="s">
        <v>134</v>
      </c>
      <c r="B102" s="7" t="s">
        <v>399</v>
      </c>
      <c r="C102" s="7" t="s">
        <v>400</v>
      </c>
      <c r="D102" s="9" t="s">
        <v>277</v>
      </c>
      <c r="E102" s="79" t="s">
        <v>647</v>
      </c>
      <c r="F102" s="79">
        <v>46</v>
      </c>
      <c r="G102" s="79">
        <v>31.52</v>
      </c>
      <c r="H102" s="7" t="s">
        <v>743</v>
      </c>
    </row>
    <row r="103" spans="1:8" ht="13.5" customHeight="1" x14ac:dyDescent="0.45">
      <c r="A103" s="7" t="s">
        <v>134</v>
      </c>
      <c r="B103" s="7" t="s">
        <v>399</v>
      </c>
      <c r="C103" s="7" t="s">
        <v>400</v>
      </c>
      <c r="D103" s="9" t="s">
        <v>277</v>
      </c>
      <c r="E103" s="79" t="s">
        <v>647</v>
      </c>
      <c r="F103" s="79">
        <v>34</v>
      </c>
      <c r="G103" s="79">
        <v>10.82</v>
      </c>
      <c r="H103" s="7" t="s">
        <v>744</v>
      </c>
    </row>
    <row r="104" spans="1:8" ht="13.5" customHeight="1" x14ac:dyDescent="0.45">
      <c r="A104" s="7" t="s">
        <v>134</v>
      </c>
      <c r="B104" s="7" t="s">
        <v>399</v>
      </c>
      <c r="C104" s="7" t="s">
        <v>400</v>
      </c>
      <c r="D104" s="9" t="s">
        <v>277</v>
      </c>
      <c r="E104" s="79" t="s">
        <v>647</v>
      </c>
      <c r="F104" s="79">
        <v>34</v>
      </c>
      <c r="G104" s="79">
        <v>18.95</v>
      </c>
      <c r="H104" s="7" t="s">
        <v>745</v>
      </c>
    </row>
    <row r="105" spans="1:8" ht="13.5" customHeight="1" x14ac:dyDescent="0.45">
      <c r="A105" s="7" t="s">
        <v>134</v>
      </c>
      <c r="B105" s="7" t="s">
        <v>399</v>
      </c>
      <c r="C105" s="7" t="s">
        <v>400</v>
      </c>
      <c r="D105" s="9" t="s">
        <v>277</v>
      </c>
      <c r="E105" s="79" t="s">
        <v>647</v>
      </c>
      <c r="F105" s="79">
        <v>34</v>
      </c>
      <c r="G105" s="79">
        <v>29.98</v>
      </c>
      <c r="H105" s="7" t="s">
        <v>746</v>
      </c>
    </row>
    <row r="106" spans="1:8" ht="13.5" customHeight="1" x14ac:dyDescent="0.45">
      <c r="A106" s="7" t="s">
        <v>134</v>
      </c>
      <c r="B106" s="7" t="s">
        <v>399</v>
      </c>
      <c r="C106" s="7" t="s">
        <v>400</v>
      </c>
      <c r="D106" s="9" t="s">
        <v>277</v>
      </c>
      <c r="E106" s="79" t="s">
        <v>647</v>
      </c>
      <c r="F106" s="79">
        <v>38</v>
      </c>
      <c r="G106" s="79">
        <v>34.28</v>
      </c>
      <c r="H106" s="7" t="s">
        <v>747</v>
      </c>
    </row>
    <row r="107" spans="1:8" ht="13.5" customHeight="1" x14ac:dyDescent="0.45">
      <c r="A107" s="7" t="s">
        <v>134</v>
      </c>
      <c r="B107" s="7" t="s">
        <v>399</v>
      </c>
      <c r="C107" s="7" t="s">
        <v>400</v>
      </c>
      <c r="D107" s="9" t="s">
        <v>277</v>
      </c>
      <c r="E107" s="79" t="s">
        <v>645</v>
      </c>
      <c r="F107" s="79">
        <v>51</v>
      </c>
      <c r="G107" s="79">
        <v>5.41</v>
      </c>
      <c r="H107" s="7" t="s">
        <v>748</v>
      </c>
    </row>
    <row r="108" spans="1:8" ht="13.5" customHeight="1" x14ac:dyDescent="0.45">
      <c r="A108" s="7" t="s">
        <v>134</v>
      </c>
      <c r="B108" s="7" t="s">
        <v>399</v>
      </c>
      <c r="C108" s="7" t="s">
        <v>400</v>
      </c>
      <c r="D108" s="9" t="s">
        <v>277</v>
      </c>
      <c r="E108" s="79" t="s">
        <v>647</v>
      </c>
      <c r="F108" s="79">
        <v>63</v>
      </c>
      <c r="G108" s="79">
        <v>35.79</v>
      </c>
      <c r="H108" s="7" t="s">
        <v>749</v>
      </c>
    </row>
    <row r="109" spans="1:8" ht="13.5" customHeight="1" x14ac:dyDescent="0.45">
      <c r="A109" s="7" t="s">
        <v>134</v>
      </c>
      <c r="B109" s="7" t="s">
        <v>399</v>
      </c>
      <c r="C109" s="7" t="s">
        <v>400</v>
      </c>
      <c r="D109" s="9" t="s">
        <v>277</v>
      </c>
      <c r="E109" s="79" t="s">
        <v>647</v>
      </c>
      <c r="F109" s="79">
        <v>28</v>
      </c>
      <c r="G109" s="79">
        <v>13.65</v>
      </c>
      <c r="H109" s="7" t="s">
        <v>750</v>
      </c>
    </row>
    <row r="110" spans="1:8" ht="13.5" customHeight="1" x14ac:dyDescent="0.45">
      <c r="A110" s="7" t="s">
        <v>132</v>
      </c>
      <c r="B110" s="7" t="s">
        <v>397</v>
      </c>
      <c r="C110" s="7" t="s">
        <v>398</v>
      </c>
      <c r="D110" s="9" t="s">
        <v>277</v>
      </c>
      <c r="E110" s="79" t="s">
        <v>647</v>
      </c>
      <c r="F110" s="79">
        <v>26</v>
      </c>
      <c r="G110" s="79">
        <v>30.35</v>
      </c>
      <c r="H110" s="7" t="s">
        <v>751</v>
      </c>
    </row>
    <row r="111" spans="1:8" ht="13.5" customHeight="1" x14ac:dyDescent="0.45">
      <c r="A111" s="7" t="s">
        <v>132</v>
      </c>
      <c r="B111" s="7" t="s">
        <v>397</v>
      </c>
      <c r="C111" s="7" t="s">
        <v>398</v>
      </c>
      <c r="D111" s="9" t="s">
        <v>277</v>
      </c>
      <c r="E111" s="79" t="s">
        <v>647</v>
      </c>
      <c r="F111" s="79">
        <v>53</v>
      </c>
      <c r="G111" s="79">
        <v>9.42</v>
      </c>
      <c r="H111" s="7" t="s">
        <v>752</v>
      </c>
    </row>
    <row r="112" spans="1:8" ht="13.5" customHeight="1" x14ac:dyDescent="0.45">
      <c r="A112" s="7" t="s">
        <v>132</v>
      </c>
      <c r="B112" s="7" t="s">
        <v>397</v>
      </c>
      <c r="C112" s="7" t="s">
        <v>398</v>
      </c>
      <c r="D112" s="9" t="s">
        <v>277</v>
      </c>
      <c r="E112" s="79" t="s">
        <v>647</v>
      </c>
      <c r="F112" s="79">
        <v>30</v>
      </c>
      <c r="G112" s="79">
        <v>6.52</v>
      </c>
      <c r="H112" s="7" t="s">
        <v>753</v>
      </c>
    </row>
    <row r="113" spans="1:8" ht="13.5" customHeight="1" x14ac:dyDescent="0.45">
      <c r="A113" s="7" t="s">
        <v>132</v>
      </c>
      <c r="B113" s="7" t="s">
        <v>397</v>
      </c>
      <c r="C113" s="7" t="s">
        <v>398</v>
      </c>
      <c r="D113" s="9" t="s">
        <v>277</v>
      </c>
      <c r="E113" s="79" t="s">
        <v>647</v>
      </c>
      <c r="F113" s="79">
        <v>40</v>
      </c>
      <c r="G113" s="79">
        <v>22.39</v>
      </c>
      <c r="H113" s="7" t="s">
        <v>754</v>
      </c>
    </row>
    <row r="114" spans="1:8" ht="13.5" customHeight="1" x14ac:dyDescent="0.45">
      <c r="A114" s="7" t="s">
        <v>132</v>
      </c>
      <c r="B114" s="7" t="s">
        <v>397</v>
      </c>
      <c r="C114" s="7" t="s">
        <v>398</v>
      </c>
      <c r="D114" s="9" t="s">
        <v>277</v>
      </c>
      <c r="E114" s="79" t="s">
        <v>647</v>
      </c>
      <c r="F114" s="79">
        <v>22</v>
      </c>
      <c r="G114" s="79">
        <v>29.74</v>
      </c>
      <c r="H114" s="7" t="s">
        <v>755</v>
      </c>
    </row>
    <row r="115" spans="1:8" ht="13.5" customHeight="1" x14ac:dyDescent="0.45">
      <c r="A115" s="7" t="s">
        <v>132</v>
      </c>
      <c r="B115" s="7" t="s">
        <v>397</v>
      </c>
      <c r="C115" s="7" t="s">
        <v>398</v>
      </c>
      <c r="D115" s="9" t="s">
        <v>277</v>
      </c>
      <c r="E115" s="79" t="s">
        <v>647</v>
      </c>
      <c r="F115" s="79">
        <v>26</v>
      </c>
      <c r="G115" s="79">
        <v>26.49</v>
      </c>
      <c r="H115" s="7" t="s">
        <v>756</v>
      </c>
    </row>
    <row r="116" spans="1:8" ht="13.5" customHeight="1" x14ac:dyDescent="0.45">
      <c r="A116" s="7" t="s">
        <v>132</v>
      </c>
      <c r="B116" s="7" t="s">
        <v>397</v>
      </c>
      <c r="C116" s="7" t="s">
        <v>398</v>
      </c>
      <c r="D116" s="9" t="s">
        <v>277</v>
      </c>
      <c r="E116" s="79" t="s">
        <v>647</v>
      </c>
      <c r="F116" s="79">
        <v>30</v>
      </c>
      <c r="G116" s="79">
        <v>31.42</v>
      </c>
      <c r="H116" s="7" t="s">
        <v>757</v>
      </c>
    </row>
    <row r="117" spans="1:8" ht="13.5" customHeight="1" x14ac:dyDescent="0.45">
      <c r="A117" s="7" t="s">
        <v>70</v>
      </c>
      <c r="B117" s="7" t="s">
        <v>184</v>
      </c>
      <c r="C117" s="7" t="s">
        <v>331</v>
      </c>
      <c r="D117" s="9" t="s">
        <v>298</v>
      </c>
      <c r="E117" s="79" t="s">
        <v>647</v>
      </c>
      <c r="F117" s="79">
        <v>29</v>
      </c>
      <c r="G117" s="79">
        <v>35.270000000000003</v>
      </c>
      <c r="H117" s="7" t="s">
        <v>758</v>
      </c>
    </row>
    <row r="118" spans="1:8" ht="13.5" customHeight="1" x14ac:dyDescent="0.45">
      <c r="A118" s="7" t="s">
        <v>70</v>
      </c>
      <c r="B118" s="7" t="s">
        <v>184</v>
      </c>
      <c r="C118" s="7" t="s">
        <v>331</v>
      </c>
      <c r="D118" s="9" t="s">
        <v>298</v>
      </c>
      <c r="E118" s="79" t="s">
        <v>647</v>
      </c>
      <c r="F118" s="79">
        <v>57</v>
      </c>
      <c r="G118" s="79">
        <v>37.43</v>
      </c>
      <c r="H118" s="7" t="s">
        <v>759</v>
      </c>
    </row>
    <row r="119" spans="1:8" ht="13.5" customHeight="1" x14ac:dyDescent="0.45">
      <c r="A119" s="7" t="s">
        <v>70</v>
      </c>
      <c r="B119" s="7" t="s">
        <v>184</v>
      </c>
      <c r="C119" s="7" t="s">
        <v>331</v>
      </c>
      <c r="D119" s="9" t="s">
        <v>298</v>
      </c>
      <c r="E119" s="79" t="s">
        <v>647</v>
      </c>
      <c r="F119" s="79">
        <v>36</v>
      </c>
      <c r="G119" s="79">
        <v>6.75</v>
      </c>
      <c r="H119" s="7" t="s">
        <v>760</v>
      </c>
    </row>
    <row r="120" spans="1:8" ht="13.5" customHeight="1" x14ac:dyDescent="0.45">
      <c r="A120" s="7" t="s">
        <v>70</v>
      </c>
      <c r="B120" s="7" t="s">
        <v>184</v>
      </c>
      <c r="C120" s="7" t="s">
        <v>331</v>
      </c>
      <c r="D120" s="9" t="s">
        <v>298</v>
      </c>
      <c r="E120" s="79" t="s">
        <v>647</v>
      </c>
      <c r="F120" s="79">
        <v>29</v>
      </c>
      <c r="G120" s="79">
        <v>5.15</v>
      </c>
      <c r="H120" s="7" t="s">
        <v>761</v>
      </c>
    </row>
    <row r="121" spans="1:8" ht="13.5" customHeight="1" x14ac:dyDescent="0.45">
      <c r="A121" s="7" t="s">
        <v>70</v>
      </c>
      <c r="B121" s="7" t="s">
        <v>184</v>
      </c>
      <c r="C121" s="7" t="s">
        <v>331</v>
      </c>
      <c r="D121" s="9" t="s">
        <v>298</v>
      </c>
      <c r="E121" s="79" t="s">
        <v>647</v>
      </c>
      <c r="F121" s="79">
        <v>32</v>
      </c>
      <c r="G121" s="79">
        <v>13.9</v>
      </c>
      <c r="H121" s="7" t="s">
        <v>762</v>
      </c>
    </row>
    <row r="122" spans="1:8" ht="13.5" customHeight="1" x14ac:dyDescent="0.45">
      <c r="A122" s="7" t="s">
        <v>70</v>
      </c>
      <c r="B122" s="7" t="s">
        <v>184</v>
      </c>
      <c r="C122" s="7" t="s">
        <v>331</v>
      </c>
      <c r="D122" s="9" t="s">
        <v>298</v>
      </c>
      <c r="E122" s="79" t="s">
        <v>647</v>
      </c>
      <c r="F122" s="79">
        <v>25</v>
      </c>
      <c r="G122" s="79">
        <v>32.72</v>
      </c>
      <c r="H122" s="7" t="s">
        <v>763</v>
      </c>
    </row>
    <row r="123" spans="1:8" ht="13.5" customHeight="1" x14ac:dyDescent="0.45">
      <c r="A123" s="7" t="s">
        <v>133</v>
      </c>
      <c r="B123" s="7" t="s">
        <v>246</v>
      </c>
      <c r="C123" s="7" t="s">
        <v>437</v>
      </c>
      <c r="D123" s="9" t="s">
        <v>277</v>
      </c>
      <c r="E123" s="79" t="s">
        <v>645</v>
      </c>
      <c r="F123" s="79">
        <v>27</v>
      </c>
      <c r="G123" s="79">
        <v>11.63</v>
      </c>
      <c r="H123" s="7" t="s">
        <v>764</v>
      </c>
    </row>
    <row r="124" spans="1:8" ht="13.5" customHeight="1" x14ac:dyDescent="0.45">
      <c r="A124" s="7" t="s">
        <v>133</v>
      </c>
      <c r="B124" s="7" t="s">
        <v>246</v>
      </c>
      <c r="C124" s="7" t="s">
        <v>437</v>
      </c>
      <c r="D124" s="9" t="s">
        <v>277</v>
      </c>
      <c r="E124" s="79" t="s">
        <v>647</v>
      </c>
      <c r="F124" s="79">
        <v>65</v>
      </c>
      <c r="G124" s="79">
        <v>39.96</v>
      </c>
      <c r="H124" s="7" t="s">
        <v>765</v>
      </c>
    </row>
    <row r="125" spans="1:8" ht="13.5" customHeight="1" x14ac:dyDescent="0.45">
      <c r="A125" s="7" t="s">
        <v>133</v>
      </c>
      <c r="B125" s="7" t="s">
        <v>246</v>
      </c>
      <c r="C125" s="7" t="s">
        <v>437</v>
      </c>
      <c r="D125" s="9" t="s">
        <v>277</v>
      </c>
      <c r="E125" s="79" t="s">
        <v>647</v>
      </c>
      <c r="F125" s="79">
        <v>89</v>
      </c>
      <c r="G125" s="79">
        <v>38.6</v>
      </c>
      <c r="H125" s="7" t="s">
        <v>766</v>
      </c>
    </row>
    <row r="126" spans="1:8" ht="13.5" customHeight="1" x14ac:dyDescent="0.45">
      <c r="A126" s="7" t="s">
        <v>133</v>
      </c>
      <c r="B126" s="7" t="s">
        <v>246</v>
      </c>
      <c r="C126" s="7" t="s">
        <v>437</v>
      </c>
      <c r="D126" s="9" t="s">
        <v>277</v>
      </c>
      <c r="E126" s="79" t="s">
        <v>647</v>
      </c>
      <c r="F126" s="79">
        <v>38</v>
      </c>
      <c r="G126" s="79">
        <v>9.68</v>
      </c>
      <c r="H126" s="7" t="s">
        <v>767</v>
      </c>
    </row>
    <row r="127" spans="1:8" ht="13.5" customHeight="1" x14ac:dyDescent="0.45">
      <c r="A127" s="7" t="s">
        <v>133</v>
      </c>
      <c r="B127" s="7" t="s">
        <v>246</v>
      </c>
      <c r="C127" s="7" t="s">
        <v>437</v>
      </c>
      <c r="D127" s="9" t="s">
        <v>277</v>
      </c>
      <c r="E127" s="79" t="s">
        <v>647</v>
      </c>
      <c r="F127" s="79">
        <v>51</v>
      </c>
      <c r="G127" s="79">
        <v>35.15</v>
      </c>
      <c r="H127" s="7" t="s">
        <v>768</v>
      </c>
    </row>
    <row r="128" spans="1:8" ht="13.5" customHeight="1" x14ac:dyDescent="0.45">
      <c r="A128" s="7" t="s">
        <v>133</v>
      </c>
      <c r="B128" s="7" t="s">
        <v>246</v>
      </c>
      <c r="C128" s="7" t="s">
        <v>437</v>
      </c>
      <c r="D128" s="9" t="s">
        <v>277</v>
      </c>
      <c r="E128" s="79" t="s">
        <v>647</v>
      </c>
      <c r="F128" s="79">
        <v>29</v>
      </c>
      <c r="G128" s="79">
        <v>17.12</v>
      </c>
      <c r="H128" s="7" t="s">
        <v>769</v>
      </c>
    </row>
    <row r="129" spans="1:8" ht="13.5" customHeight="1" x14ac:dyDescent="0.45">
      <c r="A129" s="7" t="s">
        <v>133</v>
      </c>
      <c r="B129" s="7" t="s">
        <v>246</v>
      </c>
      <c r="C129" s="7" t="s">
        <v>437</v>
      </c>
      <c r="D129" s="9" t="s">
        <v>277</v>
      </c>
      <c r="E129" s="79" t="s">
        <v>647</v>
      </c>
      <c r="F129" s="79">
        <v>26</v>
      </c>
      <c r="G129" s="79">
        <v>36.549999999999997</v>
      </c>
      <c r="H129" s="7" t="s">
        <v>770</v>
      </c>
    </row>
    <row r="130" spans="1:8" ht="13.5" customHeight="1" x14ac:dyDescent="0.45">
      <c r="A130" s="7" t="s">
        <v>133</v>
      </c>
      <c r="B130" s="7" t="s">
        <v>246</v>
      </c>
      <c r="C130" s="7" t="s">
        <v>437</v>
      </c>
      <c r="D130" s="9" t="s">
        <v>277</v>
      </c>
      <c r="E130" s="79" t="s">
        <v>647</v>
      </c>
      <c r="F130" s="79">
        <v>31</v>
      </c>
      <c r="G130" s="79">
        <v>24.74</v>
      </c>
      <c r="H130" s="7" t="s">
        <v>771</v>
      </c>
    </row>
    <row r="131" spans="1:8" ht="13.5" customHeight="1" x14ac:dyDescent="0.45">
      <c r="A131" s="7" t="s">
        <v>133</v>
      </c>
      <c r="B131" s="7" t="s">
        <v>246</v>
      </c>
      <c r="C131" s="7" t="s">
        <v>437</v>
      </c>
      <c r="D131" s="9" t="s">
        <v>277</v>
      </c>
      <c r="E131" s="79" t="s">
        <v>645</v>
      </c>
      <c r="F131" s="79">
        <v>42</v>
      </c>
      <c r="G131" s="79">
        <v>4.79</v>
      </c>
      <c r="H131" s="7" t="s">
        <v>772</v>
      </c>
    </row>
    <row r="132" spans="1:8" ht="13.5" customHeight="1" x14ac:dyDescent="0.45">
      <c r="A132" s="7" t="s">
        <v>133</v>
      </c>
      <c r="B132" s="7" t="s">
        <v>246</v>
      </c>
      <c r="C132" s="7" t="s">
        <v>437</v>
      </c>
      <c r="D132" s="9" t="s">
        <v>277</v>
      </c>
      <c r="E132" s="79" t="s">
        <v>647</v>
      </c>
      <c r="F132" s="79">
        <v>26</v>
      </c>
      <c r="G132" s="79">
        <v>29.85</v>
      </c>
      <c r="H132" s="7" t="s">
        <v>773</v>
      </c>
    </row>
    <row r="133" spans="1:8" ht="13.5" customHeight="1" x14ac:dyDescent="0.45">
      <c r="A133" s="7" t="s">
        <v>133</v>
      </c>
      <c r="B133" s="7" t="s">
        <v>246</v>
      </c>
      <c r="C133" s="7" t="s">
        <v>437</v>
      </c>
      <c r="D133" s="9" t="s">
        <v>277</v>
      </c>
      <c r="E133" s="79" t="s">
        <v>647</v>
      </c>
      <c r="F133" s="79">
        <v>38</v>
      </c>
      <c r="G133" s="79">
        <v>30.35</v>
      </c>
      <c r="H133" s="7" t="s">
        <v>774</v>
      </c>
    </row>
    <row r="134" spans="1:8" ht="13.5" customHeight="1" x14ac:dyDescent="0.45">
      <c r="A134" s="7" t="s">
        <v>133</v>
      </c>
      <c r="B134" s="7" t="s">
        <v>246</v>
      </c>
      <c r="C134" s="7" t="s">
        <v>437</v>
      </c>
      <c r="D134" s="9" t="s">
        <v>277</v>
      </c>
      <c r="E134" s="79" t="s">
        <v>645</v>
      </c>
      <c r="F134" s="79">
        <v>27</v>
      </c>
      <c r="G134" s="79">
        <v>12.04</v>
      </c>
      <c r="H134" s="7" t="s">
        <v>764</v>
      </c>
    </row>
    <row r="135" spans="1:8" ht="13.5" customHeight="1" x14ac:dyDescent="0.45">
      <c r="A135" s="7" t="s">
        <v>78</v>
      </c>
      <c r="B135" s="7" t="s">
        <v>77</v>
      </c>
      <c r="C135" s="7" t="s">
        <v>354</v>
      </c>
      <c r="D135" s="9" t="s">
        <v>308</v>
      </c>
      <c r="E135" s="79" t="s">
        <v>647</v>
      </c>
      <c r="F135" s="79">
        <v>35</v>
      </c>
      <c r="G135" s="79">
        <v>7.8</v>
      </c>
      <c r="H135" s="7" t="s">
        <v>775</v>
      </c>
    </row>
    <row r="136" spans="1:8" ht="13.5" customHeight="1" x14ac:dyDescent="0.45">
      <c r="A136" s="7" t="s">
        <v>78</v>
      </c>
      <c r="B136" s="7" t="s">
        <v>77</v>
      </c>
      <c r="C136" s="7" t="s">
        <v>354</v>
      </c>
      <c r="D136" s="9" t="s">
        <v>308</v>
      </c>
      <c r="E136" s="79" t="s">
        <v>645</v>
      </c>
      <c r="F136" s="79">
        <v>53</v>
      </c>
      <c r="G136" s="79">
        <v>12.04</v>
      </c>
      <c r="H136" s="7" t="s">
        <v>776</v>
      </c>
    </row>
    <row r="137" spans="1:8" ht="13.5" customHeight="1" x14ac:dyDescent="0.45">
      <c r="A137" s="7" t="s">
        <v>73</v>
      </c>
      <c r="B137" s="7" t="s">
        <v>187</v>
      </c>
      <c r="C137" s="7" t="s">
        <v>340</v>
      </c>
      <c r="D137" s="9" t="s">
        <v>281</v>
      </c>
      <c r="E137" s="79" t="s">
        <v>645</v>
      </c>
      <c r="F137" s="79">
        <v>20</v>
      </c>
      <c r="G137" s="79">
        <v>28.68</v>
      </c>
      <c r="H137" s="7" t="s">
        <v>651</v>
      </c>
    </row>
    <row r="138" spans="1:8" ht="13.5" customHeight="1" x14ac:dyDescent="0.45">
      <c r="A138" s="7" t="s">
        <v>73</v>
      </c>
      <c r="B138" s="7" t="s">
        <v>187</v>
      </c>
      <c r="C138" s="7" t="s">
        <v>340</v>
      </c>
      <c r="D138" s="9" t="s">
        <v>281</v>
      </c>
      <c r="E138" s="79" t="s">
        <v>645</v>
      </c>
      <c r="F138" s="79">
        <v>45</v>
      </c>
      <c r="G138" s="79">
        <v>32.36</v>
      </c>
      <c r="H138" s="7" t="s">
        <v>652</v>
      </c>
    </row>
    <row r="139" spans="1:8" ht="13.5" customHeight="1" x14ac:dyDescent="0.45">
      <c r="A139" s="7" t="s">
        <v>73</v>
      </c>
      <c r="B139" s="7" t="s">
        <v>187</v>
      </c>
      <c r="C139" s="7" t="s">
        <v>340</v>
      </c>
      <c r="D139" s="9" t="s">
        <v>281</v>
      </c>
      <c r="E139" s="79" t="s">
        <v>645</v>
      </c>
      <c r="F139" s="79">
        <v>35</v>
      </c>
      <c r="G139" s="79">
        <v>20.78</v>
      </c>
      <c r="H139" s="7" t="s">
        <v>777</v>
      </c>
    </row>
    <row r="140" spans="1:8" ht="13.5" customHeight="1" x14ac:dyDescent="0.45">
      <c r="A140" s="7" t="s">
        <v>73</v>
      </c>
      <c r="B140" s="7" t="s">
        <v>187</v>
      </c>
      <c r="C140" s="7" t="s">
        <v>340</v>
      </c>
      <c r="D140" s="9" t="s">
        <v>281</v>
      </c>
      <c r="E140" s="79" t="s">
        <v>645</v>
      </c>
      <c r="F140" s="79">
        <v>43</v>
      </c>
      <c r="G140" s="79">
        <v>12.38</v>
      </c>
      <c r="H140" s="7" t="s">
        <v>778</v>
      </c>
    </row>
    <row r="141" spans="1:8" ht="13.5" customHeight="1" x14ac:dyDescent="0.45">
      <c r="A141" s="7" t="s">
        <v>118</v>
      </c>
      <c r="B141" s="7" t="s">
        <v>231</v>
      </c>
      <c r="C141" s="7" t="s">
        <v>414</v>
      </c>
      <c r="D141" s="9" t="s">
        <v>281</v>
      </c>
      <c r="E141" s="79" t="s">
        <v>645</v>
      </c>
      <c r="F141" s="79">
        <v>20</v>
      </c>
      <c r="G141" s="79">
        <v>29.56</v>
      </c>
      <c r="H141" s="7" t="s">
        <v>651</v>
      </c>
    </row>
    <row r="142" spans="1:8" ht="13.5" customHeight="1" x14ac:dyDescent="0.45">
      <c r="A142" s="7" t="s">
        <v>118</v>
      </c>
      <c r="B142" s="7" t="s">
        <v>231</v>
      </c>
      <c r="C142" s="7" t="s">
        <v>414</v>
      </c>
      <c r="D142" s="9" t="s">
        <v>281</v>
      </c>
      <c r="E142" s="79" t="s">
        <v>645</v>
      </c>
      <c r="F142" s="79">
        <v>45</v>
      </c>
      <c r="G142" s="79">
        <v>27.92</v>
      </c>
      <c r="H142" s="7" t="s">
        <v>779</v>
      </c>
    </row>
    <row r="143" spans="1:8" ht="13.5" customHeight="1" x14ac:dyDescent="0.45">
      <c r="A143" s="7" t="s">
        <v>118</v>
      </c>
      <c r="B143" s="7" t="s">
        <v>231</v>
      </c>
      <c r="C143" s="7" t="s">
        <v>414</v>
      </c>
      <c r="D143" s="9" t="s">
        <v>281</v>
      </c>
      <c r="E143" s="79" t="s">
        <v>645</v>
      </c>
      <c r="F143" s="79">
        <v>35</v>
      </c>
      <c r="G143" s="79">
        <v>20.88</v>
      </c>
      <c r="H143" s="7" t="s">
        <v>780</v>
      </c>
    </row>
    <row r="144" spans="1:8" ht="13.5" customHeight="1" x14ac:dyDescent="0.45">
      <c r="A144" s="7" t="s">
        <v>118</v>
      </c>
      <c r="B144" s="7" t="s">
        <v>231</v>
      </c>
      <c r="C144" s="7" t="s">
        <v>414</v>
      </c>
      <c r="D144" s="9" t="s">
        <v>281</v>
      </c>
      <c r="E144" s="79" t="s">
        <v>645</v>
      </c>
      <c r="F144" s="79">
        <v>36</v>
      </c>
      <c r="G144" s="79">
        <v>12.68</v>
      </c>
      <c r="H144" s="7" t="s">
        <v>781</v>
      </c>
    </row>
    <row r="145" spans="1:8" ht="13.5" customHeight="1" x14ac:dyDescent="0.45">
      <c r="A145" s="7" t="s">
        <v>118</v>
      </c>
      <c r="B145" s="7" t="s">
        <v>231</v>
      </c>
      <c r="C145" s="7" t="s">
        <v>414</v>
      </c>
      <c r="D145" s="9" t="s">
        <v>281</v>
      </c>
      <c r="E145" s="79" t="s">
        <v>645</v>
      </c>
      <c r="F145" s="79">
        <v>27</v>
      </c>
      <c r="G145" s="79">
        <v>8.48</v>
      </c>
      <c r="H145" s="7" t="s">
        <v>782</v>
      </c>
    </row>
    <row r="146" spans="1:8" ht="13.5" customHeight="1" x14ac:dyDescent="0.45">
      <c r="A146" s="7" t="s">
        <v>118</v>
      </c>
      <c r="B146" s="7" t="s">
        <v>231</v>
      </c>
      <c r="C146" s="7" t="s">
        <v>414</v>
      </c>
      <c r="D146" s="9" t="s">
        <v>281</v>
      </c>
      <c r="E146" s="79" t="s">
        <v>645</v>
      </c>
      <c r="F146" s="79">
        <v>33</v>
      </c>
      <c r="G146" s="79">
        <v>12.99</v>
      </c>
      <c r="H146" s="7" t="s">
        <v>685</v>
      </c>
    </row>
    <row r="147" spans="1:8" ht="13.5" customHeight="1" x14ac:dyDescent="0.45">
      <c r="A147" s="7" t="s">
        <v>118</v>
      </c>
      <c r="B147" s="7" t="s">
        <v>231</v>
      </c>
      <c r="C147" s="7" t="s">
        <v>414</v>
      </c>
      <c r="D147" s="9" t="s">
        <v>281</v>
      </c>
      <c r="E147" s="79" t="s">
        <v>645</v>
      </c>
      <c r="F147" s="79">
        <v>28</v>
      </c>
      <c r="G147" s="79">
        <v>9.14</v>
      </c>
      <c r="H147" s="7" t="s">
        <v>726</v>
      </c>
    </row>
    <row r="148" spans="1:8" ht="13.5" customHeight="1" x14ac:dyDescent="0.45">
      <c r="A148" s="7" t="s">
        <v>118</v>
      </c>
      <c r="B148" s="7" t="s">
        <v>231</v>
      </c>
      <c r="C148" s="7" t="s">
        <v>414</v>
      </c>
      <c r="D148" s="9" t="s">
        <v>281</v>
      </c>
      <c r="E148" s="79" t="s">
        <v>645</v>
      </c>
      <c r="F148" s="79">
        <v>35</v>
      </c>
      <c r="G148" s="79">
        <v>7.79</v>
      </c>
      <c r="H148" s="7" t="s">
        <v>724</v>
      </c>
    </row>
    <row r="149" spans="1:8" ht="13.5" customHeight="1" x14ac:dyDescent="0.45">
      <c r="A149" s="7" t="s">
        <v>118</v>
      </c>
      <c r="B149" s="7" t="s">
        <v>231</v>
      </c>
      <c r="C149" s="7" t="s">
        <v>414</v>
      </c>
      <c r="D149" s="9" t="s">
        <v>281</v>
      </c>
      <c r="E149" s="79" t="s">
        <v>647</v>
      </c>
      <c r="F149" s="79">
        <v>21</v>
      </c>
      <c r="G149" s="79">
        <v>13.16</v>
      </c>
      <c r="H149" s="7" t="s">
        <v>725</v>
      </c>
    </row>
    <row r="150" spans="1:8" ht="13.5" customHeight="1" x14ac:dyDescent="0.45">
      <c r="A150" s="7" t="s">
        <v>52</v>
      </c>
      <c r="B150" s="7" t="s">
        <v>167</v>
      </c>
      <c r="C150" s="7" t="s">
        <v>301</v>
      </c>
      <c r="D150" s="9" t="s">
        <v>298</v>
      </c>
      <c r="E150" s="79" t="s">
        <v>647</v>
      </c>
      <c r="F150" s="79">
        <v>35</v>
      </c>
      <c r="G150" s="79">
        <v>28.11</v>
      </c>
      <c r="H150" s="7" t="s">
        <v>783</v>
      </c>
    </row>
    <row r="151" spans="1:8" ht="13.5" customHeight="1" x14ac:dyDescent="0.45">
      <c r="A151" s="7" t="s">
        <v>52</v>
      </c>
      <c r="B151" s="7" t="s">
        <v>167</v>
      </c>
      <c r="C151" s="7" t="s">
        <v>301</v>
      </c>
      <c r="D151" s="9" t="s">
        <v>298</v>
      </c>
      <c r="E151" s="79" t="s">
        <v>647</v>
      </c>
      <c r="F151" s="79">
        <v>50</v>
      </c>
      <c r="G151" s="79">
        <v>36.380000000000003</v>
      </c>
      <c r="H151" s="7" t="s">
        <v>784</v>
      </c>
    </row>
    <row r="152" spans="1:8" ht="13.5" customHeight="1" x14ac:dyDescent="0.45">
      <c r="A152" s="7" t="s">
        <v>52</v>
      </c>
      <c r="B152" s="7" t="s">
        <v>167</v>
      </c>
      <c r="C152" s="7" t="s">
        <v>301</v>
      </c>
      <c r="D152" s="9" t="s">
        <v>298</v>
      </c>
      <c r="E152" s="79" t="s">
        <v>647</v>
      </c>
      <c r="F152" s="79">
        <v>37</v>
      </c>
      <c r="G152" s="79">
        <v>3.26</v>
      </c>
      <c r="H152" s="7" t="s">
        <v>785</v>
      </c>
    </row>
    <row r="153" spans="1:8" ht="13.5" customHeight="1" x14ac:dyDescent="0.45">
      <c r="A153" s="7" t="s">
        <v>52</v>
      </c>
      <c r="B153" s="7" t="s">
        <v>167</v>
      </c>
      <c r="C153" s="7" t="s">
        <v>301</v>
      </c>
      <c r="D153" s="9" t="s">
        <v>298</v>
      </c>
      <c r="E153" s="79" t="s">
        <v>647</v>
      </c>
      <c r="F153" s="79">
        <v>37</v>
      </c>
      <c r="G153" s="79">
        <v>4.25</v>
      </c>
      <c r="H153" s="7" t="s">
        <v>786</v>
      </c>
    </row>
    <row r="154" spans="1:8" ht="13.5" customHeight="1" x14ac:dyDescent="0.45">
      <c r="A154" s="7" t="s">
        <v>52</v>
      </c>
      <c r="B154" s="7" t="s">
        <v>167</v>
      </c>
      <c r="C154" s="7" t="s">
        <v>301</v>
      </c>
      <c r="D154" s="9" t="s">
        <v>298</v>
      </c>
      <c r="E154" s="79" t="s">
        <v>647</v>
      </c>
      <c r="F154" s="79">
        <v>25</v>
      </c>
      <c r="G154" s="79">
        <v>11.14</v>
      </c>
      <c r="H154" s="7" t="s">
        <v>787</v>
      </c>
    </row>
    <row r="155" spans="1:8" ht="13.5" customHeight="1" x14ac:dyDescent="0.45">
      <c r="A155" s="7" t="s">
        <v>52</v>
      </c>
      <c r="B155" s="7" t="s">
        <v>167</v>
      </c>
      <c r="C155" s="7" t="s">
        <v>301</v>
      </c>
      <c r="D155" s="9" t="s">
        <v>298</v>
      </c>
      <c r="E155" s="79" t="s">
        <v>647</v>
      </c>
      <c r="F155" s="79">
        <v>36</v>
      </c>
      <c r="G155" s="79">
        <v>15.16</v>
      </c>
      <c r="H155" s="7" t="s">
        <v>788</v>
      </c>
    </row>
    <row r="156" spans="1:8" ht="13.5" customHeight="1" x14ac:dyDescent="0.45">
      <c r="A156" s="7" t="s">
        <v>52</v>
      </c>
      <c r="B156" s="7" t="s">
        <v>167</v>
      </c>
      <c r="C156" s="7" t="s">
        <v>301</v>
      </c>
      <c r="D156" s="9" t="s">
        <v>298</v>
      </c>
      <c r="E156" s="79" t="s">
        <v>647</v>
      </c>
      <c r="F156" s="79">
        <v>34</v>
      </c>
      <c r="G156" s="79">
        <v>15.9</v>
      </c>
      <c r="H156" s="7" t="s">
        <v>789</v>
      </c>
    </row>
    <row r="157" spans="1:8" ht="13.5" customHeight="1" x14ac:dyDescent="0.45">
      <c r="A157" s="7" t="s">
        <v>52</v>
      </c>
      <c r="B157" s="7" t="s">
        <v>167</v>
      </c>
      <c r="C157" s="7" t="s">
        <v>301</v>
      </c>
      <c r="D157" s="9" t="s">
        <v>298</v>
      </c>
      <c r="E157" s="79" t="s">
        <v>647</v>
      </c>
      <c r="F157" s="79">
        <v>48</v>
      </c>
      <c r="G157" s="79">
        <v>27.37</v>
      </c>
      <c r="H157" s="7" t="s">
        <v>790</v>
      </c>
    </row>
    <row r="158" spans="1:8" ht="13.5" customHeight="1" x14ac:dyDescent="0.45">
      <c r="A158" s="7" t="s">
        <v>52</v>
      </c>
      <c r="B158" s="7" t="s">
        <v>167</v>
      </c>
      <c r="C158" s="7" t="s">
        <v>301</v>
      </c>
      <c r="D158" s="9" t="s">
        <v>298</v>
      </c>
      <c r="E158" s="79" t="s">
        <v>647</v>
      </c>
      <c r="F158" s="79">
        <v>32</v>
      </c>
      <c r="G158" s="79">
        <v>21.22</v>
      </c>
      <c r="H158" s="7" t="s">
        <v>791</v>
      </c>
    </row>
    <row r="159" spans="1:8" ht="13.5" customHeight="1" x14ac:dyDescent="0.45">
      <c r="A159" s="7" t="s">
        <v>52</v>
      </c>
      <c r="B159" s="7" t="s">
        <v>167</v>
      </c>
      <c r="C159" s="7" t="s">
        <v>301</v>
      </c>
      <c r="D159" s="9" t="s">
        <v>298</v>
      </c>
      <c r="E159" s="79" t="s">
        <v>647</v>
      </c>
      <c r="F159" s="79">
        <v>44</v>
      </c>
      <c r="G159" s="79">
        <v>15.28</v>
      </c>
      <c r="H159" s="7" t="s">
        <v>792</v>
      </c>
    </row>
    <row r="160" spans="1:8" ht="13.5" customHeight="1" x14ac:dyDescent="0.45">
      <c r="A160" s="7" t="s">
        <v>82</v>
      </c>
      <c r="B160" s="7" t="s">
        <v>194</v>
      </c>
      <c r="C160" s="7" t="s">
        <v>357</v>
      </c>
      <c r="D160" s="9" t="s">
        <v>308</v>
      </c>
      <c r="E160" s="79" t="s">
        <v>647</v>
      </c>
      <c r="F160" s="79">
        <v>26</v>
      </c>
      <c r="G160" s="79">
        <v>35.93</v>
      </c>
      <c r="H160" s="7" t="s">
        <v>793</v>
      </c>
    </row>
    <row r="161" spans="1:8" ht="13.5" customHeight="1" x14ac:dyDescent="0.45">
      <c r="A161" s="7" t="s">
        <v>82</v>
      </c>
      <c r="B161" s="7" t="s">
        <v>194</v>
      </c>
      <c r="C161" s="7" t="s">
        <v>357</v>
      </c>
      <c r="D161" s="9" t="s">
        <v>308</v>
      </c>
      <c r="E161" s="79" t="s">
        <v>647</v>
      </c>
      <c r="F161" s="79">
        <v>41</v>
      </c>
      <c r="G161" s="79">
        <v>43.13</v>
      </c>
      <c r="H161" s="7" t="s">
        <v>794</v>
      </c>
    </row>
    <row r="162" spans="1:8" ht="13.5" customHeight="1" x14ac:dyDescent="0.45">
      <c r="A162" s="7" t="s">
        <v>82</v>
      </c>
      <c r="B162" s="7" t="s">
        <v>194</v>
      </c>
      <c r="C162" s="7" t="s">
        <v>357</v>
      </c>
      <c r="D162" s="9" t="s">
        <v>308</v>
      </c>
      <c r="E162" s="79" t="s">
        <v>647</v>
      </c>
      <c r="F162" s="79">
        <v>30</v>
      </c>
      <c r="G162" s="79">
        <v>33.19</v>
      </c>
      <c r="H162" s="7" t="s">
        <v>795</v>
      </c>
    </row>
    <row r="163" spans="1:8" ht="13.5" customHeight="1" x14ac:dyDescent="0.45">
      <c r="A163" s="7" t="s">
        <v>82</v>
      </c>
      <c r="B163" s="7" t="s">
        <v>194</v>
      </c>
      <c r="C163" s="7" t="s">
        <v>357</v>
      </c>
      <c r="D163" s="9" t="s">
        <v>308</v>
      </c>
      <c r="E163" s="79" t="s">
        <v>647</v>
      </c>
      <c r="F163" s="79">
        <v>53</v>
      </c>
      <c r="G163" s="79">
        <v>8.09</v>
      </c>
      <c r="H163" s="7" t="s">
        <v>796</v>
      </c>
    </row>
    <row r="164" spans="1:8" ht="13.5" customHeight="1" x14ac:dyDescent="0.45">
      <c r="A164" s="7" t="s">
        <v>82</v>
      </c>
      <c r="B164" s="7" t="s">
        <v>194</v>
      </c>
      <c r="C164" s="7" t="s">
        <v>357</v>
      </c>
      <c r="D164" s="9" t="s">
        <v>308</v>
      </c>
      <c r="E164" s="79" t="s">
        <v>647</v>
      </c>
      <c r="F164" s="79">
        <v>31</v>
      </c>
      <c r="G164" s="79">
        <v>6.57</v>
      </c>
      <c r="H164" s="7" t="s">
        <v>797</v>
      </c>
    </row>
    <row r="165" spans="1:8" ht="13.5" customHeight="1" x14ac:dyDescent="0.45">
      <c r="A165" s="7" t="s">
        <v>82</v>
      </c>
      <c r="B165" s="7" t="s">
        <v>194</v>
      </c>
      <c r="C165" s="7" t="s">
        <v>357</v>
      </c>
      <c r="D165" s="9" t="s">
        <v>308</v>
      </c>
      <c r="E165" s="79" t="s">
        <v>647</v>
      </c>
      <c r="F165" s="79">
        <v>40</v>
      </c>
      <c r="G165" s="79">
        <v>11.81</v>
      </c>
      <c r="H165" s="7" t="s">
        <v>798</v>
      </c>
    </row>
    <row r="166" spans="1:8" ht="13.5" customHeight="1" x14ac:dyDescent="0.45">
      <c r="A166" s="7" t="s">
        <v>82</v>
      </c>
      <c r="B166" s="7" t="s">
        <v>194</v>
      </c>
      <c r="C166" s="7" t="s">
        <v>357</v>
      </c>
      <c r="D166" s="9" t="s">
        <v>308</v>
      </c>
      <c r="E166" s="79" t="s">
        <v>647</v>
      </c>
      <c r="F166" s="79">
        <v>26</v>
      </c>
      <c r="G166" s="79">
        <v>27.77</v>
      </c>
      <c r="H166" s="7" t="s">
        <v>756</v>
      </c>
    </row>
    <row r="167" spans="1:8" ht="13.5" customHeight="1" x14ac:dyDescent="0.45">
      <c r="A167" s="7" t="s">
        <v>82</v>
      </c>
      <c r="B167" s="7" t="s">
        <v>194</v>
      </c>
      <c r="C167" s="7" t="s">
        <v>357</v>
      </c>
      <c r="D167" s="9" t="s">
        <v>308</v>
      </c>
      <c r="E167" s="79" t="s">
        <v>647</v>
      </c>
      <c r="F167" s="79">
        <v>30</v>
      </c>
      <c r="G167" s="79">
        <v>25.52</v>
      </c>
      <c r="H167" s="7" t="s">
        <v>799</v>
      </c>
    </row>
    <row r="168" spans="1:8" ht="13.5" customHeight="1" x14ac:dyDescent="0.45">
      <c r="A168" s="7" t="s">
        <v>82</v>
      </c>
      <c r="B168" s="7" t="s">
        <v>194</v>
      </c>
      <c r="C168" s="7" t="s">
        <v>357</v>
      </c>
      <c r="D168" s="9" t="s">
        <v>308</v>
      </c>
      <c r="E168" s="79" t="s">
        <v>647</v>
      </c>
      <c r="F168" s="79">
        <v>54</v>
      </c>
      <c r="G168" s="79">
        <v>6.59</v>
      </c>
      <c r="H168" s="7" t="s">
        <v>800</v>
      </c>
    </row>
    <row r="169" spans="1:8" ht="13.5" customHeight="1" x14ac:dyDescent="0.45">
      <c r="A169" s="7" t="s">
        <v>67</v>
      </c>
      <c r="B169" s="7" t="s">
        <v>181</v>
      </c>
      <c r="C169" s="7" t="s">
        <v>328</v>
      </c>
      <c r="D169" s="9" t="s">
        <v>298</v>
      </c>
      <c r="E169" s="79" t="s">
        <v>645</v>
      </c>
      <c r="F169" s="79">
        <v>38</v>
      </c>
      <c r="G169" s="79">
        <v>5.64</v>
      </c>
      <c r="H169" s="7" t="s">
        <v>646</v>
      </c>
    </row>
    <row r="170" spans="1:8" ht="13.5" customHeight="1" x14ac:dyDescent="0.45">
      <c r="A170" s="7" t="s">
        <v>273</v>
      </c>
      <c r="B170" s="7" t="s">
        <v>35</v>
      </c>
      <c r="C170" s="7" t="s">
        <v>274</v>
      </c>
      <c r="D170" s="9" t="s">
        <v>275</v>
      </c>
      <c r="E170" s="79" t="s">
        <v>645</v>
      </c>
      <c r="F170" s="79">
        <v>36</v>
      </c>
      <c r="G170" s="79">
        <v>11.95</v>
      </c>
      <c r="H170" s="7" t="s">
        <v>801</v>
      </c>
    </row>
    <row r="171" spans="1:8" ht="13.5" customHeight="1" x14ac:dyDescent="0.45">
      <c r="A171" s="7" t="s">
        <v>273</v>
      </c>
      <c r="B171" s="7" t="s">
        <v>35</v>
      </c>
      <c r="C171" s="7" t="s">
        <v>274</v>
      </c>
      <c r="D171" s="9" t="s">
        <v>275</v>
      </c>
      <c r="E171" s="79" t="s">
        <v>647</v>
      </c>
      <c r="F171" s="79">
        <v>33</v>
      </c>
      <c r="G171" s="79">
        <v>31.63</v>
      </c>
      <c r="H171" s="7" t="s">
        <v>802</v>
      </c>
    </row>
    <row r="172" spans="1:8" ht="13.5" customHeight="1" x14ac:dyDescent="0.45">
      <c r="A172" s="7" t="s">
        <v>93</v>
      </c>
      <c r="B172" s="7" t="s">
        <v>206</v>
      </c>
      <c r="C172" s="7" t="s">
        <v>376</v>
      </c>
      <c r="D172" s="9" t="s">
        <v>275</v>
      </c>
      <c r="E172" s="79" t="s">
        <v>647</v>
      </c>
      <c r="F172" s="79">
        <v>33</v>
      </c>
      <c r="G172" s="79">
        <v>31.63</v>
      </c>
      <c r="H172" s="7" t="s">
        <v>802</v>
      </c>
    </row>
    <row r="173" spans="1:8" ht="13.5" customHeight="1" x14ac:dyDescent="0.45">
      <c r="A173" s="7" t="s">
        <v>93</v>
      </c>
      <c r="B173" s="7" t="s">
        <v>206</v>
      </c>
      <c r="C173" s="7" t="s">
        <v>376</v>
      </c>
      <c r="D173" s="9" t="s">
        <v>275</v>
      </c>
      <c r="E173" s="79" t="s">
        <v>647</v>
      </c>
      <c r="F173" s="79">
        <v>25</v>
      </c>
      <c r="G173" s="79">
        <v>19.54</v>
      </c>
      <c r="H173" s="7" t="s">
        <v>666</v>
      </c>
    </row>
    <row r="174" spans="1:8" ht="13.5" customHeight="1" x14ac:dyDescent="0.45">
      <c r="A174" s="7" t="s">
        <v>93</v>
      </c>
      <c r="B174" s="7" t="s">
        <v>206</v>
      </c>
      <c r="C174" s="7" t="s">
        <v>376</v>
      </c>
      <c r="D174" s="9" t="s">
        <v>275</v>
      </c>
      <c r="E174" s="79" t="s">
        <v>647</v>
      </c>
      <c r="F174" s="79">
        <v>36</v>
      </c>
      <c r="G174" s="79">
        <v>5.68</v>
      </c>
      <c r="H174" s="7" t="s">
        <v>667</v>
      </c>
    </row>
    <row r="175" spans="1:8" ht="13.5" customHeight="1" x14ac:dyDescent="0.45">
      <c r="A175" s="7" t="s">
        <v>93</v>
      </c>
      <c r="B175" s="7" t="s">
        <v>206</v>
      </c>
      <c r="C175" s="7" t="s">
        <v>376</v>
      </c>
      <c r="D175" s="9" t="s">
        <v>275</v>
      </c>
      <c r="E175" s="79" t="s">
        <v>647</v>
      </c>
      <c r="F175" s="79">
        <v>29</v>
      </c>
      <c r="G175" s="79">
        <v>34.56</v>
      </c>
      <c r="H175" s="7" t="s">
        <v>803</v>
      </c>
    </row>
    <row r="176" spans="1:8" ht="13.5" customHeight="1" x14ac:dyDescent="0.45">
      <c r="A176" s="7" t="s">
        <v>93</v>
      </c>
      <c r="B176" s="7" t="s">
        <v>206</v>
      </c>
      <c r="C176" s="7" t="s">
        <v>376</v>
      </c>
      <c r="D176" s="9" t="s">
        <v>275</v>
      </c>
      <c r="E176" s="79" t="s">
        <v>645</v>
      </c>
      <c r="F176" s="79">
        <v>36</v>
      </c>
      <c r="G176" s="79">
        <v>11.95</v>
      </c>
      <c r="H176" s="7" t="s">
        <v>801</v>
      </c>
    </row>
    <row r="177" spans="1:8" ht="13.5" customHeight="1" x14ac:dyDescent="0.45">
      <c r="A177" s="7" t="s">
        <v>94</v>
      </c>
      <c r="B177" s="7" t="s">
        <v>207</v>
      </c>
      <c r="C177" s="7" t="s">
        <v>377</v>
      </c>
      <c r="D177" s="9" t="s">
        <v>275</v>
      </c>
      <c r="E177" s="79" t="s">
        <v>647</v>
      </c>
      <c r="F177" s="79">
        <v>33</v>
      </c>
      <c r="G177" s="79">
        <v>26.39</v>
      </c>
      <c r="H177" s="7" t="s">
        <v>802</v>
      </c>
    </row>
    <row r="178" spans="1:8" ht="13.5" customHeight="1" x14ac:dyDescent="0.45">
      <c r="A178" s="7" t="s">
        <v>94</v>
      </c>
      <c r="B178" s="7" t="s">
        <v>207</v>
      </c>
      <c r="C178" s="7" t="s">
        <v>377</v>
      </c>
      <c r="D178" s="9" t="s">
        <v>275</v>
      </c>
      <c r="E178" s="79" t="s">
        <v>647</v>
      </c>
      <c r="F178" s="79">
        <v>25</v>
      </c>
      <c r="G178" s="79">
        <v>19.5</v>
      </c>
      <c r="H178" s="7" t="s">
        <v>666</v>
      </c>
    </row>
    <row r="179" spans="1:8" ht="13.5" customHeight="1" x14ac:dyDescent="0.45">
      <c r="A179" s="7" t="s">
        <v>94</v>
      </c>
      <c r="B179" s="7" t="s">
        <v>207</v>
      </c>
      <c r="C179" s="7" t="s">
        <v>377</v>
      </c>
      <c r="D179" s="9" t="s">
        <v>275</v>
      </c>
      <c r="E179" s="79" t="s">
        <v>647</v>
      </c>
      <c r="F179" s="79">
        <v>29</v>
      </c>
      <c r="G179" s="79">
        <v>34.659999999999997</v>
      </c>
      <c r="H179" s="7" t="s">
        <v>803</v>
      </c>
    </row>
    <row r="180" spans="1:8" ht="13.5" customHeight="1" x14ac:dyDescent="0.45">
      <c r="A180" s="7" t="s">
        <v>98</v>
      </c>
      <c r="B180" s="7" t="s">
        <v>211</v>
      </c>
      <c r="C180" s="7" t="s">
        <v>384</v>
      </c>
      <c r="D180" s="9" t="s">
        <v>275</v>
      </c>
      <c r="E180" s="79" t="s">
        <v>647</v>
      </c>
      <c r="F180" s="79">
        <v>32</v>
      </c>
      <c r="G180" s="79">
        <v>6.43</v>
      </c>
      <c r="H180" s="7" t="s">
        <v>648</v>
      </c>
    </row>
    <row r="181" spans="1:8" ht="13.5" customHeight="1" x14ac:dyDescent="0.45">
      <c r="A181" s="7" t="s">
        <v>98</v>
      </c>
      <c r="B181" s="7" t="s">
        <v>211</v>
      </c>
      <c r="C181" s="7" t="s">
        <v>384</v>
      </c>
      <c r="D181" s="9" t="s">
        <v>275</v>
      </c>
      <c r="E181" s="79" t="s">
        <v>647</v>
      </c>
      <c r="F181" s="79">
        <v>38</v>
      </c>
      <c r="G181" s="79">
        <v>33.14</v>
      </c>
      <c r="H181" s="7" t="s">
        <v>649</v>
      </c>
    </row>
    <row r="182" spans="1:8" ht="13.5" customHeight="1" x14ac:dyDescent="0.45">
      <c r="A182" s="7" t="s">
        <v>98</v>
      </c>
      <c r="B182" s="7" t="s">
        <v>211</v>
      </c>
      <c r="C182" s="7" t="s">
        <v>384</v>
      </c>
      <c r="D182" s="9" t="s">
        <v>275</v>
      </c>
      <c r="E182" s="79" t="s">
        <v>647</v>
      </c>
      <c r="F182" s="79">
        <v>56</v>
      </c>
      <c r="G182" s="79">
        <v>36.56</v>
      </c>
      <c r="H182" s="7" t="s">
        <v>650</v>
      </c>
    </row>
    <row r="183" spans="1:8" ht="13.5" customHeight="1" x14ac:dyDescent="0.45">
      <c r="A183" s="7" t="s">
        <v>47</v>
      </c>
      <c r="B183" s="7" t="s">
        <v>162</v>
      </c>
      <c r="C183" s="7" t="s">
        <v>292</v>
      </c>
      <c r="D183" s="9" t="s">
        <v>281</v>
      </c>
      <c r="E183" s="79" t="s">
        <v>645</v>
      </c>
      <c r="F183" s="79">
        <v>20</v>
      </c>
      <c r="G183" s="79">
        <v>29.56</v>
      </c>
      <c r="H183" s="7" t="s">
        <v>651</v>
      </c>
    </row>
    <row r="184" spans="1:8" ht="13.5" customHeight="1" x14ac:dyDescent="0.45">
      <c r="A184" s="7" t="s">
        <v>47</v>
      </c>
      <c r="B184" s="7" t="s">
        <v>162</v>
      </c>
      <c r="C184" s="7" t="s">
        <v>292</v>
      </c>
      <c r="D184" s="9" t="s">
        <v>281</v>
      </c>
      <c r="E184" s="79" t="s">
        <v>645</v>
      </c>
      <c r="F184" s="79">
        <v>45</v>
      </c>
      <c r="G184" s="79">
        <v>29.11</v>
      </c>
      <c r="H184" s="7" t="s">
        <v>652</v>
      </c>
    </row>
    <row r="185" spans="1:8" ht="13.5" customHeight="1" x14ac:dyDescent="0.45">
      <c r="A185" s="7" t="s">
        <v>47</v>
      </c>
      <c r="B185" s="7" t="s">
        <v>162</v>
      </c>
      <c r="C185" s="7" t="s">
        <v>292</v>
      </c>
      <c r="D185" s="9" t="s">
        <v>281</v>
      </c>
      <c r="E185" s="79" t="s">
        <v>645</v>
      </c>
      <c r="F185" s="79">
        <v>35</v>
      </c>
      <c r="G185" s="79">
        <v>20.98</v>
      </c>
      <c r="H185" s="7" t="s">
        <v>804</v>
      </c>
    </row>
    <row r="186" spans="1:8" ht="13.5" customHeight="1" x14ac:dyDescent="0.45">
      <c r="A186" s="7" t="s">
        <v>47</v>
      </c>
      <c r="B186" s="7" t="s">
        <v>162</v>
      </c>
      <c r="C186" s="7" t="s">
        <v>292</v>
      </c>
      <c r="D186" s="9" t="s">
        <v>281</v>
      </c>
      <c r="E186" s="79" t="s">
        <v>645</v>
      </c>
      <c r="F186" s="79">
        <v>36</v>
      </c>
      <c r="G186" s="79">
        <v>10.75</v>
      </c>
      <c r="H186" s="7" t="s">
        <v>781</v>
      </c>
    </row>
    <row r="187" spans="1:8" ht="13.5" customHeight="1" x14ac:dyDescent="0.45">
      <c r="A187" s="7" t="s">
        <v>47</v>
      </c>
      <c r="B187" s="7" t="s">
        <v>162</v>
      </c>
      <c r="C187" s="7" t="s">
        <v>292</v>
      </c>
      <c r="D187" s="9" t="s">
        <v>281</v>
      </c>
      <c r="E187" s="79" t="s">
        <v>647</v>
      </c>
      <c r="F187" s="79">
        <v>34</v>
      </c>
      <c r="G187" s="79">
        <v>18.13</v>
      </c>
      <c r="H187" s="7" t="s">
        <v>805</v>
      </c>
    </row>
    <row r="188" spans="1:8" ht="13.5" customHeight="1" x14ac:dyDescent="0.45">
      <c r="A188" s="7" t="s">
        <v>47</v>
      </c>
      <c r="B188" s="7" t="s">
        <v>162</v>
      </c>
      <c r="C188" s="7" t="s">
        <v>292</v>
      </c>
      <c r="D188" s="9" t="s">
        <v>281</v>
      </c>
      <c r="E188" s="79" t="s">
        <v>647</v>
      </c>
      <c r="F188" s="79">
        <v>32</v>
      </c>
      <c r="G188" s="79">
        <v>20.82</v>
      </c>
      <c r="H188" s="7" t="s">
        <v>806</v>
      </c>
    </row>
    <row r="189" spans="1:8" ht="13.5" customHeight="1" x14ac:dyDescent="0.45">
      <c r="A189" s="7" t="s">
        <v>99</v>
      </c>
      <c r="B189" s="7" t="s">
        <v>212</v>
      </c>
      <c r="C189" s="7" t="s">
        <v>385</v>
      </c>
      <c r="D189" s="9" t="s">
        <v>275</v>
      </c>
      <c r="E189" s="79" t="s">
        <v>647</v>
      </c>
      <c r="F189" s="79">
        <v>32</v>
      </c>
      <c r="G189" s="79">
        <v>6.43</v>
      </c>
      <c r="H189" s="7" t="s">
        <v>648</v>
      </c>
    </row>
    <row r="190" spans="1:8" ht="13.5" customHeight="1" x14ac:dyDescent="0.45">
      <c r="A190" s="7" t="s">
        <v>99</v>
      </c>
      <c r="B190" s="7" t="s">
        <v>212</v>
      </c>
      <c r="C190" s="7" t="s">
        <v>385</v>
      </c>
      <c r="D190" s="9" t="s">
        <v>275</v>
      </c>
      <c r="E190" s="79" t="s">
        <v>647</v>
      </c>
      <c r="F190" s="79">
        <v>56</v>
      </c>
      <c r="G190" s="79">
        <v>26.57</v>
      </c>
      <c r="H190" s="7" t="s">
        <v>807</v>
      </c>
    </row>
    <row r="191" spans="1:8" ht="13.5" customHeight="1" x14ac:dyDescent="0.45">
      <c r="A191" s="7" t="s">
        <v>99</v>
      </c>
      <c r="B191" s="7" t="s">
        <v>212</v>
      </c>
      <c r="C191" s="7" t="s">
        <v>385</v>
      </c>
      <c r="D191" s="9" t="s">
        <v>275</v>
      </c>
      <c r="E191" s="79" t="s">
        <v>647</v>
      </c>
      <c r="F191" s="79">
        <v>37</v>
      </c>
      <c r="G191" s="79">
        <v>17.34</v>
      </c>
      <c r="H191" s="7" t="s">
        <v>808</v>
      </c>
    </row>
    <row r="192" spans="1:8" ht="13.5" customHeight="1" x14ac:dyDescent="0.45">
      <c r="A192" s="7" t="s">
        <v>99</v>
      </c>
      <c r="B192" s="7" t="s">
        <v>212</v>
      </c>
      <c r="C192" s="7" t="s">
        <v>385</v>
      </c>
      <c r="D192" s="9" t="s">
        <v>275</v>
      </c>
      <c r="E192" s="79" t="s">
        <v>647</v>
      </c>
      <c r="F192" s="79">
        <v>25</v>
      </c>
      <c r="G192" s="79">
        <v>18.93</v>
      </c>
      <c r="H192" s="7" t="s">
        <v>666</v>
      </c>
    </row>
    <row r="193" spans="1:8" ht="13.5" customHeight="1" x14ac:dyDescent="0.45">
      <c r="A193" s="7" t="s">
        <v>99</v>
      </c>
      <c r="B193" s="7" t="s">
        <v>212</v>
      </c>
      <c r="C193" s="7" t="s">
        <v>385</v>
      </c>
      <c r="D193" s="9" t="s">
        <v>275</v>
      </c>
      <c r="E193" s="79" t="s">
        <v>645</v>
      </c>
      <c r="F193" s="79">
        <v>23</v>
      </c>
      <c r="G193" s="79">
        <v>12.97</v>
      </c>
      <c r="H193" s="7" t="s">
        <v>809</v>
      </c>
    </row>
    <row r="194" spans="1:8" ht="13.5" customHeight="1" x14ac:dyDescent="0.45">
      <c r="A194" s="7" t="s">
        <v>99</v>
      </c>
      <c r="B194" s="7" t="s">
        <v>212</v>
      </c>
      <c r="C194" s="7" t="s">
        <v>385</v>
      </c>
      <c r="D194" s="9" t="s">
        <v>275</v>
      </c>
      <c r="E194" s="79" t="s">
        <v>647</v>
      </c>
      <c r="F194" s="79">
        <v>34</v>
      </c>
      <c r="G194" s="79">
        <v>9.64</v>
      </c>
      <c r="H194" s="7" t="s">
        <v>668</v>
      </c>
    </row>
    <row r="195" spans="1:8" ht="13.5" customHeight="1" x14ac:dyDescent="0.45">
      <c r="A195" s="7" t="s">
        <v>367</v>
      </c>
      <c r="B195" s="7" t="s">
        <v>201</v>
      </c>
      <c r="C195" s="7" t="s">
        <v>368</v>
      </c>
      <c r="D195" s="9" t="s">
        <v>298</v>
      </c>
      <c r="E195" s="79" t="s">
        <v>645</v>
      </c>
      <c r="F195" s="79">
        <v>40</v>
      </c>
      <c r="G195" s="79">
        <v>29.55</v>
      </c>
      <c r="H195" s="7" t="s">
        <v>810</v>
      </c>
    </row>
    <row r="196" spans="1:8" ht="13.5" customHeight="1" x14ac:dyDescent="0.45">
      <c r="A196" s="7" t="s">
        <v>367</v>
      </c>
      <c r="B196" s="7" t="s">
        <v>201</v>
      </c>
      <c r="C196" s="7" t="s">
        <v>368</v>
      </c>
      <c r="D196" s="9" t="s">
        <v>298</v>
      </c>
      <c r="E196" s="79" t="s">
        <v>645</v>
      </c>
      <c r="F196" s="79">
        <v>43</v>
      </c>
      <c r="G196" s="79">
        <v>7.11</v>
      </c>
      <c r="H196" s="7" t="s">
        <v>811</v>
      </c>
    </row>
    <row r="197" spans="1:8" ht="13.5" customHeight="1" x14ac:dyDescent="0.45">
      <c r="A197" s="7" t="s">
        <v>124</v>
      </c>
      <c r="B197" s="7" t="s">
        <v>237</v>
      </c>
      <c r="C197" s="7" t="s">
        <v>423</v>
      </c>
      <c r="D197" s="9" t="s">
        <v>277</v>
      </c>
      <c r="E197" s="79" t="s">
        <v>645</v>
      </c>
      <c r="F197" s="79">
        <v>37</v>
      </c>
      <c r="G197" s="79">
        <v>28.27</v>
      </c>
      <c r="H197" s="7" t="s">
        <v>812</v>
      </c>
    </row>
    <row r="198" spans="1:8" ht="13.5" customHeight="1" x14ac:dyDescent="0.45">
      <c r="A198" s="7" t="s">
        <v>124</v>
      </c>
      <c r="B198" s="7" t="s">
        <v>237</v>
      </c>
      <c r="C198" s="7" t="s">
        <v>423</v>
      </c>
      <c r="D198" s="9" t="s">
        <v>277</v>
      </c>
      <c r="E198" s="79" t="s">
        <v>645</v>
      </c>
      <c r="F198" s="79">
        <v>31</v>
      </c>
      <c r="G198" s="79">
        <v>5.29</v>
      </c>
      <c r="H198" s="7" t="s">
        <v>813</v>
      </c>
    </row>
    <row r="199" spans="1:8" ht="13.5" customHeight="1" x14ac:dyDescent="0.45">
      <c r="A199" s="7" t="s">
        <v>57</v>
      </c>
      <c r="B199" s="7" t="s">
        <v>170</v>
      </c>
      <c r="C199" s="7" t="s">
        <v>304</v>
      </c>
      <c r="D199" s="9" t="s">
        <v>298</v>
      </c>
      <c r="E199" s="79" t="s">
        <v>645</v>
      </c>
      <c r="F199" s="79">
        <v>32</v>
      </c>
      <c r="G199" s="79">
        <v>8</v>
      </c>
      <c r="H199" s="7" t="s">
        <v>814</v>
      </c>
    </row>
    <row r="200" spans="1:8" ht="13.5" customHeight="1" x14ac:dyDescent="0.45">
      <c r="A200" s="7" t="s">
        <v>69</v>
      </c>
      <c r="B200" s="7" t="s">
        <v>183</v>
      </c>
      <c r="C200" s="7" t="s">
        <v>330</v>
      </c>
      <c r="D200" s="9" t="s">
        <v>298</v>
      </c>
      <c r="E200" s="79" t="s">
        <v>645</v>
      </c>
      <c r="F200" s="79">
        <v>38</v>
      </c>
      <c r="G200" s="79">
        <v>2.89</v>
      </c>
      <c r="H200" s="7" t="s">
        <v>815</v>
      </c>
    </row>
    <row r="201" spans="1:8" ht="13.5" customHeight="1" x14ac:dyDescent="0.45">
      <c r="A201" s="7" t="s">
        <v>84</v>
      </c>
      <c r="B201" s="7" t="s">
        <v>196</v>
      </c>
      <c r="C201" s="7" t="s">
        <v>359</v>
      </c>
      <c r="D201" s="9" t="s">
        <v>308</v>
      </c>
      <c r="E201" s="79" t="s">
        <v>647</v>
      </c>
      <c r="F201" s="79">
        <v>48</v>
      </c>
      <c r="G201" s="79">
        <v>40.82</v>
      </c>
      <c r="H201" s="7" t="s">
        <v>816</v>
      </c>
    </row>
    <row r="202" spans="1:8" ht="13.5" customHeight="1" x14ac:dyDescent="0.45">
      <c r="A202" s="7" t="s">
        <v>84</v>
      </c>
      <c r="B202" s="7" t="s">
        <v>196</v>
      </c>
      <c r="C202" s="7" t="s">
        <v>359</v>
      </c>
      <c r="D202" s="9" t="s">
        <v>308</v>
      </c>
      <c r="E202" s="79" t="s">
        <v>647</v>
      </c>
      <c r="F202" s="79">
        <v>43</v>
      </c>
      <c r="G202" s="79">
        <v>30.77</v>
      </c>
      <c r="H202" s="7" t="s">
        <v>817</v>
      </c>
    </row>
    <row r="203" spans="1:8" ht="13.5" customHeight="1" x14ac:dyDescent="0.45">
      <c r="A203" s="7" t="s">
        <v>84</v>
      </c>
      <c r="B203" s="7" t="s">
        <v>196</v>
      </c>
      <c r="C203" s="7" t="s">
        <v>359</v>
      </c>
      <c r="D203" s="9" t="s">
        <v>308</v>
      </c>
      <c r="E203" s="79" t="s">
        <v>647</v>
      </c>
      <c r="F203" s="79">
        <v>38</v>
      </c>
      <c r="G203" s="79">
        <v>8.93</v>
      </c>
      <c r="H203" s="7" t="s">
        <v>818</v>
      </c>
    </row>
    <row r="204" spans="1:8" ht="13.5" customHeight="1" x14ac:dyDescent="0.45">
      <c r="A204" s="7" t="s">
        <v>84</v>
      </c>
      <c r="B204" s="7" t="s">
        <v>196</v>
      </c>
      <c r="C204" s="7" t="s">
        <v>359</v>
      </c>
      <c r="D204" s="9" t="s">
        <v>308</v>
      </c>
      <c r="E204" s="79" t="s">
        <v>647</v>
      </c>
      <c r="F204" s="79">
        <v>33</v>
      </c>
      <c r="G204" s="79">
        <v>27.04</v>
      </c>
      <c r="H204" s="7" t="s">
        <v>819</v>
      </c>
    </row>
    <row r="205" spans="1:8" ht="13.5" customHeight="1" x14ac:dyDescent="0.45">
      <c r="A205" s="7" t="s">
        <v>84</v>
      </c>
      <c r="B205" s="7" t="s">
        <v>196</v>
      </c>
      <c r="C205" s="7" t="s">
        <v>359</v>
      </c>
      <c r="D205" s="9" t="s">
        <v>308</v>
      </c>
      <c r="E205" s="79" t="s">
        <v>647</v>
      </c>
      <c r="F205" s="79">
        <v>36</v>
      </c>
      <c r="G205" s="79">
        <v>17.71</v>
      </c>
      <c r="H205" s="7" t="s">
        <v>820</v>
      </c>
    </row>
    <row r="206" spans="1:8" ht="13.5" customHeight="1" x14ac:dyDescent="0.45">
      <c r="A206" s="7" t="s">
        <v>84</v>
      </c>
      <c r="B206" s="7" t="s">
        <v>196</v>
      </c>
      <c r="C206" s="7" t="s">
        <v>359</v>
      </c>
      <c r="D206" s="9" t="s">
        <v>308</v>
      </c>
      <c r="E206" s="79" t="s">
        <v>647</v>
      </c>
      <c r="F206" s="79">
        <v>22</v>
      </c>
      <c r="G206" s="79">
        <v>25.35</v>
      </c>
      <c r="H206" s="7" t="s">
        <v>821</v>
      </c>
    </row>
    <row r="207" spans="1:8" ht="13.5" customHeight="1" x14ac:dyDescent="0.45">
      <c r="A207" s="7" t="s">
        <v>84</v>
      </c>
      <c r="B207" s="7" t="s">
        <v>196</v>
      </c>
      <c r="C207" s="7" t="s">
        <v>359</v>
      </c>
      <c r="D207" s="9" t="s">
        <v>308</v>
      </c>
      <c r="E207" s="79" t="s">
        <v>647</v>
      </c>
      <c r="F207" s="79">
        <v>45</v>
      </c>
      <c r="G207" s="79">
        <v>28.61</v>
      </c>
      <c r="H207" s="7" t="s">
        <v>822</v>
      </c>
    </row>
    <row r="208" spans="1:8" ht="13.5" customHeight="1" x14ac:dyDescent="0.45">
      <c r="A208" s="7" t="s">
        <v>84</v>
      </c>
      <c r="B208" s="7" t="s">
        <v>196</v>
      </c>
      <c r="C208" s="7" t="s">
        <v>359</v>
      </c>
      <c r="D208" s="9" t="s">
        <v>308</v>
      </c>
      <c r="E208" s="79" t="s">
        <v>647</v>
      </c>
      <c r="F208" s="79">
        <v>26</v>
      </c>
      <c r="G208" s="79">
        <v>31.16</v>
      </c>
      <c r="H208" s="7" t="s">
        <v>701</v>
      </c>
    </row>
    <row r="209" spans="1:8" ht="13.5" customHeight="1" x14ac:dyDescent="0.45">
      <c r="A209" s="7" t="s">
        <v>87</v>
      </c>
      <c r="B209" s="7" t="s">
        <v>199</v>
      </c>
      <c r="C209" s="7" t="s">
        <v>365</v>
      </c>
      <c r="D209" s="9" t="s">
        <v>298</v>
      </c>
      <c r="E209" s="79" t="s">
        <v>647</v>
      </c>
      <c r="F209" s="79">
        <v>33</v>
      </c>
      <c r="G209" s="79">
        <v>9.2899999999999991</v>
      </c>
      <c r="H209" s="7" t="s">
        <v>823</v>
      </c>
    </row>
    <row r="210" spans="1:8" ht="13.5" customHeight="1" x14ac:dyDescent="0.45">
      <c r="A210" s="7" t="s">
        <v>87</v>
      </c>
      <c r="B210" s="7" t="s">
        <v>199</v>
      </c>
      <c r="C210" s="7" t="s">
        <v>365</v>
      </c>
      <c r="D210" s="9" t="s">
        <v>298</v>
      </c>
      <c r="E210" s="79" t="s">
        <v>645</v>
      </c>
      <c r="F210" s="79">
        <v>42</v>
      </c>
      <c r="G210" s="79">
        <v>4.4400000000000004</v>
      </c>
      <c r="H210" s="7" t="s">
        <v>824</v>
      </c>
    </row>
    <row r="211" spans="1:8" ht="13.5" customHeight="1" x14ac:dyDescent="0.45">
      <c r="A211" s="7" t="s">
        <v>138</v>
      </c>
      <c r="B211" s="7" t="s">
        <v>251</v>
      </c>
      <c r="C211" s="7" t="s">
        <v>449</v>
      </c>
      <c r="D211" s="9" t="s">
        <v>275</v>
      </c>
      <c r="E211" s="79" t="s">
        <v>647</v>
      </c>
      <c r="F211" s="79">
        <v>38</v>
      </c>
      <c r="G211" s="79">
        <v>26.46</v>
      </c>
      <c r="H211" s="7" t="s">
        <v>649</v>
      </c>
    </row>
    <row r="212" spans="1:8" ht="13.5" customHeight="1" x14ac:dyDescent="0.45">
      <c r="A212" s="7" t="s">
        <v>138</v>
      </c>
      <c r="B212" s="7" t="s">
        <v>251</v>
      </c>
      <c r="C212" s="7" t="s">
        <v>449</v>
      </c>
      <c r="D212" s="9" t="s">
        <v>275</v>
      </c>
      <c r="E212" s="79" t="s">
        <v>647</v>
      </c>
      <c r="F212" s="79">
        <v>45</v>
      </c>
      <c r="G212" s="79">
        <v>20.88</v>
      </c>
      <c r="H212" s="7" t="s">
        <v>825</v>
      </c>
    </row>
    <row r="213" spans="1:8" ht="13.5" customHeight="1" x14ac:dyDescent="0.45">
      <c r="A213" s="7" t="s">
        <v>138</v>
      </c>
      <c r="B213" s="7" t="s">
        <v>251</v>
      </c>
      <c r="C213" s="7" t="s">
        <v>449</v>
      </c>
      <c r="D213" s="9" t="s">
        <v>275</v>
      </c>
      <c r="E213" s="79" t="s">
        <v>647</v>
      </c>
      <c r="F213" s="79">
        <v>25</v>
      </c>
      <c r="G213" s="79">
        <v>18.36</v>
      </c>
      <c r="H213" s="7" t="s">
        <v>666</v>
      </c>
    </row>
    <row r="214" spans="1:8" ht="13.5" customHeight="1" x14ac:dyDescent="0.45">
      <c r="A214" s="7" t="s">
        <v>138</v>
      </c>
      <c r="B214" s="7" t="s">
        <v>251</v>
      </c>
      <c r="C214" s="7" t="s">
        <v>449</v>
      </c>
      <c r="D214" s="9" t="s">
        <v>275</v>
      </c>
      <c r="E214" s="79" t="s">
        <v>647</v>
      </c>
      <c r="F214" s="79">
        <v>40</v>
      </c>
      <c r="G214" s="79">
        <v>9.8000000000000007</v>
      </c>
      <c r="H214" s="7" t="s">
        <v>826</v>
      </c>
    </row>
    <row r="215" spans="1:8" ht="13.5" customHeight="1" x14ac:dyDescent="0.45">
      <c r="A215" s="7" t="s">
        <v>139</v>
      </c>
      <c r="B215" s="7" t="s">
        <v>252</v>
      </c>
      <c r="C215" s="7" t="s">
        <v>450</v>
      </c>
      <c r="D215" s="9" t="s">
        <v>277</v>
      </c>
      <c r="E215" s="79" t="s">
        <v>647</v>
      </c>
      <c r="F215" s="79">
        <v>45</v>
      </c>
      <c r="G215" s="79">
        <v>31.98</v>
      </c>
      <c r="H215" s="7" t="s">
        <v>827</v>
      </c>
    </row>
    <row r="216" spans="1:8" ht="13.5" customHeight="1" x14ac:dyDescent="0.45">
      <c r="A216" s="7" t="s">
        <v>139</v>
      </c>
      <c r="B216" s="7" t="s">
        <v>252</v>
      </c>
      <c r="C216" s="7" t="s">
        <v>450</v>
      </c>
      <c r="D216" s="9" t="s">
        <v>277</v>
      </c>
      <c r="E216" s="79" t="s">
        <v>647</v>
      </c>
      <c r="F216" s="79">
        <v>47</v>
      </c>
      <c r="G216" s="79">
        <v>12.34</v>
      </c>
      <c r="H216" s="7" t="s">
        <v>828</v>
      </c>
    </row>
    <row r="217" spans="1:8" ht="13.5" customHeight="1" x14ac:dyDescent="0.45">
      <c r="A217" s="7" t="s">
        <v>139</v>
      </c>
      <c r="B217" s="7" t="s">
        <v>252</v>
      </c>
      <c r="C217" s="7" t="s">
        <v>450</v>
      </c>
      <c r="D217" s="9" t="s">
        <v>277</v>
      </c>
      <c r="E217" s="79" t="s">
        <v>647</v>
      </c>
      <c r="F217" s="79">
        <v>31</v>
      </c>
      <c r="G217" s="79">
        <v>10.74</v>
      </c>
      <c r="H217" s="7" t="s">
        <v>829</v>
      </c>
    </row>
    <row r="218" spans="1:8" ht="13.5" customHeight="1" x14ac:dyDescent="0.45">
      <c r="A218" s="7" t="s">
        <v>139</v>
      </c>
      <c r="B218" s="7" t="s">
        <v>252</v>
      </c>
      <c r="C218" s="7" t="s">
        <v>450</v>
      </c>
      <c r="D218" s="9" t="s">
        <v>277</v>
      </c>
      <c r="E218" s="79" t="s">
        <v>647</v>
      </c>
      <c r="F218" s="79">
        <v>31</v>
      </c>
      <c r="G218" s="79">
        <v>23.9</v>
      </c>
      <c r="H218" s="7" t="s">
        <v>830</v>
      </c>
    </row>
    <row r="219" spans="1:8" ht="13.5" customHeight="1" x14ac:dyDescent="0.45">
      <c r="A219" s="7" t="s">
        <v>139</v>
      </c>
      <c r="B219" s="7" t="s">
        <v>252</v>
      </c>
      <c r="C219" s="7" t="s">
        <v>450</v>
      </c>
      <c r="D219" s="9" t="s">
        <v>277</v>
      </c>
      <c r="E219" s="79" t="s">
        <v>647</v>
      </c>
      <c r="F219" s="79">
        <v>42</v>
      </c>
      <c r="G219" s="79">
        <v>5.87</v>
      </c>
      <c r="H219" s="7" t="s">
        <v>831</v>
      </c>
    </row>
    <row r="220" spans="1:8" ht="13.5" customHeight="1" x14ac:dyDescent="0.45">
      <c r="A220" s="7" t="s">
        <v>139</v>
      </c>
      <c r="B220" s="7" t="s">
        <v>252</v>
      </c>
      <c r="C220" s="7" t="s">
        <v>450</v>
      </c>
      <c r="D220" s="9" t="s">
        <v>277</v>
      </c>
      <c r="E220" s="79" t="s">
        <v>647</v>
      </c>
      <c r="F220" s="79">
        <v>53</v>
      </c>
      <c r="G220" s="79">
        <v>14.08</v>
      </c>
      <c r="H220" s="7" t="s">
        <v>832</v>
      </c>
    </row>
    <row r="221" spans="1:8" ht="13.5" customHeight="1" x14ac:dyDescent="0.45">
      <c r="A221" s="7" t="s">
        <v>139</v>
      </c>
      <c r="B221" s="7" t="s">
        <v>252</v>
      </c>
      <c r="C221" s="7" t="s">
        <v>450</v>
      </c>
      <c r="D221" s="9" t="s">
        <v>277</v>
      </c>
      <c r="E221" s="79" t="s">
        <v>645</v>
      </c>
      <c r="F221" s="79">
        <v>56</v>
      </c>
      <c r="G221" s="79">
        <v>7.54</v>
      </c>
      <c r="H221" s="7" t="s">
        <v>833</v>
      </c>
    </row>
    <row r="222" spans="1:8" ht="13.5" customHeight="1" x14ac:dyDescent="0.45">
      <c r="A222" s="7" t="s">
        <v>139</v>
      </c>
      <c r="B222" s="7" t="s">
        <v>252</v>
      </c>
      <c r="C222" s="7" t="s">
        <v>450</v>
      </c>
      <c r="D222" s="9" t="s">
        <v>277</v>
      </c>
      <c r="E222" s="79" t="s">
        <v>647</v>
      </c>
      <c r="F222" s="79">
        <v>37</v>
      </c>
      <c r="G222" s="79">
        <v>4.5199999999999996</v>
      </c>
      <c r="H222" s="7" t="s">
        <v>834</v>
      </c>
    </row>
    <row r="223" spans="1:8" ht="13.5" customHeight="1" x14ac:dyDescent="0.45">
      <c r="A223" s="7" t="s">
        <v>139</v>
      </c>
      <c r="B223" s="7" t="s">
        <v>252</v>
      </c>
      <c r="C223" s="7" t="s">
        <v>450</v>
      </c>
      <c r="D223" s="9" t="s">
        <v>277</v>
      </c>
      <c r="E223" s="79" t="s">
        <v>647</v>
      </c>
      <c r="F223" s="79">
        <v>49</v>
      </c>
      <c r="G223" s="79">
        <v>6.42</v>
      </c>
      <c r="H223" s="7" t="s">
        <v>835</v>
      </c>
    </row>
    <row r="224" spans="1:8" ht="13.5" customHeight="1" x14ac:dyDescent="0.45">
      <c r="A224" s="7" t="s">
        <v>139</v>
      </c>
      <c r="B224" s="7" t="s">
        <v>252</v>
      </c>
      <c r="C224" s="7" t="s">
        <v>450</v>
      </c>
      <c r="D224" s="9" t="s">
        <v>277</v>
      </c>
      <c r="E224" s="79" t="s">
        <v>647</v>
      </c>
      <c r="F224" s="79">
        <v>45</v>
      </c>
      <c r="G224" s="79">
        <v>31.98</v>
      </c>
      <c r="H224" s="7" t="s">
        <v>827</v>
      </c>
    </row>
    <row r="225" spans="1:8" ht="13.5" customHeight="1" x14ac:dyDescent="0.45">
      <c r="A225" s="7" t="s">
        <v>79</v>
      </c>
      <c r="B225" s="7" t="s">
        <v>191</v>
      </c>
      <c r="C225" s="7" t="s">
        <v>355</v>
      </c>
      <c r="D225" s="9" t="s">
        <v>308</v>
      </c>
      <c r="E225" s="79" t="s">
        <v>645</v>
      </c>
      <c r="F225" s="79">
        <v>56</v>
      </c>
      <c r="G225" s="79">
        <v>24.44</v>
      </c>
      <c r="H225" s="7" t="s">
        <v>836</v>
      </c>
    </row>
    <row r="226" spans="1:8" ht="13.5" customHeight="1" x14ac:dyDescent="0.45">
      <c r="A226" s="7" t="s">
        <v>79</v>
      </c>
      <c r="B226" s="7" t="s">
        <v>191</v>
      </c>
      <c r="C226" s="7" t="s">
        <v>355</v>
      </c>
      <c r="D226" s="9" t="s">
        <v>308</v>
      </c>
      <c r="E226" s="79" t="s">
        <v>645</v>
      </c>
      <c r="F226" s="79">
        <v>34</v>
      </c>
      <c r="G226" s="79">
        <v>9.84</v>
      </c>
      <c r="H226" s="7" t="s">
        <v>837</v>
      </c>
    </row>
    <row r="227" spans="1:8" ht="13.5" customHeight="1" x14ac:dyDescent="0.45">
      <c r="A227" s="7" t="s">
        <v>79</v>
      </c>
      <c r="B227" s="7" t="s">
        <v>191</v>
      </c>
      <c r="C227" s="7" t="s">
        <v>355</v>
      </c>
      <c r="D227" s="9" t="s">
        <v>308</v>
      </c>
      <c r="E227" s="79" t="s">
        <v>645</v>
      </c>
      <c r="F227" s="79">
        <v>34</v>
      </c>
      <c r="G227" s="79">
        <v>2.71</v>
      </c>
      <c r="H227" s="7" t="s">
        <v>838</v>
      </c>
    </row>
    <row r="228" spans="1:8" ht="13.5" customHeight="1" x14ac:dyDescent="0.45">
      <c r="A228" s="7" t="s">
        <v>79</v>
      </c>
      <c r="B228" s="7" t="s">
        <v>191</v>
      </c>
      <c r="C228" s="7" t="s">
        <v>355</v>
      </c>
      <c r="D228" s="9" t="s">
        <v>308</v>
      </c>
      <c r="E228" s="79" t="s">
        <v>645</v>
      </c>
      <c r="F228" s="79">
        <v>56</v>
      </c>
      <c r="G228" s="79">
        <v>24.44</v>
      </c>
      <c r="H228" s="7" t="s">
        <v>836</v>
      </c>
    </row>
    <row r="229" spans="1:8" ht="13.5" customHeight="1" x14ac:dyDescent="0.45">
      <c r="A229" s="7" t="s">
        <v>74</v>
      </c>
      <c r="B229" s="7" t="s">
        <v>188</v>
      </c>
      <c r="C229" s="7" t="s">
        <v>347</v>
      </c>
      <c r="D229" s="9" t="s">
        <v>277</v>
      </c>
      <c r="E229" s="79" t="s">
        <v>647</v>
      </c>
      <c r="F229" s="79">
        <v>38</v>
      </c>
      <c r="G229" s="79">
        <v>3.46</v>
      </c>
      <c r="H229" s="7" t="s">
        <v>839</v>
      </c>
    </row>
    <row r="230" spans="1:8" ht="13.5" customHeight="1" x14ac:dyDescent="0.45">
      <c r="A230" s="7" t="s">
        <v>142</v>
      </c>
      <c r="B230" s="7" t="s">
        <v>255</v>
      </c>
      <c r="C230" s="7" t="s">
        <v>459</v>
      </c>
      <c r="D230" s="9" t="s">
        <v>298</v>
      </c>
      <c r="E230" s="79" t="s">
        <v>645</v>
      </c>
      <c r="F230" s="79">
        <v>30</v>
      </c>
      <c r="G230" s="79">
        <v>10.38</v>
      </c>
      <c r="H230" s="7" t="s">
        <v>840</v>
      </c>
    </row>
    <row r="231" spans="1:8" ht="13.5" customHeight="1" x14ac:dyDescent="0.45">
      <c r="A231" s="7" t="s">
        <v>142</v>
      </c>
      <c r="B231" s="7" t="s">
        <v>255</v>
      </c>
      <c r="C231" s="7" t="s">
        <v>459</v>
      </c>
      <c r="D231" s="9" t="s">
        <v>298</v>
      </c>
      <c r="E231" s="79" t="s">
        <v>645</v>
      </c>
      <c r="F231" s="79">
        <v>39</v>
      </c>
      <c r="G231" s="79">
        <v>3.32</v>
      </c>
      <c r="H231" s="7" t="s">
        <v>841</v>
      </c>
    </row>
    <row r="232" spans="1:8" ht="13.5" customHeight="1" x14ac:dyDescent="0.45">
      <c r="A232" s="7" t="s">
        <v>44</v>
      </c>
      <c r="B232" s="7" t="s">
        <v>160</v>
      </c>
      <c r="C232" s="7" t="s">
        <v>289</v>
      </c>
      <c r="D232" s="9" t="s">
        <v>281</v>
      </c>
      <c r="E232" s="79" t="s">
        <v>645</v>
      </c>
      <c r="F232" s="79">
        <v>20</v>
      </c>
      <c r="G232" s="79">
        <v>29.56</v>
      </c>
      <c r="H232" s="7" t="s">
        <v>651</v>
      </c>
    </row>
    <row r="233" spans="1:8" ht="13.5" customHeight="1" x14ac:dyDescent="0.45">
      <c r="A233" s="7" t="s">
        <v>44</v>
      </c>
      <c r="B233" s="7" t="s">
        <v>160</v>
      </c>
      <c r="C233" s="7" t="s">
        <v>289</v>
      </c>
      <c r="D233" s="9" t="s">
        <v>281</v>
      </c>
      <c r="E233" s="79" t="s">
        <v>645</v>
      </c>
      <c r="F233" s="79">
        <v>45</v>
      </c>
      <c r="G233" s="79">
        <v>29.61</v>
      </c>
      <c r="H233" s="7" t="s">
        <v>842</v>
      </c>
    </row>
    <row r="234" spans="1:8" ht="13.5" customHeight="1" x14ac:dyDescent="0.45">
      <c r="A234" s="7" t="s">
        <v>44</v>
      </c>
      <c r="B234" s="7" t="s">
        <v>160</v>
      </c>
      <c r="C234" s="7" t="s">
        <v>289</v>
      </c>
      <c r="D234" s="9" t="s">
        <v>281</v>
      </c>
      <c r="E234" s="79" t="s">
        <v>645</v>
      </c>
      <c r="F234" s="79">
        <v>35</v>
      </c>
      <c r="G234" s="79">
        <v>21.11</v>
      </c>
      <c r="H234" s="7" t="s">
        <v>843</v>
      </c>
    </row>
    <row r="235" spans="1:8" ht="13.5" customHeight="1" x14ac:dyDescent="0.45">
      <c r="A235" s="7" t="s">
        <v>44</v>
      </c>
      <c r="B235" s="7" t="s">
        <v>160</v>
      </c>
      <c r="C235" s="7" t="s">
        <v>289</v>
      </c>
      <c r="D235" s="9" t="s">
        <v>281</v>
      </c>
      <c r="E235" s="79" t="s">
        <v>645</v>
      </c>
      <c r="F235" s="79">
        <v>36</v>
      </c>
      <c r="G235" s="79">
        <v>14</v>
      </c>
      <c r="H235" s="7" t="s">
        <v>781</v>
      </c>
    </row>
    <row r="236" spans="1:8" ht="13.5" customHeight="1" x14ac:dyDescent="0.45">
      <c r="A236" s="7" t="s">
        <v>44</v>
      </c>
      <c r="B236" s="7" t="s">
        <v>160</v>
      </c>
      <c r="C236" s="7" t="s">
        <v>289</v>
      </c>
      <c r="D236" s="9" t="s">
        <v>281</v>
      </c>
      <c r="E236" s="79" t="s">
        <v>645</v>
      </c>
      <c r="F236" s="79">
        <v>27</v>
      </c>
      <c r="G236" s="79">
        <v>9.9600000000000009</v>
      </c>
      <c r="H236" s="7" t="s">
        <v>684</v>
      </c>
    </row>
    <row r="237" spans="1:8" ht="13.5" customHeight="1" x14ac:dyDescent="0.45">
      <c r="A237" s="7" t="s">
        <v>44</v>
      </c>
      <c r="B237" s="7" t="s">
        <v>160</v>
      </c>
      <c r="C237" s="7" t="s">
        <v>289</v>
      </c>
      <c r="D237" s="9" t="s">
        <v>281</v>
      </c>
      <c r="E237" s="79" t="s">
        <v>645</v>
      </c>
      <c r="F237" s="79">
        <v>33</v>
      </c>
      <c r="G237" s="79">
        <v>12.66</v>
      </c>
      <c r="H237" s="7" t="s">
        <v>685</v>
      </c>
    </row>
    <row r="238" spans="1:8" ht="13.5" customHeight="1" x14ac:dyDescent="0.45">
      <c r="A238" s="7" t="s">
        <v>51</v>
      </c>
      <c r="B238" s="7" t="s">
        <v>166</v>
      </c>
      <c r="C238" s="7" t="s">
        <v>300</v>
      </c>
      <c r="D238" s="9" t="s">
        <v>298</v>
      </c>
      <c r="E238" s="79" t="s">
        <v>645</v>
      </c>
      <c r="F238" s="79">
        <v>24</v>
      </c>
      <c r="G238" s="79">
        <v>22.2</v>
      </c>
      <c r="H238" s="7" t="s">
        <v>844</v>
      </c>
    </row>
    <row r="239" spans="1:8" ht="13.5" customHeight="1" x14ac:dyDescent="0.45">
      <c r="A239" s="7" t="s">
        <v>41</v>
      </c>
      <c r="B239" s="7" t="s">
        <v>157</v>
      </c>
      <c r="C239" s="7" t="s">
        <v>282</v>
      </c>
      <c r="D239" s="9" t="s">
        <v>281</v>
      </c>
      <c r="E239" s="79" t="s">
        <v>647</v>
      </c>
      <c r="F239" s="79">
        <v>34</v>
      </c>
      <c r="G239" s="79">
        <v>18.71</v>
      </c>
      <c r="H239" s="7" t="s">
        <v>805</v>
      </c>
    </row>
    <row r="240" spans="1:8" ht="13.5" customHeight="1" x14ac:dyDescent="0.45">
      <c r="A240" s="7" t="s">
        <v>141</v>
      </c>
      <c r="B240" s="7" t="s">
        <v>254</v>
      </c>
      <c r="C240" s="7" t="s">
        <v>455</v>
      </c>
      <c r="D240" s="9" t="s">
        <v>281</v>
      </c>
      <c r="E240" s="79" t="s">
        <v>645</v>
      </c>
      <c r="F240" s="79">
        <v>20</v>
      </c>
      <c r="G240" s="79">
        <v>28.13</v>
      </c>
      <c r="H240" s="7" t="s">
        <v>651</v>
      </c>
    </row>
    <row r="241" spans="1:8" ht="13.5" customHeight="1" x14ac:dyDescent="0.45">
      <c r="A241" s="7" t="s">
        <v>72</v>
      </c>
      <c r="B241" s="7" t="s">
        <v>186</v>
      </c>
      <c r="C241" s="7" t="s">
        <v>339</v>
      </c>
      <c r="D241" s="9" t="s">
        <v>275</v>
      </c>
      <c r="E241" s="79" t="s">
        <v>647</v>
      </c>
      <c r="F241" s="79">
        <v>113</v>
      </c>
      <c r="G241" s="79">
        <v>39.04</v>
      </c>
      <c r="H241" s="7" t="s">
        <v>845</v>
      </c>
    </row>
    <row r="242" spans="1:8" ht="13.5" customHeight="1" x14ac:dyDescent="0.45">
      <c r="A242" s="7" t="s">
        <v>72</v>
      </c>
      <c r="B242" s="7" t="s">
        <v>186</v>
      </c>
      <c r="C242" s="7" t="s">
        <v>339</v>
      </c>
      <c r="D242" s="9" t="s">
        <v>275</v>
      </c>
      <c r="E242" s="79" t="s">
        <v>647</v>
      </c>
      <c r="F242" s="79">
        <v>42</v>
      </c>
      <c r="G242" s="79">
        <v>17.87</v>
      </c>
      <c r="H242" s="7" t="s">
        <v>846</v>
      </c>
    </row>
    <row r="243" spans="1:8" ht="13.5" customHeight="1" x14ac:dyDescent="0.45">
      <c r="A243" s="7" t="s">
        <v>72</v>
      </c>
      <c r="B243" s="7" t="s">
        <v>186</v>
      </c>
      <c r="C243" s="7" t="s">
        <v>339</v>
      </c>
      <c r="D243" s="9" t="s">
        <v>275</v>
      </c>
      <c r="E243" s="79" t="s">
        <v>647</v>
      </c>
      <c r="F243" s="79">
        <v>25</v>
      </c>
      <c r="G243" s="79">
        <v>17.82</v>
      </c>
      <c r="H243" s="7" t="s">
        <v>666</v>
      </c>
    </row>
    <row r="244" spans="1:8" ht="13.5" customHeight="1" x14ac:dyDescent="0.45">
      <c r="A244" s="7" t="s">
        <v>72</v>
      </c>
      <c r="B244" s="7" t="s">
        <v>186</v>
      </c>
      <c r="C244" s="7" t="s">
        <v>339</v>
      </c>
      <c r="D244" s="9" t="s">
        <v>275</v>
      </c>
      <c r="E244" s="79" t="s">
        <v>647</v>
      </c>
      <c r="F244" s="79">
        <v>36</v>
      </c>
      <c r="G244" s="79">
        <v>5.73</v>
      </c>
      <c r="H244" s="7" t="s">
        <v>667</v>
      </c>
    </row>
    <row r="245" spans="1:8" ht="13.5" customHeight="1" x14ac:dyDescent="0.45">
      <c r="A245" s="7" t="s">
        <v>72</v>
      </c>
      <c r="B245" s="7" t="s">
        <v>186</v>
      </c>
      <c r="C245" s="7" t="s">
        <v>339</v>
      </c>
      <c r="D245" s="9" t="s">
        <v>275</v>
      </c>
      <c r="E245" s="79" t="s">
        <v>645</v>
      </c>
      <c r="F245" s="79">
        <v>36</v>
      </c>
      <c r="G245" s="79">
        <v>6.46</v>
      </c>
      <c r="H245" s="7" t="s">
        <v>847</v>
      </c>
    </row>
    <row r="246" spans="1:8" ht="13.5" customHeight="1" x14ac:dyDescent="0.45">
      <c r="A246" s="7" t="s">
        <v>72</v>
      </c>
      <c r="B246" s="7" t="s">
        <v>186</v>
      </c>
      <c r="C246" s="7" t="s">
        <v>339</v>
      </c>
      <c r="D246" s="9" t="s">
        <v>275</v>
      </c>
      <c r="E246" s="79" t="s">
        <v>647</v>
      </c>
      <c r="F246" s="79">
        <v>41</v>
      </c>
      <c r="G246" s="79">
        <v>37.5</v>
      </c>
      <c r="H246" s="7" t="s">
        <v>848</v>
      </c>
    </row>
    <row r="247" spans="1:8" ht="13.5" customHeight="1" x14ac:dyDescent="0.45">
      <c r="A247" s="7" t="s">
        <v>72</v>
      </c>
      <c r="B247" s="7" t="s">
        <v>186</v>
      </c>
      <c r="C247" s="7" t="s">
        <v>339</v>
      </c>
      <c r="D247" s="9" t="s">
        <v>275</v>
      </c>
      <c r="E247" s="79" t="s">
        <v>645</v>
      </c>
      <c r="F247" s="79">
        <v>36</v>
      </c>
      <c r="G247" s="79">
        <v>6.62</v>
      </c>
      <c r="H247" s="7" t="s">
        <v>849</v>
      </c>
    </row>
    <row r="248" spans="1:8" ht="13.5" customHeight="1" x14ac:dyDescent="0.45">
      <c r="A248" s="7" t="s">
        <v>443</v>
      </c>
      <c r="B248" s="7" t="s">
        <v>444</v>
      </c>
      <c r="C248" s="7" t="s">
        <v>445</v>
      </c>
      <c r="D248" s="9" t="s">
        <v>277</v>
      </c>
      <c r="E248" s="79" t="s">
        <v>645</v>
      </c>
      <c r="F248" s="79">
        <v>54</v>
      </c>
      <c r="G248" s="79">
        <v>4.92</v>
      </c>
      <c r="H248" s="7" t="s">
        <v>850</v>
      </c>
    </row>
    <row r="249" spans="1:8" ht="13.5" customHeight="1" x14ac:dyDescent="0.45">
      <c r="A249" s="7" t="s">
        <v>443</v>
      </c>
      <c r="B249" s="7" t="s">
        <v>444</v>
      </c>
      <c r="C249" s="7" t="s">
        <v>445</v>
      </c>
      <c r="D249" s="9" t="s">
        <v>277</v>
      </c>
      <c r="E249" s="79" t="s">
        <v>647</v>
      </c>
      <c r="F249" s="79">
        <v>35</v>
      </c>
      <c r="G249" s="79">
        <v>10.49</v>
      </c>
      <c r="H249" s="7" t="s">
        <v>851</v>
      </c>
    </row>
    <row r="250" spans="1:8" ht="13.5" customHeight="1" x14ac:dyDescent="0.45">
      <c r="A250" s="7" t="s">
        <v>443</v>
      </c>
      <c r="B250" s="7" t="s">
        <v>444</v>
      </c>
      <c r="C250" s="7" t="s">
        <v>445</v>
      </c>
      <c r="D250" s="9" t="s">
        <v>277</v>
      </c>
      <c r="E250" s="79" t="s">
        <v>645</v>
      </c>
      <c r="F250" s="79">
        <v>54</v>
      </c>
      <c r="G250" s="79">
        <v>4.92</v>
      </c>
      <c r="H250" s="7" t="s">
        <v>850</v>
      </c>
    </row>
    <row r="251" spans="1:8" ht="13.5" customHeight="1" x14ac:dyDescent="0.45">
      <c r="A251" s="7" t="s">
        <v>344</v>
      </c>
      <c r="B251" s="7" t="s">
        <v>345</v>
      </c>
      <c r="C251" s="7" t="s">
        <v>346</v>
      </c>
      <c r="D251" s="9" t="s">
        <v>298</v>
      </c>
      <c r="E251" s="79" t="s">
        <v>645</v>
      </c>
      <c r="F251" s="79">
        <v>44</v>
      </c>
      <c r="G251" s="79">
        <v>37.619999999999997</v>
      </c>
      <c r="H251" s="7" t="s">
        <v>852</v>
      </c>
    </row>
    <row r="252" spans="1:8" ht="13.5" customHeight="1" x14ac:dyDescent="0.45">
      <c r="A252" s="7" t="s">
        <v>344</v>
      </c>
      <c r="B252" s="7" t="s">
        <v>345</v>
      </c>
      <c r="C252" s="7" t="s">
        <v>346</v>
      </c>
      <c r="D252" s="9" t="s">
        <v>298</v>
      </c>
      <c r="E252" s="79" t="s">
        <v>645</v>
      </c>
      <c r="F252" s="79">
        <v>43</v>
      </c>
      <c r="G252" s="79">
        <v>10</v>
      </c>
      <c r="H252" s="7" t="s">
        <v>853</v>
      </c>
    </row>
    <row r="253" spans="1:8" ht="13.5" customHeight="1" x14ac:dyDescent="0.45">
      <c r="A253" s="7" t="s">
        <v>344</v>
      </c>
      <c r="B253" s="7" t="s">
        <v>345</v>
      </c>
      <c r="C253" s="7" t="s">
        <v>346</v>
      </c>
      <c r="D253" s="9" t="s">
        <v>298</v>
      </c>
      <c r="E253" s="79" t="s">
        <v>647</v>
      </c>
      <c r="F253" s="79">
        <v>28</v>
      </c>
      <c r="G253" s="79">
        <v>31.08</v>
      </c>
      <c r="H253" s="7" t="s">
        <v>854</v>
      </c>
    </row>
    <row r="254" spans="1:8" ht="13.5" customHeight="1" x14ac:dyDescent="0.45">
      <c r="A254" s="7" t="s">
        <v>344</v>
      </c>
      <c r="B254" s="7" t="s">
        <v>345</v>
      </c>
      <c r="C254" s="7" t="s">
        <v>346</v>
      </c>
      <c r="D254" s="9" t="s">
        <v>298</v>
      </c>
      <c r="E254" s="79" t="s">
        <v>647</v>
      </c>
      <c r="F254" s="79">
        <v>42</v>
      </c>
      <c r="G254" s="79">
        <v>35.86</v>
      </c>
      <c r="H254" s="7" t="s">
        <v>855</v>
      </c>
    </row>
    <row r="255" spans="1:8" ht="13.5" customHeight="1" x14ac:dyDescent="0.45">
      <c r="A255" s="7" t="s">
        <v>344</v>
      </c>
      <c r="B255" s="7" t="s">
        <v>345</v>
      </c>
      <c r="C255" s="7" t="s">
        <v>346</v>
      </c>
      <c r="D255" s="9" t="s">
        <v>298</v>
      </c>
      <c r="E255" s="79" t="s">
        <v>647</v>
      </c>
      <c r="F255" s="79">
        <v>35</v>
      </c>
      <c r="G255" s="79">
        <v>16.989999999999998</v>
      </c>
      <c r="H255" s="7" t="s">
        <v>856</v>
      </c>
    </row>
    <row r="256" spans="1:8" ht="13.5" customHeight="1" x14ac:dyDescent="0.45">
      <c r="A256" s="7" t="s">
        <v>344</v>
      </c>
      <c r="B256" s="7" t="s">
        <v>345</v>
      </c>
      <c r="C256" s="7" t="s">
        <v>346</v>
      </c>
      <c r="D256" s="9" t="s">
        <v>298</v>
      </c>
      <c r="E256" s="79" t="s">
        <v>647</v>
      </c>
      <c r="F256" s="79">
        <v>65</v>
      </c>
      <c r="G256" s="79">
        <v>18.53</v>
      </c>
      <c r="H256" s="7" t="s">
        <v>857</v>
      </c>
    </row>
    <row r="257" spans="1:8" ht="13.5" customHeight="1" x14ac:dyDescent="0.45">
      <c r="A257" s="7" t="s">
        <v>344</v>
      </c>
      <c r="B257" s="7" t="s">
        <v>345</v>
      </c>
      <c r="C257" s="7" t="s">
        <v>346</v>
      </c>
      <c r="D257" s="9" t="s">
        <v>298</v>
      </c>
      <c r="E257" s="79" t="s">
        <v>645</v>
      </c>
      <c r="F257" s="79">
        <v>28</v>
      </c>
      <c r="G257" s="79">
        <v>4.88</v>
      </c>
      <c r="H257" s="7" t="s">
        <v>858</v>
      </c>
    </row>
    <row r="258" spans="1:8" ht="13.5" customHeight="1" x14ac:dyDescent="0.45">
      <c r="A258" s="7" t="s">
        <v>344</v>
      </c>
      <c r="B258" s="7" t="s">
        <v>345</v>
      </c>
      <c r="C258" s="7" t="s">
        <v>346</v>
      </c>
      <c r="D258" s="9" t="s">
        <v>298</v>
      </c>
      <c r="E258" s="79" t="s">
        <v>645</v>
      </c>
      <c r="F258" s="79">
        <v>44</v>
      </c>
      <c r="G258" s="79">
        <v>37.79</v>
      </c>
      <c r="H258" s="7" t="s">
        <v>852</v>
      </c>
    </row>
    <row r="259" spans="1:8" ht="13.5" customHeight="1" x14ac:dyDescent="0.45">
      <c r="A259" s="7" t="s">
        <v>435</v>
      </c>
      <c r="B259" s="7" t="s">
        <v>245</v>
      </c>
      <c r="C259" s="7" t="s">
        <v>436</v>
      </c>
      <c r="D259" s="9" t="s">
        <v>277</v>
      </c>
      <c r="E259" s="79" t="s">
        <v>647</v>
      </c>
      <c r="F259" s="79">
        <v>31</v>
      </c>
      <c r="G259" s="79">
        <v>18.04</v>
      </c>
      <c r="H259" s="7" t="s">
        <v>859</v>
      </c>
    </row>
    <row r="260" spans="1:8" ht="13.5" customHeight="1" x14ac:dyDescent="0.45">
      <c r="A260" s="7" t="s">
        <v>435</v>
      </c>
      <c r="B260" s="7" t="s">
        <v>245</v>
      </c>
      <c r="C260" s="7" t="s">
        <v>436</v>
      </c>
      <c r="D260" s="9" t="s">
        <v>277</v>
      </c>
      <c r="E260" s="79" t="s">
        <v>647</v>
      </c>
      <c r="F260" s="79">
        <v>35</v>
      </c>
      <c r="G260" s="79">
        <v>12.06</v>
      </c>
      <c r="H260" s="7" t="s">
        <v>860</v>
      </c>
    </row>
    <row r="261" spans="1:8" ht="13.5" customHeight="1" x14ac:dyDescent="0.45">
      <c r="A261" s="7" t="s">
        <v>435</v>
      </c>
      <c r="B261" s="7" t="s">
        <v>245</v>
      </c>
      <c r="C261" s="7" t="s">
        <v>436</v>
      </c>
      <c r="D261" s="9" t="s">
        <v>277</v>
      </c>
      <c r="E261" s="79" t="s">
        <v>647</v>
      </c>
      <c r="F261" s="79">
        <v>32</v>
      </c>
      <c r="G261" s="79">
        <v>39.909999999999997</v>
      </c>
      <c r="H261" s="7" t="s">
        <v>861</v>
      </c>
    </row>
    <row r="262" spans="1:8" ht="13.5" customHeight="1" x14ac:dyDescent="0.45">
      <c r="A262" s="7" t="s">
        <v>435</v>
      </c>
      <c r="B262" s="7" t="s">
        <v>245</v>
      </c>
      <c r="C262" s="7" t="s">
        <v>436</v>
      </c>
      <c r="D262" s="9" t="s">
        <v>277</v>
      </c>
      <c r="E262" s="79" t="s">
        <v>647</v>
      </c>
      <c r="F262" s="79">
        <v>30</v>
      </c>
      <c r="G262" s="79">
        <v>31.57</v>
      </c>
      <c r="H262" s="7" t="s">
        <v>862</v>
      </c>
    </row>
    <row r="263" spans="1:8" ht="13.5" customHeight="1" x14ac:dyDescent="0.45">
      <c r="A263" s="7" t="s">
        <v>435</v>
      </c>
      <c r="B263" s="7" t="s">
        <v>245</v>
      </c>
      <c r="C263" s="7" t="s">
        <v>436</v>
      </c>
      <c r="D263" s="9" t="s">
        <v>277</v>
      </c>
      <c r="E263" s="79" t="s">
        <v>647</v>
      </c>
      <c r="F263" s="79">
        <v>46</v>
      </c>
      <c r="G263" s="79">
        <v>35.69</v>
      </c>
      <c r="H263" s="7" t="s">
        <v>863</v>
      </c>
    </row>
    <row r="264" spans="1:8" ht="13.5" customHeight="1" x14ac:dyDescent="0.45">
      <c r="A264" s="7" t="s">
        <v>435</v>
      </c>
      <c r="B264" s="7" t="s">
        <v>245</v>
      </c>
      <c r="C264" s="7" t="s">
        <v>436</v>
      </c>
      <c r="D264" s="9" t="s">
        <v>277</v>
      </c>
      <c r="E264" s="79" t="s">
        <v>647</v>
      </c>
      <c r="F264" s="79">
        <v>36</v>
      </c>
      <c r="G264" s="79">
        <v>5.86</v>
      </c>
      <c r="H264" s="7" t="s">
        <v>864</v>
      </c>
    </row>
    <row r="265" spans="1:8" ht="13.5" customHeight="1" x14ac:dyDescent="0.45">
      <c r="A265" s="7" t="s">
        <v>435</v>
      </c>
      <c r="B265" s="7" t="s">
        <v>245</v>
      </c>
      <c r="C265" s="7" t="s">
        <v>436</v>
      </c>
      <c r="D265" s="9" t="s">
        <v>277</v>
      </c>
      <c r="E265" s="79" t="s">
        <v>647</v>
      </c>
      <c r="F265" s="79">
        <v>37</v>
      </c>
      <c r="G265" s="79">
        <v>5.6</v>
      </c>
      <c r="H265" s="7" t="s">
        <v>865</v>
      </c>
    </row>
    <row r="266" spans="1:8" ht="13.5" customHeight="1" x14ac:dyDescent="0.45">
      <c r="A266" s="7" t="s">
        <v>435</v>
      </c>
      <c r="B266" s="7" t="s">
        <v>245</v>
      </c>
      <c r="C266" s="7" t="s">
        <v>436</v>
      </c>
      <c r="D266" s="9" t="s">
        <v>277</v>
      </c>
      <c r="E266" s="79" t="s">
        <v>647</v>
      </c>
      <c r="F266" s="79">
        <v>31</v>
      </c>
      <c r="G266" s="79">
        <v>3.4</v>
      </c>
      <c r="H266" s="7" t="s">
        <v>866</v>
      </c>
    </row>
    <row r="267" spans="1:8" ht="13.5" customHeight="1" x14ac:dyDescent="0.45">
      <c r="A267" s="7" t="s">
        <v>435</v>
      </c>
      <c r="B267" s="7" t="s">
        <v>245</v>
      </c>
      <c r="C267" s="7" t="s">
        <v>436</v>
      </c>
      <c r="D267" s="9" t="s">
        <v>277</v>
      </c>
      <c r="E267" s="79" t="s">
        <v>647</v>
      </c>
      <c r="F267" s="79">
        <v>40</v>
      </c>
      <c r="G267" s="79">
        <v>32.71</v>
      </c>
      <c r="H267" s="7" t="s">
        <v>867</v>
      </c>
    </row>
    <row r="268" spans="1:8" ht="13.5" customHeight="1" x14ac:dyDescent="0.45">
      <c r="A268" s="7" t="s">
        <v>435</v>
      </c>
      <c r="B268" s="7" t="s">
        <v>245</v>
      </c>
      <c r="C268" s="7" t="s">
        <v>436</v>
      </c>
      <c r="D268" s="9" t="s">
        <v>277</v>
      </c>
      <c r="E268" s="79" t="s">
        <v>647</v>
      </c>
      <c r="F268" s="79">
        <v>39</v>
      </c>
      <c r="G268" s="79">
        <v>33.130000000000003</v>
      </c>
      <c r="H268" s="7" t="s">
        <v>868</v>
      </c>
    </row>
    <row r="269" spans="1:8" ht="13.5" customHeight="1" x14ac:dyDescent="0.45">
      <c r="A269" s="7" t="s">
        <v>435</v>
      </c>
      <c r="B269" s="7" t="s">
        <v>245</v>
      </c>
      <c r="C269" s="7" t="s">
        <v>436</v>
      </c>
      <c r="D269" s="9" t="s">
        <v>277</v>
      </c>
      <c r="E269" s="79" t="s">
        <v>647</v>
      </c>
      <c r="F269" s="79">
        <v>72</v>
      </c>
      <c r="G269" s="79">
        <v>22.28</v>
      </c>
      <c r="H269" s="7" t="s">
        <v>869</v>
      </c>
    </row>
    <row r="270" spans="1:8" ht="13.5" customHeight="1" x14ac:dyDescent="0.45">
      <c r="A270" s="7" t="s">
        <v>435</v>
      </c>
      <c r="B270" s="7" t="s">
        <v>245</v>
      </c>
      <c r="C270" s="7" t="s">
        <v>436</v>
      </c>
      <c r="D270" s="9" t="s">
        <v>277</v>
      </c>
      <c r="E270" s="79" t="s">
        <v>647</v>
      </c>
      <c r="F270" s="79">
        <v>35</v>
      </c>
      <c r="G270" s="79">
        <v>11.63</v>
      </c>
      <c r="H270" s="7" t="s">
        <v>870</v>
      </c>
    </row>
    <row r="271" spans="1:8" ht="13.5" customHeight="1" x14ac:dyDescent="0.45">
      <c r="A271" s="7" t="s">
        <v>435</v>
      </c>
      <c r="B271" s="7" t="s">
        <v>245</v>
      </c>
      <c r="C271" s="7" t="s">
        <v>436</v>
      </c>
      <c r="D271" s="9" t="s">
        <v>277</v>
      </c>
      <c r="E271" s="79" t="s">
        <v>647</v>
      </c>
      <c r="F271" s="79">
        <v>26</v>
      </c>
      <c r="G271" s="79">
        <v>27.96</v>
      </c>
      <c r="H271" s="7" t="s">
        <v>756</v>
      </c>
    </row>
    <row r="272" spans="1:8" ht="13.5" customHeight="1" x14ac:dyDescent="0.45">
      <c r="A272" s="7" t="s">
        <v>435</v>
      </c>
      <c r="B272" s="7" t="s">
        <v>245</v>
      </c>
      <c r="C272" s="7" t="s">
        <v>436</v>
      </c>
      <c r="D272" s="9" t="s">
        <v>277</v>
      </c>
      <c r="E272" s="79" t="s">
        <v>647</v>
      </c>
      <c r="F272" s="79">
        <v>48</v>
      </c>
      <c r="G272" s="79">
        <v>29.44</v>
      </c>
      <c r="H272" s="7" t="s">
        <v>871</v>
      </c>
    </row>
    <row r="273" spans="1:8" ht="13.5" customHeight="1" x14ac:dyDescent="0.45">
      <c r="A273" s="7" t="s">
        <v>435</v>
      </c>
      <c r="B273" s="7" t="s">
        <v>245</v>
      </c>
      <c r="C273" s="7" t="s">
        <v>436</v>
      </c>
      <c r="D273" s="9" t="s">
        <v>277</v>
      </c>
      <c r="E273" s="79" t="s">
        <v>647</v>
      </c>
      <c r="F273" s="79">
        <v>30</v>
      </c>
      <c r="G273" s="79">
        <v>25.55</v>
      </c>
      <c r="H273" s="7" t="s">
        <v>799</v>
      </c>
    </row>
    <row r="274" spans="1:8" ht="13.5" customHeight="1" x14ac:dyDescent="0.45">
      <c r="A274" s="7" t="s">
        <v>435</v>
      </c>
      <c r="B274" s="7" t="s">
        <v>245</v>
      </c>
      <c r="C274" s="7" t="s">
        <v>436</v>
      </c>
      <c r="D274" s="9" t="s">
        <v>277</v>
      </c>
      <c r="E274" s="79" t="s">
        <v>647</v>
      </c>
      <c r="F274" s="79">
        <v>62</v>
      </c>
      <c r="G274" s="79">
        <v>5.87</v>
      </c>
      <c r="H274" s="7" t="s">
        <v>872</v>
      </c>
    </row>
    <row r="275" spans="1:8" ht="13.5" customHeight="1" x14ac:dyDescent="0.45">
      <c r="A275" s="7" t="s">
        <v>435</v>
      </c>
      <c r="B275" s="7" t="s">
        <v>245</v>
      </c>
      <c r="C275" s="7" t="s">
        <v>436</v>
      </c>
      <c r="D275" s="9" t="s">
        <v>277</v>
      </c>
      <c r="E275" s="79" t="s">
        <v>647</v>
      </c>
      <c r="F275" s="79">
        <v>31</v>
      </c>
      <c r="G275" s="79">
        <v>18.04</v>
      </c>
      <c r="H275" s="7" t="s">
        <v>859</v>
      </c>
    </row>
    <row r="276" spans="1:8" ht="13.5" customHeight="1" x14ac:dyDescent="0.45">
      <c r="A276" s="7" t="s">
        <v>362</v>
      </c>
      <c r="B276" s="7" t="s">
        <v>363</v>
      </c>
      <c r="C276" s="7" t="s">
        <v>364</v>
      </c>
      <c r="D276" s="9" t="s">
        <v>277</v>
      </c>
      <c r="E276" s="79" t="s">
        <v>645</v>
      </c>
      <c r="F276" s="79">
        <v>53</v>
      </c>
      <c r="G276" s="79">
        <v>12.7</v>
      </c>
      <c r="H276" s="7" t="s">
        <v>873</v>
      </c>
    </row>
    <row r="277" spans="1:8" ht="13.5" customHeight="1" x14ac:dyDescent="0.45">
      <c r="A277" s="7" t="s">
        <v>362</v>
      </c>
      <c r="B277" s="7" t="s">
        <v>363</v>
      </c>
      <c r="C277" s="7" t="s">
        <v>364</v>
      </c>
      <c r="D277" s="9" t="s">
        <v>277</v>
      </c>
      <c r="E277" s="79" t="s">
        <v>647</v>
      </c>
      <c r="F277" s="79">
        <v>35</v>
      </c>
      <c r="G277" s="79">
        <v>4.4800000000000004</v>
      </c>
      <c r="H277" s="7" t="s">
        <v>874</v>
      </c>
    </row>
    <row r="278" spans="1:8" ht="13.5" customHeight="1" x14ac:dyDescent="0.45">
      <c r="A278" s="7" t="s">
        <v>362</v>
      </c>
      <c r="B278" s="7" t="s">
        <v>363</v>
      </c>
      <c r="C278" s="7" t="s">
        <v>364</v>
      </c>
      <c r="D278" s="9" t="s">
        <v>277</v>
      </c>
      <c r="E278" s="79" t="s">
        <v>645</v>
      </c>
      <c r="F278" s="79">
        <v>28</v>
      </c>
      <c r="G278" s="79">
        <v>10.25</v>
      </c>
      <c r="H278" s="7" t="s">
        <v>875</v>
      </c>
    </row>
    <row r="279" spans="1:8" ht="13.5" customHeight="1" x14ac:dyDescent="0.45">
      <c r="A279" s="7" t="s">
        <v>362</v>
      </c>
      <c r="B279" s="7" t="s">
        <v>363</v>
      </c>
      <c r="C279" s="7" t="s">
        <v>364</v>
      </c>
      <c r="D279" s="9" t="s">
        <v>277</v>
      </c>
      <c r="E279" s="79" t="s">
        <v>645</v>
      </c>
      <c r="F279" s="79">
        <v>53</v>
      </c>
      <c r="G279" s="79">
        <v>12.24</v>
      </c>
      <c r="H279" s="7" t="s">
        <v>776</v>
      </c>
    </row>
    <row r="280" spans="1:8" ht="13.5" customHeight="1" x14ac:dyDescent="0.45">
      <c r="A280" s="7" t="s">
        <v>440</v>
      </c>
      <c r="B280" s="7" t="s">
        <v>441</v>
      </c>
      <c r="C280" s="7" t="s">
        <v>442</v>
      </c>
      <c r="D280" s="9" t="s">
        <v>277</v>
      </c>
      <c r="E280" s="79" t="s">
        <v>645</v>
      </c>
      <c r="F280" s="79">
        <v>54</v>
      </c>
      <c r="G280" s="79">
        <v>4.92</v>
      </c>
      <c r="H280" s="7" t="s">
        <v>850</v>
      </c>
    </row>
    <row r="281" spans="1:8" ht="13.5" customHeight="1" x14ac:dyDescent="0.45">
      <c r="A281" s="7" t="s">
        <v>440</v>
      </c>
      <c r="B281" s="7" t="s">
        <v>441</v>
      </c>
      <c r="C281" s="7" t="s">
        <v>442</v>
      </c>
      <c r="D281" s="9" t="s">
        <v>277</v>
      </c>
      <c r="E281" s="79" t="s">
        <v>647</v>
      </c>
      <c r="F281" s="79">
        <v>35</v>
      </c>
      <c r="G281" s="79">
        <v>10.44</v>
      </c>
      <c r="H281" s="7" t="s">
        <v>851</v>
      </c>
    </row>
    <row r="282" spans="1:8" ht="13.5" customHeight="1" x14ac:dyDescent="0.45">
      <c r="A282" s="7" t="s">
        <v>440</v>
      </c>
      <c r="B282" s="7" t="s">
        <v>441</v>
      </c>
      <c r="C282" s="7" t="s">
        <v>442</v>
      </c>
      <c r="D282" s="9" t="s">
        <v>277</v>
      </c>
      <c r="E282" s="79" t="s">
        <v>645</v>
      </c>
      <c r="F282" s="79">
        <v>54</v>
      </c>
      <c r="G282" s="79">
        <v>4.92</v>
      </c>
      <c r="H282" s="7" t="s">
        <v>850</v>
      </c>
    </row>
    <row r="283" spans="1:8" ht="13.5" customHeight="1" x14ac:dyDescent="0.45">
      <c r="A283" s="7" t="s">
        <v>332</v>
      </c>
      <c r="B283" s="7" t="s">
        <v>333</v>
      </c>
      <c r="C283" s="7" t="s">
        <v>334</v>
      </c>
      <c r="D283" s="9" t="s">
        <v>298</v>
      </c>
      <c r="E283" s="79" t="s">
        <v>647</v>
      </c>
      <c r="F283" s="79">
        <v>29</v>
      </c>
      <c r="G283" s="79">
        <v>35.01</v>
      </c>
      <c r="H283" s="7" t="s">
        <v>876</v>
      </c>
    </row>
    <row r="284" spans="1:8" ht="13.5" customHeight="1" x14ac:dyDescent="0.45">
      <c r="A284" s="7" t="s">
        <v>332</v>
      </c>
      <c r="B284" s="7" t="s">
        <v>333</v>
      </c>
      <c r="C284" s="7" t="s">
        <v>334</v>
      </c>
      <c r="D284" s="9" t="s">
        <v>298</v>
      </c>
      <c r="E284" s="79" t="s">
        <v>647</v>
      </c>
      <c r="F284" s="79">
        <v>57</v>
      </c>
      <c r="G284" s="79">
        <v>34.450000000000003</v>
      </c>
      <c r="H284" s="7" t="s">
        <v>877</v>
      </c>
    </row>
    <row r="285" spans="1:8" ht="13.5" customHeight="1" x14ac:dyDescent="0.45">
      <c r="A285" s="7" t="s">
        <v>332</v>
      </c>
      <c r="B285" s="7" t="s">
        <v>333</v>
      </c>
      <c r="C285" s="7" t="s">
        <v>334</v>
      </c>
      <c r="D285" s="9" t="s">
        <v>298</v>
      </c>
      <c r="E285" s="79" t="s">
        <v>647</v>
      </c>
      <c r="F285" s="79">
        <v>29</v>
      </c>
      <c r="G285" s="79">
        <v>6.77</v>
      </c>
      <c r="H285" s="7" t="s">
        <v>878</v>
      </c>
    </row>
    <row r="286" spans="1:8" ht="13.5" customHeight="1" x14ac:dyDescent="0.45">
      <c r="A286" s="7" t="s">
        <v>332</v>
      </c>
      <c r="B286" s="7" t="s">
        <v>333</v>
      </c>
      <c r="C286" s="7" t="s">
        <v>334</v>
      </c>
      <c r="D286" s="9" t="s">
        <v>298</v>
      </c>
      <c r="E286" s="79" t="s">
        <v>647</v>
      </c>
      <c r="F286" s="79">
        <v>24</v>
      </c>
      <c r="G286" s="79">
        <v>31.51</v>
      </c>
      <c r="H286" s="7" t="s">
        <v>879</v>
      </c>
    </row>
    <row r="287" spans="1:8" ht="13.5" customHeight="1" x14ac:dyDescent="0.45">
      <c r="A287" s="7" t="s">
        <v>320</v>
      </c>
      <c r="B287" s="7" t="s">
        <v>321</v>
      </c>
      <c r="C287" s="7" t="s">
        <v>322</v>
      </c>
      <c r="D287" s="9" t="s">
        <v>319</v>
      </c>
      <c r="E287" s="79" t="s">
        <v>647</v>
      </c>
      <c r="F287" s="79">
        <v>41</v>
      </c>
      <c r="G287" s="79">
        <v>4.4400000000000004</v>
      </c>
      <c r="H287" s="7" t="s">
        <v>880</v>
      </c>
    </row>
    <row r="288" spans="1:8" ht="13.5" customHeight="1" x14ac:dyDescent="0.45">
      <c r="A288" s="7" t="s">
        <v>295</v>
      </c>
      <c r="B288" s="7" t="s">
        <v>296</v>
      </c>
      <c r="C288" s="7" t="s">
        <v>297</v>
      </c>
      <c r="D288" s="9" t="s">
        <v>298</v>
      </c>
      <c r="E288" s="79" t="s">
        <v>645</v>
      </c>
      <c r="F288" s="79">
        <v>47</v>
      </c>
      <c r="G288" s="79">
        <v>3.44</v>
      </c>
      <c r="H288" s="7" t="s">
        <v>881</v>
      </c>
    </row>
    <row r="289" spans="1:8" ht="13.5" customHeight="1" x14ac:dyDescent="0.45">
      <c r="A289" s="7" t="s">
        <v>336</v>
      </c>
      <c r="B289" s="7" t="s">
        <v>337</v>
      </c>
      <c r="C289" s="7" t="s">
        <v>338</v>
      </c>
      <c r="D289" s="9" t="s">
        <v>298</v>
      </c>
      <c r="E289" s="79" t="s">
        <v>647</v>
      </c>
      <c r="F289" s="79">
        <v>22</v>
      </c>
      <c r="G289" s="79">
        <v>28.91</v>
      </c>
      <c r="H289" s="7" t="s">
        <v>882</v>
      </c>
    </row>
    <row r="290" spans="1:8" ht="13.5" customHeight="1" x14ac:dyDescent="0.45">
      <c r="A290" s="7" t="s">
        <v>336</v>
      </c>
      <c r="B290" s="7" t="s">
        <v>337</v>
      </c>
      <c r="C290" s="7" t="s">
        <v>338</v>
      </c>
      <c r="D290" s="9" t="s">
        <v>298</v>
      </c>
      <c r="E290" s="79" t="s">
        <v>647</v>
      </c>
      <c r="F290" s="79">
        <v>50</v>
      </c>
      <c r="G290" s="79">
        <v>32.380000000000003</v>
      </c>
      <c r="H290" s="7" t="s">
        <v>883</v>
      </c>
    </row>
    <row r="291" spans="1:8" ht="13.5" customHeight="1" x14ac:dyDescent="0.45">
      <c r="A291" s="7" t="s">
        <v>285</v>
      </c>
      <c r="B291" s="7" t="s">
        <v>286</v>
      </c>
      <c r="C291" s="7" t="s">
        <v>287</v>
      </c>
      <c r="D291" s="9" t="s">
        <v>281</v>
      </c>
      <c r="E291" s="79" t="s">
        <v>645</v>
      </c>
      <c r="F291" s="79">
        <v>20</v>
      </c>
      <c r="G291" s="79">
        <v>29.56</v>
      </c>
      <c r="H291" s="7" t="s">
        <v>651</v>
      </c>
    </row>
    <row r="292" spans="1:8" ht="13.5" customHeight="1" x14ac:dyDescent="0.45">
      <c r="A292" s="7" t="s">
        <v>285</v>
      </c>
      <c r="B292" s="7" t="s">
        <v>286</v>
      </c>
      <c r="C292" s="7" t="s">
        <v>287</v>
      </c>
      <c r="D292" s="9" t="s">
        <v>281</v>
      </c>
      <c r="E292" s="79" t="s">
        <v>645</v>
      </c>
      <c r="F292" s="79">
        <v>45</v>
      </c>
      <c r="G292" s="79">
        <v>28.43</v>
      </c>
      <c r="H292" s="7" t="s">
        <v>652</v>
      </c>
    </row>
    <row r="293" spans="1:8" ht="13.5" customHeight="1" x14ac:dyDescent="0.45">
      <c r="A293" s="7" t="s">
        <v>285</v>
      </c>
      <c r="B293" s="7" t="s">
        <v>286</v>
      </c>
      <c r="C293" s="7" t="s">
        <v>287</v>
      </c>
      <c r="D293" s="9" t="s">
        <v>281</v>
      </c>
      <c r="E293" s="79" t="s">
        <v>645</v>
      </c>
      <c r="F293" s="79">
        <v>35</v>
      </c>
      <c r="G293" s="79">
        <v>20.12</v>
      </c>
      <c r="H293" s="7" t="s">
        <v>884</v>
      </c>
    </row>
    <row r="294" spans="1:8" ht="13.5" customHeight="1" x14ac:dyDescent="0.45">
      <c r="A294" s="7" t="s">
        <v>285</v>
      </c>
      <c r="B294" s="7" t="s">
        <v>286</v>
      </c>
      <c r="C294" s="7" t="s">
        <v>287</v>
      </c>
      <c r="D294" s="9" t="s">
        <v>281</v>
      </c>
      <c r="E294" s="79" t="s">
        <v>645</v>
      </c>
      <c r="F294" s="79">
        <v>27</v>
      </c>
      <c r="G294" s="79">
        <v>7.95</v>
      </c>
      <c r="H294" s="7" t="s">
        <v>684</v>
      </c>
    </row>
    <row r="295" spans="1:8" ht="13.5" customHeight="1" x14ac:dyDescent="0.45">
      <c r="A295" s="7" t="s">
        <v>285</v>
      </c>
      <c r="B295" s="7" t="s">
        <v>286</v>
      </c>
      <c r="C295" s="7" t="s">
        <v>287</v>
      </c>
      <c r="D295" s="9" t="s">
        <v>281</v>
      </c>
      <c r="E295" s="79" t="s">
        <v>645</v>
      </c>
      <c r="F295" s="79">
        <v>33</v>
      </c>
      <c r="G295" s="79">
        <v>12.73</v>
      </c>
      <c r="H295" s="7" t="s">
        <v>685</v>
      </c>
    </row>
    <row r="296" spans="1:8" ht="13.5" customHeight="1" x14ac:dyDescent="0.45">
      <c r="A296" s="7" t="s">
        <v>285</v>
      </c>
      <c r="B296" s="7" t="s">
        <v>286</v>
      </c>
      <c r="C296" s="7" t="s">
        <v>287</v>
      </c>
      <c r="D296" s="9" t="s">
        <v>281</v>
      </c>
      <c r="E296" s="79" t="s">
        <v>645</v>
      </c>
      <c r="F296" s="79">
        <v>35</v>
      </c>
      <c r="G296" s="79">
        <v>7.79</v>
      </c>
      <c r="H296" s="7" t="s">
        <v>724</v>
      </c>
    </row>
    <row r="297" spans="1:8" ht="13.5" customHeight="1" x14ac:dyDescent="0.45">
      <c r="A297" s="7" t="s">
        <v>285</v>
      </c>
      <c r="B297" s="7" t="s">
        <v>286</v>
      </c>
      <c r="C297" s="7" t="s">
        <v>287</v>
      </c>
      <c r="D297" s="9" t="s">
        <v>281</v>
      </c>
      <c r="E297" s="79" t="s">
        <v>647</v>
      </c>
      <c r="F297" s="79">
        <v>21</v>
      </c>
      <c r="G297" s="79">
        <v>13.16</v>
      </c>
      <c r="H297" s="7" t="s">
        <v>725</v>
      </c>
    </row>
    <row r="298" spans="1:8" ht="13.5" customHeight="1" x14ac:dyDescent="0.45">
      <c r="A298" s="7" t="s">
        <v>380</v>
      </c>
      <c r="B298" s="7" t="s">
        <v>381</v>
      </c>
      <c r="C298" s="7" t="s">
        <v>382</v>
      </c>
      <c r="D298" s="9" t="s">
        <v>275</v>
      </c>
      <c r="E298" s="79" t="s">
        <v>647</v>
      </c>
      <c r="F298" s="79">
        <v>32</v>
      </c>
      <c r="G298" s="79">
        <v>5.62</v>
      </c>
      <c r="H298" s="7" t="s">
        <v>648</v>
      </c>
    </row>
    <row r="299" spans="1:8" ht="13.5" customHeight="1" x14ac:dyDescent="0.45">
      <c r="A299" s="7" t="s">
        <v>380</v>
      </c>
      <c r="B299" s="7" t="s">
        <v>381</v>
      </c>
      <c r="C299" s="7" t="s">
        <v>382</v>
      </c>
      <c r="D299" s="9" t="s">
        <v>275</v>
      </c>
      <c r="E299" s="79" t="s">
        <v>647</v>
      </c>
      <c r="F299" s="79">
        <v>56</v>
      </c>
      <c r="G299" s="79">
        <v>33.909999999999997</v>
      </c>
      <c r="H299" s="7" t="s">
        <v>885</v>
      </c>
    </row>
    <row r="300" spans="1:8" ht="13.5" customHeight="1" x14ac:dyDescent="0.45">
      <c r="A300" s="7" t="s">
        <v>380</v>
      </c>
      <c r="B300" s="7" t="s">
        <v>381</v>
      </c>
      <c r="C300" s="7" t="s">
        <v>382</v>
      </c>
      <c r="D300" s="9" t="s">
        <v>275</v>
      </c>
      <c r="E300" s="79" t="s">
        <v>647</v>
      </c>
      <c r="F300" s="79">
        <v>25</v>
      </c>
      <c r="G300" s="79">
        <v>16.420000000000002</v>
      </c>
      <c r="H300" s="7" t="s">
        <v>666</v>
      </c>
    </row>
    <row r="301" spans="1:8" ht="13.5" customHeight="1" x14ac:dyDescent="0.45">
      <c r="A301" s="7" t="s">
        <v>380</v>
      </c>
      <c r="B301" s="7" t="s">
        <v>381</v>
      </c>
      <c r="C301" s="7" t="s">
        <v>382</v>
      </c>
      <c r="D301" s="9" t="s">
        <v>275</v>
      </c>
      <c r="E301" s="79" t="s">
        <v>647</v>
      </c>
      <c r="F301" s="79">
        <v>36</v>
      </c>
      <c r="G301" s="79">
        <v>4.8499999999999996</v>
      </c>
      <c r="H301" s="7" t="s">
        <v>886</v>
      </c>
    </row>
    <row r="302" spans="1:8" ht="13.5" customHeight="1" x14ac:dyDescent="0.45">
      <c r="A302" s="7" t="s">
        <v>380</v>
      </c>
      <c r="B302" s="7" t="s">
        <v>381</v>
      </c>
      <c r="C302" s="7" t="s">
        <v>382</v>
      </c>
      <c r="D302" s="9" t="s">
        <v>275</v>
      </c>
      <c r="E302" s="79" t="s">
        <v>647</v>
      </c>
      <c r="F302" s="79">
        <v>34</v>
      </c>
      <c r="G302" s="79">
        <v>7.83</v>
      </c>
      <c r="H302" s="7" t="s">
        <v>668</v>
      </c>
    </row>
    <row r="303" spans="1:8" ht="13.5" customHeight="1" x14ac:dyDescent="0.45">
      <c r="A303" s="7" t="s">
        <v>380</v>
      </c>
      <c r="B303" s="7" t="s">
        <v>381</v>
      </c>
      <c r="C303" s="7" t="s">
        <v>382</v>
      </c>
      <c r="D303" s="9" t="s">
        <v>275</v>
      </c>
      <c r="E303" s="79" t="s">
        <v>647</v>
      </c>
      <c r="F303" s="79">
        <v>30</v>
      </c>
      <c r="G303" s="79">
        <v>14.09</v>
      </c>
      <c r="H303" s="7" t="s">
        <v>887</v>
      </c>
    </row>
    <row r="304" spans="1:8" ht="13.5" customHeight="1" x14ac:dyDescent="0.45">
      <c r="A304" s="7" t="s">
        <v>45</v>
      </c>
      <c r="B304" s="7" t="s">
        <v>290</v>
      </c>
      <c r="C304" s="7" t="s">
        <v>291</v>
      </c>
      <c r="D304" s="9" t="s">
        <v>281</v>
      </c>
      <c r="E304" s="79" t="s">
        <v>645</v>
      </c>
      <c r="F304" s="79">
        <v>45</v>
      </c>
      <c r="G304" s="79">
        <v>17.61</v>
      </c>
      <c r="H304" s="7" t="s">
        <v>888</v>
      </c>
    </row>
    <row r="305" spans="1:8" ht="13.5" customHeight="1" x14ac:dyDescent="0.45">
      <c r="A305" s="7" t="s">
        <v>45</v>
      </c>
      <c r="B305" s="7" t="s">
        <v>290</v>
      </c>
      <c r="C305" s="7" t="s">
        <v>291</v>
      </c>
      <c r="D305" s="9" t="s">
        <v>281</v>
      </c>
      <c r="E305" s="79" t="s">
        <v>645</v>
      </c>
      <c r="F305" s="79">
        <v>35</v>
      </c>
      <c r="G305" s="79">
        <v>10.02</v>
      </c>
      <c r="H305" s="7" t="s">
        <v>889</v>
      </c>
    </row>
    <row r="306" spans="1:8" ht="13.5" customHeight="1" x14ac:dyDescent="0.45">
      <c r="A306" s="7" t="s">
        <v>45</v>
      </c>
      <c r="B306" s="7" t="s">
        <v>290</v>
      </c>
      <c r="C306" s="7" t="s">
        <v>291</v>
      </c>
      <c r="D306" s="9" t="s">
        <v>281</v>
      </c>
      <c r="E306" s="79" t="s">
        <v>645</v>
      </c>
      <c r="F306" s="79">
        <v>36</v>
      </c>
      <c r="G306" s="79">
        <v>14.86</v>
      </c>
      <c r="H306" s="7" t="s">
        <v>890</v>
      </c>
    </row>
    <row r="307" spans="1:8" ht="13.5" customHeight="1" x14ac:dyDescent="0.45">
      <c r="A307" s="7" t="s">
        <v>45</v>
      </c>
      <c r="B307" s="7" t="s">
        <v>290</v>
      </c>
      <c r="C307" s="7" t="s">
        <v>291</v>
      </c>
      <c r="D307" s="9" t="s">
        <v>281</v>
      </c>
      <c r="E307" s="79" t="s">
        <v>645</v>
      </c>
      <c r="F307" s="79">
        <v>27</v>
      </c>
      <c r="G307" s="79">
        <v>7.84</v>
      </c>
      <c r="H307" s="7" t="s">
        <v>684</v>
      </c>
    </row>
    <row r="308" spans="1:8" ht="13.5" customHeight="1" x14ac:dyDescent="0.45">
      <c r="A308" s="7" t="s">
        <v>45</v>
      </c>
      <c r="B308" s="7" t="s">
        <v>290</v>
      </c>
      <c r="C308" s="7" t="s">
        <v>291</v>
      </c>
      <c r="D308" s="9" t="s">
        <v>281</v>
      </c>
      <c r="E308" s="79" t="s">
        <v>645</v>
      </c>
      <c r="F308" s="79">
        <v>33</v>
      </c>
      <c r="G308" s="79">
        <v>10.039999999999999</v>
      </c>
      <c r="H308" s="7" t="s">
        <v>685</v>
      </c>
    </row>
    <row r="309" spans="1:8" ht="13.5" customHeight="1" x14ac:dyDescent="0.45">
      <c r="A309" s="7" t="s">
        <v>64</v>
      </c>
      <c r="B309" s="7" t="s">
        <v>179</v>
      </c>
      <c r="C309" s="7" t="s">
        <v>318</v>
      </c>
      <c r="D309" s="9" t="s">
        <v>275</v>
      </c>
      <c r="E309" s="79" t="s">
        <v>647</v>
      </c>
      <c r="F309" s="79">
        <v>38</v>
      </c>
      <c r="G309" s="79">
        <v>31.46</v>
      </c>
      <c r="H309" s="7" t="s">
        <v>649</v>
      </c>
    </row>
    <row r="310" spans="1:8" ht="13.5" customHeight="1" x14ac:dyDescent="0.45">
      <c r="A310" s="7" t="s">
        <v>64</v>
      </c>
      <c r="B310" s="7" t="s">
        <v>179</v>
      </c>
      <c r="C310" s="7" t="s">
        <v>318</v>
      </c>
      <c r="D310" s="9" t="s">
        <v>275</v>
      </c>
      <c r="E310" s="79" t="s">
        <v>647</v>
      </c>
      <c r="F310" s="79">
        <v>56</v>
      </c>
      <c r="G310" s="79">
        <v>31.92</v>
      </c>
      <c r="H310" s="7" t="s">
        <v>807</v>
      </c>
    </row>
    <row r="311" spans="1:8" ht="13.5" customHeight="1" x14ac:dyDescent="0.45">
      <c r="A311" s="7" t="s">
        <v>64</v>
      </c>
      <c r="B311" s="7" t="s">
        <v>179</v>
      </c>
      <c r="C311" s="7" t="s">
        <v>318</v>
      </c>
      <c r="D311" s="9" t="s">
        <v>275</v>
      </c>
      <c r="E311" s="79" t="s">
        <v>647</v>
      </c>
      <c r="F311" s="79">
        <v>25</v>
      </c>
      <c r="G311" s="79">
        <v>16.87</v>
      </c>
      <c r="H311" s="7" t="s">
        <v>666</v>
      </c>
    </row>
    <row r="312" spans="1:8" ht="13.5" customHeight="1" x14ac:dyDescent="0.45">
      <c r="A312" s="7" t="s">
        <v>64</v>
      </c>
      <c r="B312" s="7" t="s">
        <v>179</v>
      </c>
      <c r="C312" s="7" t="s">
        <v>318</v>
      </c>
      <c r="D312" s="9" t="s">
        <v>275</v>
      </c>
      <c r="E312" s="79" t="s">
        <v>647</v>
      </c>
      <c r="F312" s="79">
        <v>36</v>
      </c>
      <c r="G312" s="79">
        <v>5.44</v>
      </c>
      <c r="H312" s="7" t="s">
        <v>891</v>
      </c>
    </row>
    <row r="313" spans="1:8" ht="13.5" customHeight="1" x14ac:dyDescent="0.45">
      <c r="A313" s="7" t="s">
        <v>64</v>
      </c>
      <c r="B313" s="7" t="s">
        <v>179</v>
      </c>
      <c r="C313" s="7" t="s">
        <v>318</v>
      </c>
      <c r="D313" s="9" t="s">
        <v>275</v>
      </c>
      <c r="E313" s="79" t="s">
        <v>647</v>
      </c>
      <c r="F313" s="79">
        <v>37</v>
      </c>
      <c r="G313" s="79">
        <v>39</v>
      </c>
      <c r="H313" s="7" t="s">
        <v>892</v>
      </c>
    </row>
    <row r="314" spans="1:8" ht="13.5" customHeight="1" x14ac:dyDescent="0.45">
      <c r="A314" s="7" t="s">
        <v>104</v>
      </c>
      <c r="B314" s="7" t="s">
        <v>217</v>
      </c>
      <c r="C314" s="7" t="s">
        <v>390</v>
      </c>
      <c r="D314" s="9" t="s">
        <v>275</v>
      </c>
      <c r="E314" s="79" t="s">
        <v>647</v>
      </c>
      <c r="F314" s="79">
        <v>38</v>
      </c>
      <c r="G314" s="79">
        <v>31.46</v>
      </c>
      <c r="H314" s="7" t="s">
        <v>649</v>
      </c>
    </row>
    <row r="315" spans="1:8" ht="13.5" customHeight="1" x14ac:dyDescent="0.45">
      <c r="A315" s="7" t="s">
        <v>104</v>
      </c>
      <c r="B315" s="7" t="s">
        <v>217</v>
      </c>
      <c r="C315" s="7" t="s">
        <v>390</v>
      </c>
      <c r="D315" s="9" t="s">
        <v>275</v>
      </c>
      <c r="E315" s="79" t="s">
        <v>647</v>
      </c>
      <c r="F315" s="79">
        <v>56</v>
      </c>
      <c r="G315" s="79">
        <v>31.92</v>
      </c>
      <c r="H315" s="7" t="s">
        <v>807</v>
      </c>
    </row>
    <row r="316" spans="1:8" ht="13.5" customHeight="1" x14ac:dyDescent="0.45">
      <c r="A316" s="7" t="s">
        <v>104</v>
      </c>
      <c r="B316" s="7" t="s">
        <v>217</v>
      </c>
      <c r="C316" s="7" t="s">
        <v>390</v>
      </c>
      <c r="D316" s="9" t="s">
        <v>275</v>
      </c>
      <c r="E316" s="79" t="s">
        <v>647</v>
      </c>
      <c r="F316" s="79">
        <v>25</v>
      </c>
      <c r="G316" s="79">
        <v>16.87</v>
      </c>
      <c r="H316" s="7" t="s">
        <v>666</v>
      </c>
    </row>
    <row r="317" spans="1:8" ht="13.5" customHeight="1" x14ac:dyDescent="0.45">
      <c r="A317" s="7" t="s">
        <v>104</v>
      </c>
      <c r="B317" s="7" t="s">
        <v>217</v>
      </c>
      <c r="C317" s="7" t="s">
        <v>390</v>
      </c>
      <c r="D317" s="9" t="s">
        <v>275</v>
      </c>
      <c r="E317" s="79" t="s">
        <v>647</v>
      </c>
      <c r="F317" s="79">
        <v>36</v>
      </c>
      <c r="G317" s="79">
        <v>5.55</v>
      </c>
      <c r="H317" s="7" t="s">
        <v>891</v>
      </c>
    </row>
    <row r="318" spans="1:8" ht="13.5" customHeight="1" x14ac:dyDescent="0.45">
      <c r="A318" s="7" t="s">
        <v>104</v>
      </c>
      <c r="B318" s="7" t="s">
        <v>217</v>
      </c>
      <c r="C318" s="7" t="s">
        <v>390</v>
      </c>
      <c r="D318" s="9" t="s">
        <v>275</v>
      </c>
      <c r="E318" s="79" t="s">
        <v>647</v>
      </c>
      <c r="F318" s="79">
        <v>34</v>
      </c>
      <c r="G318" s="79">
        <v>8.57</v>
      </c>
      <c r="H318" s="7" t="s">
        <v>668</v>
      </c>
    </row>
    <row r="319" spans="1:8" ht="13.5" customHeight="1" x14ac:dyDescent="0.45">
      <c r="A319" s="7" t="s">
        <v>130</v>
      </c>
      <c r="B319" s="7" t="s">
        <v>243</v>
      </c>
      <c r="C319" s="7" t="s">
        <v>433</v>
      </c>
      <c r="D319" s="9" t="s">
        <v>277</v>
      </c>
      <c r="E319" s="79" t="s">
        <v>647</v>
      </c>
      <c r="F319" s="79">
        <v>32</v>
      </c>
      <c r="G319" s="79">
        <v>26.94</v>
      </c>
      <c r="H319" s="7" t="s">
        <v>893</v>
      </c>
    </row>
    <row r="320" spans="1:8" ht="13.5" customHeight="1" x14ac:dyDescent="0.45">
      <c r="A320" s="7" t="s">
        <v>130</v>
      </c>
      <c r="B320" s="7" t="s">
        <v>243</v>
      </c>
      <c r="C320" s="7" t="s">
        <v>433</v>
      </c>
      <c r="D320" s="9" t="s">
        <v>277</v>
      </c>
      <c r="E320" s="79" t="s">
        <v>647</v>
      </c>
      <c r="F320" s="79">
        <v>31</v>
      </c>
      <c r="G320" s="79">
        <v>34.049999999999997</v>
      </c>
      <c r="H320" s="7" t="s">
        <v>688</v>
      </c>
    </row>
    <row r="321" spans="1:8" ht="13.5" customHeight="1" x14ac:dyDescent="0.45">
      <c r="A321" s="7" t="s">
        <v>130</v>
      </c>
      <c r="B321" s="7" t="s">
        <v>243</v>
      </c>
      <c r="C321" s="7" t="s">
        <v>433</v>
      </c>
      <c r="D321" s="9" t="s">
        <v>277</v>
      </c>
      <c r="E321" s="79" t="s">
        <v>647</v>
      </c>
      <c r="F321" s="79">
        <v>42</v>
      </c>
      <c r="G321" s="79">
        <v>26.03</v>
      </c>
      <c r="H321" s="7" t="s">
        <v>689</v>
      </c>
    </row>
    <row r="322" spans="1:8" ht="13.5" customHeight="1" x14ac:dyDescent="0.45">
      <c r="A322" s="7" t="s">
        <v>130</v>
      </c>
      <c r="B322" s="7" t="s">
        <v>243</v>
      </c>
      <c r="C322" s="7" t="s">
        <v>433</v>
      </c>
      <c r="D322" s="9" t="s">
        <v>277</v>
      </c>
      <c r="E322" s="79" t="s">
        <v>647</v>
      </c>
      <c r="F322" s="79">
        <v>41</v>
      </c>
      <c r="G322" s="79">
        <v>26.56</v>
      </c>
      <c r="H322" s="7" t="s">
        <v>690</v>
      </c>
    </row>
    <row r="323" spans="1:8" ht="13.5" customHeight="1" x14ac:dyDescent="0.45">
      <c r="A323" s="7" t="s">
        <v>130</v>
      </c>
      <c r="B323" s="7" t="s">
        <v>243</v>
      </c>
      <c r="C323" s="7" t="s">
        <v>433</v>
      </c>
      <c r="D323" s="9" t="s">
        <v>277</v>
      </c>
      <c r="E323" s="79" t="s">
        <v>647</v>
      </c>
      <c r="F323" s="79">
        <v>33</v>
      </c>
      <c r="G323" s="79">
        <v>19.59</v>
      </c>
      <c r="H323" s="7" t="s">
        <v>691</v>
      </c>
    </row>
    <row r="324" spans="1:8" ht="13.5" customHeight="1" x14ac:dyDescent="0.45">
      <c r="A324" s="7" t="s">
        <v>130</v>
      </c>
      <c r="B324" s="7" t="s">
        <v>243</v>
      </c>
      <c r="C324" s="7" t="s">
        <v>433</v>
      </c>
      <c r="D324" s="9" t="s">
        <v>277</v>
      </c>
      <c r="E324" s="79" t="s">
        <v>647</v>
      </c>
      <c r="F324" s="79">
        <v>30</v>
      </c>
      <c r="G324" s="79">
        <v>5.87</v>
      </c>
      <c r="H324" s="7" t="s">
        <v>692</v>
      </c>
    </row>
    <row r="325" spans="1:8" ht="13.5" customHeight="1" x14ac:dyDescent="0.45">
      <c r="A325" s="7" t="s">
        <v>130</v>
      </c>
      <c r="B325" s="7" t="s">
        <v>243</v>
      </c>
      <c r="C325" s="7" t="s">
        <v>433</v>
      </c>
      <c r="D325" s="9" t="s">
        <v>277</v>
      </c>
      <c r="E325" s="79" t="s">
        <v>647</v>
      </c>
      <c r="F325" s="79">
        <v>36</v>
      </c>
      <c r="G325" s="79">
        <v>22.06</v>
      </c>
      <c r="H325" s="7" t="s">
        <v>693</v>
      </c>
    </row>
    <row r="326" spans="1:8" ht="13.5" customHeight="1" x14ac:dyDescent="0.45">
      <c r="A326" s="7" t="s">
        <v>130</v>
      </c>
      <c r="B326" s="7" t="s">
        <v>243</v>
      </c>
      <c r="C326" s="7" t="s">
        <v>433</v>
      </c>
      <c r="D326" s="9" t="s">
        <v>277</v>
      </c>
      <c r="E326" s="79" t="s">
        <v>647</v>
      </c>
      <c r="F326" s="79">
        <v>28</v>
      </c>
      <c r="G326" s="79">
        <v>30.12</v>
      </c>
      <c r="H326" s="7" t="s">
        <v>694</v>
      </c>
    </row>
    <row r="327" spans="1:8" ht="13.5" customHeight="1" x14ac:dyDescent="0.45">
      <c r="A327" s="7" t="s">
        <v>130</v>
      </c>
      <c r="B327" s="7" t="s">
        <v>243</v>
      </c>
      <c r="C327" s="7" t="s">
        <v>433</v>
      </c>
      <c r="D327" s="9" t="s">
        <v>277</v>
      </c>
      <c r="E327" s="79" t="s">
        <v>647</v>
      </c>
      <c r="F327" s="79">
        <v>33</v>
      </c>
      <c r="G327" s="79">
        <v>6.39</v>
      </c>
      <c r="H327" s="7" t="s">
        <v>695</v>
      </c>
    </row>
    <row r="328" spans="1:8" ht="13.5" customHeight="1" x14ac:dyDescent="0.45">
      <c r="A328" s="7" t="s">
        <v>130</v>
      </c>
      <c r="B328" s="7" t="s">
        <v>243</v>
      </c>
      <c r="C328" s="7" t="s">
        <v>433</v>
      </c>
      <c r="D328" s="9" t="s">
        <v>277</v>
      </c>
      <c r="E328" s="79" t="s">
        <v>647</v>
      </c>
      <c r="F328" s="79">
        <v>46</v>
      </c>
      <c r="G328" s="79">
        <v>9.24</v>
      </c>
      <c r="H328" s="7" t="s">
        <v>696</v>
      </c>
    </row>
    <row r="329" spans="1:8" ht="13.5" customHeight="1" x14ac:dyDescent="0.45">
      <c r="A329" s="7" t="s">
        <v>130</v>
      </c>
      <c r="B329" s="7" t="s">
        <v>243</v>
      </c>
      <c r="C329" s="7" t="s">
        <v>433</v>
      </c>
      <c r="D329" s="9" t="s">
        <v>277</v>
      </c>
      <c r="E329" s="79" t="s">
        <v>647</v>
      </c>
      <c r="F329" s="79">
        <v>39</v>
      </c>
      <c r="G329" s="79">
        <v>24.67</v>
      </c>
      <c r="H329" s="7" t="s">
        <v>697</v>
      </c>
    </row>
    <row r="330" spans="1:8" ht="13.5" customHeight="1" x14ac:dyDescent="0.45">
      <c r="A330" s="7" t="s">
        <v>130</v>
      </c>
      <c r="B330" s="7" t="s">
        <v>243</v>
      </c>
      <c r="C330" s="7" t="s">
        <v>433</v>
      </c>
      <c r="D330" s="9" t="s">
        <v>277</v>
      </c>
      <c r="E330" s="79" t="s">
        <v>647</v>
      </c>
      <c r="F330" s="79">
        <v>25</v>
      </c>
      <c r="G330" s="79">
        <v>10.07</v>
      </c>
      <c r="H330" s="7" t="s">
        <v>698</v>
      </c>
    </row>
    <row r="331" spans="1:8" ht="13.5" customHeight="1" x14ac:dyDescent="0.45">
      <c r="A331" s="7" t="s">
        <v>130</v>
      </c>
      <c r="B331" s="7" t="s">
        <v>243</v>
      </c>
      <c r="C331" s="7" t="s">
        <v>433</v>
      </c>
      <c r="D331" s="9" t="s">
        <v>277</v>
      </c>
      <c r="E331" s="79" t="s">
        <v>647</v>
      </c>
      <c r="F331" s="79">
        <v>72</v>
      </c>
      <c r="G331" s="79">
        <v>35.119999999999997</v>
      </c>
      <c r="H331" s="7" t="s">
        <v>699</v>
      </c>
    </row>
    <row r="332" spans="1:8" ht="13.5" customHeight="1" x14ac:dyDescent="0.45">
      <c r="A332" s="7" t="s">
        <v>130</v>
      </c>
      <c r="B332" s="7" t="s">
        <v>243</v>
      </c>
      <c r="C332" s="7" t="s">
        <v>433</v>
      </c>
      <c r="D332" s="9" t="s">
        <v>277</v>
      </c>
      <c r="E332" s="79" t="s">
        <v>647</v>
      </c>
      <c r="F332" s="79">
        <v>44</v>
      </c>
      <c r="G332" s="79">
        <v>38.11</v>
      </c>
      <c r="H332" s="7" t="s">
        <v>700</v>
      </c>
    </row>
    <row r="333" spans="1:8" ht="13.5" customHeight="1" x14ac:dyDescent="0.45">
      <c r="A333" s="7" t="s">
        <v>130</v>
      </c>
      <c r="B333" s="7" t="s">
        <v>243</v>
      </c>
      <c r="C333" s="7" t="s">
        <v>433</v>
      </c>
      <c r="D333" s="9" t="s">
        <v>277</v>
      </c>
      <c r="E333" s="79" t="s">
        <v>647</v>
      </c>
      <c r="F333" s="79">
        <v>26</v>
      </c>
      <c r="G333" s="79">
        <v>30.36</v>
      </c>
      <c r="H333" s="7" t="s">
        <v>701</v>
      </c>
    </row>
    <row r="334" spans="1:8" ht="13.5" customHeight="1" x14ac:dyDescent="0.45">
      <c r="A334" s="7" t="s">
        <v>130</v>
      </c>
      <c r="B334" s="7" t="s">
        <v>243</v>
      </c>
      <c r="C334" s="7" t="s">
        <v>433</v>
      </c>
      <c r="D334" s="9" t="s">
        <v>277</v>
      </c>
      <c r="E334" s="79" t="s">
        <v>647</v>
      </c>
      <c r="F334" s="79">
        <v>30</v>
      </c>
      <c r="G334" s="79">
        <v>18.059999999999999</v>
      </c>
      <c r="H334" s="7" t="s">
        <v>702</v>
      </c>
    </row>
    <row r="335" spans="1:8" ht="13.5" customHeight="1" x14ac:dyDescent="0.45">
      <c r="A335" s="7" t="s">
        <v>90</v>
      </c>
      <c r="B335" s="7" t="s">
        <v>203</v>
      </c>
      <c r="C335" s="7" t="s">
        <v>370</v>
      </c>
      <c r="D335" s="9" t="s">
        <v>281</v>
      </c>
      <c r="E335" s="79" t="s">
        <v>645</v>
      </c>
      <c r="F335" s="79">
        <v>30</v>
      </c>
      <c r="G335" s="79">
        <v>25.1</v>
      </c>
      <c r="H335" s="7" t="s">
        <v>894</v>
      </c>
    </row>
    <row r="336" spans="1:8" ht="13.5" customHeight="1" x14ac:dyDescent="0.45">
      <c r="A336" s="7" t="s">
        <v>90</v>
      </c>
      <c r="B336" s="7" t="s">
        <v>203</v>
      </c>
      <c r="C336" s="7" t="s">
        <v>370</v>
      </c>
      <c r="D336" s="9" t="s">
        <v>281</v>
      </c>
      <c r="E336" s="79" t="s">
        <v>645</v>
      </c>
      <c r="F336" s="79">
        <v>35</v>
      </c>
      <c r="G336" s="79">
        <v>22.2</v>
      </c>
      <c r="H336" s="7" t="s">
        <v>895</v>
      </c>
    </row>
    <row r="337" spans="1:8" ht="13.5" customHeight="1" x14ac:dyDescent="0.45">
      <c r="A337" s="7" t="s">
        <v>90</v>
      </c>
      <c r="B337" s="7" t="s">
        <v>203</v>
      </c>
      <c r="C337" s="7" t="s">
        <v>370</v>
      </c>
      <c r="D337" s="9" t="s">
        <v>281</v>
      </c>
      <c r="E337" s="79" t="s">
        <v>645</v>
      </c>
      <c r="F337" s="79">
        <v>46</v>
      </c>
      <c r="G337" s="79">
        <v>14.47</v>
      </c>
      <c r="H337" s="7" t="s">
        <v>896</v>
      </c>
    </row>
    <row r="338" spans="1:8" ht="13.5" customHeight="1" x14ac:dyDescent="0.45">
      <c r="A338" s="7" t="s">
        <v>90</v>
      </c>
      <c r="B338" s="7" t="s">
        <v>203</v>
      </c>
      <c r="C338" s="7" t="s">
        <v>370</v>
      </c>
      <c r="D338" s="9" t="s">
        <v>281</v>
      </c>
      <c r="E338" s="79" t="s">
        <v>645</v>
      </c>
      <c r="F338" s="79">
        <v>34</v>
      </c>
      <c r="G338" s="79">
        <v>11.55</v>
      </c>
      <c r="H338" s="7" t="s">
        <v>897</v>
      </c>
    </row>
    <row r="339" spans="1:8" ht="13.5" customHeight="1" x14ac:dyDescent="0.45">
      <c r="A339" s="7" t="s">
        <v>90</v>
      </c>
      <c r="B339" s="7" t="s">
        <v>203</v>
      </c>
      <c r="C339" s="7" t="s">
        <v>370</v>
      </c>
      <c r="D339" s="9" t="s">
        <v>281</v>
      </c>
      <c r="E339" s="79" t="s">
        <v>647</v>
      </c>
      <c r="F339" s="79">
        <v>31</v>
      </c>
      <c r="G339" s="79">
        <v>4.0199999999999996</v>
      </c>
      <c r="H339" s="7" t="s">
        <v>898</v>
      </c>
    </row>
    <row r="340" spans="1:8" ht="13.5" customHeight="1" x14ac:dyDescent="0.45">
      <c r="A340" s="7" t="s">
        <v>341</v>
      </c>
      <c r="B340" s="7" t="s">
        <v>342</v>
      </c>
      <c r="C340" s="7" t="s">
        <v>343</v>
      </c>
      <c r="D340" s="9" t="s">
        <v>298</v>
      </c>
      <c r="E340" s="79" t="s">
        <v>645</v>
      </c>
      <c r="F340" s="79">
        <v>44</v>
      </c>
      <c r="G340" s="79">
        <v>32.380000000000003</v>
      </c>
      <c r="H340" s="7" t="s">
        <v>899</v>
      </c>
    </row>
    <row r="341" spans="1:8" ht="13.5" customHeight="1" x14ac:dyDescent="0.45">
      <c r="A341" s="7" t="s">
        <v>341</v>
      </c>
      <c r="B341" s="7" t="s">
        <v>342</v>
      </c>
      <c r="C341" s="7" t="s">
        <v>343</v>
      </c>
      <c r="D341" s="9" t="s">
        <v>298</v>
      </c>
      <c r="E341" s="79" t="s">
        <v>645</v>
      </c>
      <c r="F341" s="79">
        <v>44</v>
      </c>
      <c r="G341" s="79">
        <v>30.82</v>
      </c>
      <c r="H341" s="7" t="s">
        <v>899</v>
      </c>
    </row>
    <row r="342" spans="1:8" ht="13.5" customHeight="1" x14ac:dyDescent="0.45">
      <c r="A342" s="7" t="s">
        <v>62</v>
      </c>
      <c r="B342" s="7" t="s">
        <v>177</v>
      </c>
      <c r="C342" s="7" t="s">
        <v>316</v>
      </c>
      <c r="D342" s="9" t="s">
        <v>281</v>
      </c>
      <c r="E342" s="79" t="s">
        <v>647</v>
      </c>
      <c r="F342" s="79">
        <v>34</v>
      </c>
      <c r="G342" s="79">
        <v>5.26</v>
      </c>
      <c r="H342" s="7" t="s">
        <v>900</v>
      </c>
    </row>
    <row r="343" spans="1:8" ht="13.5" customHeight="1" x14ac:dyDescent="0.45">
      <c r="A343" s="7" t="s">
        <v>62</v>
      </c>
      <c r="B343" s="7" t="s">
        <v>177</v>
      </c>
      <c r="C343" s="7" t="s">
        <v>316</v>
      </c>
      <c r="D343" s="9" t="s">
        <v>281</v>
      </c>
      <c r="E343" s="79" t="s">
        <v>647</v>
      </c>
      <c r="F343" s="79">
        <v>26</v>
      </c>
      <c r="G343" s="79">
        <v>6.53</v>
      </c>
      <c r="H343" s="7" t="s">
        <v>901</v>
      </c>
    </row>
    <row r="344" spans="1:8" ht="13.5" customHeight="1" x14ac:dyDescent="0.45">
      <c r="A344" s="7" t="s">
        <v>62</v>
      </c>
      <c r="B344" s="7" t="s">
        <v>177</v>
      </c>
      <c r="C344" s="7" t="s">
        <v>316</v>
      </c>
      <c r="D344" s="9" t="s">
        <v>281</v>
      </c>
      <c r="E344" s="79" t="s">
        <v>645</v>
      </c>
      <c r="F344" s="79">
        <v>28</v>
      </c>
      <c r="G344" s="79">
        <v>19.97</v>
      </c>
      <c r="H344" s="7" t="s">
        <v>902</v>
      </c>
    </row>
    <row r="345" spans="1:8" ht="13.5" customHeight="1" x14ac:dyDescent="0.45">
      <c r="A345" s="7" t="s">
        <v>80</v>
      </c>
      <c r="B345" s="7" t="s">
        <v>192</v>
      </c>
      <c r="C345" s="7" t="s">
        <v>353</v>
      </c>
      <c r="D345" s="9" t="s">
        <v>308</v>
      </c>
      <c r="E345" s="79" t="s">
        <v>647</v>
      </c>
      <c r="F345" s="79">
        <v>38</v>
      </c>
      <c r="G345" s="79">
        <v>4.76</v>
      </c>
      <c r="H345" s="7" t="s">
        <v>903</v>
      </c>
    </row>
    <row r="346" spans="1:8" ht="13.5" customHeight="1" x14ac:dyDescent="0.45">
      <c r="A346" s="7" t="s">
        <v>80</v>
      </c>
      <c r="B346" s="7" t="s">
        <v>192</v>
      </c>
      <c r="C346" s="7" t="s">
        <v>353</v>
      </c>
      <c r="D346" s="9" t="s">
        <v>308</v>
      </c>
      <c r="E346" s="79" t="s">
        <v>645</v>
      </c>
      <c r="F346" s="79">
        <v>39</v>
      </c>
      <c r="G346" s="79">
        <v>26.84</v>
      </c>
      <c r="H346" s="7" t="s">
        <v>904</v>
      </c>
    </row>
    <row r="347" spans="1:8" ht="13.5" customHeight="1" x14ac:dyDescent="0.45">
      <c r="A347" s="7" t="s">
        <v>117</v>
      </c>
      <c r="B347" s="7" t="s">
        <v>230</v>
      </c>
      <c r="C347" s="7" t="s">
        <v>413</v>
      </c>
      <c r="D347" s="9" t="s">
        <v>298</v>
      </c>
      <c r="E347" s="79" t="s">
        <v>647</v>
      </c>
      <c r="F347" s="79">
        <v>45</v>
      </c>
      <c r="G347" s="79">
        <v>19.600000000000001</v>
      </c>
      <c r="H347" s="7" t="s">
        <v>905</v>
      </c>
    </row>
    <row r="348" spans="1:8" ht="13.5" customHeight="1" x14ac:dyDescent="0.45">
      <c r="A348" s="7" t="s">
        <v>117</v>
      </c>
      <c r="B348" s="7" t="s">
        <v>230</v>
      </c>
      <c r="C348" s="7" t="s">
        <v>413</v>
      </c>
      <c r="D348" s="9" t="s">
        <v>298</v>
      </c>
      <c r="E348" s="79" t="s">
        <v>647</v>
      </c>
      <c r="F348" s="79">
        <v>37</v>
      </c>
      <c r="G348" s="79">
        <v>26.67</v>
      </c>
      <c r="H348" s="7" t="s">
        <v>906</v>
      </c>
    </row>
    <row r="349" spans="1:8" ht="13.5" customHeight="1" x14ac:dyDescent="0.45">
      <c r="A349" s="7" t="s">
        <v>117</v>
      </c>
      <c r="B349" s="7" t="s">
        <v>230</v>
      </c>
      <c r="C349" s="7" t="s">
        <v>413</v>
      </c>
      <c r="D349" s="9" t="s">
        <v>298</v>
      </c>
      <c r="E349" s="79" t="s">
        <v>645</v>
      </c>
      <c r="F349" s="79">
        <v>40</v>
      </c>
      <c r="G349" s="79">
        <v>7.84</v>
      </c>
      <c r="H349" s="7" t="s">
        <v>907</v>
      </c>
    </row>
    <row r="350" spans="1:8" ht="13.5" customHeight="1" x14ac:dyDescent="0.45">
      <c r="A350" s="7" t="s">
        <v>117</v>
      </c>
      <c r="B350" s="7" t="s">
        <v>230</v>
      </c>
      <c r="C350" s="7" t="s">
        <v>413</v>
      </c>
      <c r="D350" s="9" t="s">
        <v>298</v>
      </c>
      <c r="E350" s="79" t="s">
        <v>647</v>
      </c>
      <c r="F350" s="79">
        <v>44</v>
      </c>
      <c r="G350" s="79">
        <v>12.03</v>
      </c>
      <c r="H350" s="7" t="s">
        <v>908</v>
      </c>
    </row>
    <row r="351" spans="1:8" ht="13.5" customHeight="1" x14ac:dyDescent="0.45">
      <c r="A351" s="7" t="s">
        <v>117</v>
      </c>
      <c r="B351" s="7" t="s">
        <v>230</v>
      </c>
      <c r="C351" s="7" t="s">
        <v>413</v>
      </c>
      <c r="D351" s="9" t="s">
        <v>298</v>
      </c>
      <c r="E351" s="79" t="s">
        <v>645</v>
      </c>
      <c r="F351" s="79">
        <v>27</v>
      </c>
      <c r="G351" s="79">
        <v>10</v>
      </c>
      <c r="H351" s="7" t="s">
        <v>909</v>
      </c>
    </row>
    <row r="352" spans="1:8" ht="13.5" customHeight="1" x14ac:dyDescent="0.45">
      <c r="A352" s="7" t="s">
        <v>117</v>
      </c>
      <c r="B352" s="7" t="s">
        <v>230</v>
      </c>
      <c r="C352" s="7" t="s">
        <v>413</v>
      </c>
      <c r="D352" s="9" t="s">
        <v>298</v>
      </c>
      <c r="E352" s="79" t="s">
        <v>647</v>
      </c>
      <c r="F352" s="79">
        <v>34</v>
      </c>
      <c r="G352" s="79">
        <v>14.94</v>
      </c>
      <c r="H352" s="7" t="s">
        <v>910</v>
      </c>
    </row>
    <row r="353" spans="1:8" ht="13.5" customHeight="1" x14ac:dyDescent="0.45">
      <c r="A353" s="7" t="s">
        <v>117</v>
      </c>
      <c r="B353" s="7" t="s">
        <v>230</v>
      </c>
      <c r="C353" s="7" t="s">
        <v>413</v>
      </c>
      <c r="D353" s="9" t="s">
        <v>298</v>
      </c>
      <c r="E353" s="79" t="s">
        <v>645</v>
      </c>
      <c r="F353" s="79">
        <v>33</v>
      </c>
      <c r="G353" s="79">
        <v>5.54</v>
      </c>
      <c r="H353" s="7" t="s">
        <v>911</v>
      </c>
    </row>
    <row r="354" spans="1:8" ht="13.5" customHeight="1" x14ac:dyDescent="0.45">
      <c r="A354" s="7" t="s">
        <v>117</v>
      </c>
      <c r="B354" s="7" t="s">
        <v>230</v>
      </c>
      <c r="C354" s="7" t="s">
        <v>413</v>
      </c>
      <c r="D354" s="9" t="s">
        <v>298</v>
      </c>
      <c r="E354" s="79" t="s">
        <v>645</v>
      </c>
      <c r="F354" s="79">
        <v>31</v>
      </c>
      <c r="G354" s="79">
        <v>4.8499999999999996</v>
      </c>
      <c r="H354" s="7" t="s">
        <v>912</v>
      </c>
    </row>
    <row r="355" spans="1:8" ht="13.5" customHeight="1" x14ac:dyDescent="0.45">
      <c r="A355" s="7" t="s">
        <v>119</v>
      </c>
      <c r="B355" s="7" t="s">
        <v>232</v>
      </c>
      <c r="C355" s="7" t="s">
        <v>416</v>
      </c>
      <c r="D355" s="9" t="s">
        <v>277</v>
      </c>
      <c r="E355" s="79" t="s">
        <v>647</v>
      </c>
      <c r="F355" s="79">
        <v>36</v>
      </c>
      <c r="G355" s="79">
        <v>13</v>
      </c>
      <c r="H355" s="7" t="s">
        <v>913</v>
      </c>
    </row>
    <row r="356" spans="1:8" ht="13.5" customHeight="1" x14ac:dyDescent="0.45">
      <c r="A356" s="7" t="s">
        <v>148</v>
      </c>
      <c r="B356" s="7" t="s">
        <v>262</v>
      </c>
      <c r="C356" s="7" t="s">
        <v>468</v>
      </c>
      <c r="D356" s="9" t="s">
        <v>308</v>
      </c>
      <c r="E356" s="79" t="s">
        <v>647</v>
      </c>
      <c r="F356" s="79">
        <v>32</v>
      </c>
      <c r="G356" s="79">
        <v>29.76</v>
      </c>
      <c r="H356" s="7" t="s">
        <v>665</v>
      </c>
    </row>
    <row r="357" spans="1:8" ht="13.5" customHeight="1" x14ac:dyDescent="0.45">
      <c r="A357" s="7" t="s">
        <v>148</v>
      </c>
      <c r="B357" s="7" t="s">
        <v>262</v>
      </c>
      <c r="C357" s="7" t="s">
        <v>468</v>
      </c>
      <c r="D357" s="9" t="s">
        <v>308</v>
      </c>
      <c r="E357" s="79" t="s">
        <v>647</v>
      </c>
      <c r="F357" s="79">
        <v>25</v>
      </c>
      <c r="G357" s="79">
        <v>17.59</v>
      </c>
      <c r="H357" s="7" t="s">
        <v>666</v>
      </c>
    </row>
    <row r="358" spans="1:8" ht="13.5" customHeight="1" x14ac:dyDescent="0.45">
      <c r="A358" s="7" t="s">
        <v>148</v>
      </c>
      <c r="B358" s="7" t="s">
        <v>262</v>
      </c>
      <c r="C358" s="7" t="s">
        <v>468</v>
      </c>
      <c r="D358" s="9" t="s">
        <v>308</v>
      </c>
      <c r="E358" s="79" t="s">
        <v>647</v>
      </c>
      <c r="F358" s="79">
        <v>36</v>
      </c>
      <c r="G358" s="79">
        <v>5.93</v>
      </c>
      <c r="H358" s="7" t="s">
        <v>667</v>
      </c>
    </row>
    <row r="359" spans="1:8" ht="13.5" customHeight="1" x14ac:dyDescent="0.45">
      <c r="A359" s="7" t="s">
        <v>148</v>
      </c>
      <c r="B359" s="7" t="s">
        <v>262</v>
      </c>
      <c r="C359" s="7" t="s">
        <v>468</v>
      </c>
      <c r="D359" s="9" t="s">
        <v>308</v>
      </c>
      <c r="E359" s="79" t="s">
        <v>647</v>
      </c>
      <c r="F359" s="79">
        <v>27</v>
      </c>
      <c r="G359" s="79">
        <v>15.86</v>
      </c>
      <c r="H359" s="7" t="s">
        <v>730</v>
      </c>
    </row>
    <row r="360" spans="1:8" ht="13.5" customHeight="1" x14ac:dyDescent="0.45">
      <c r="A360" s="7" t="s">
        <v>148</v>
      </c>
      <c r="B360" s="7" t="s">
        <v>262</v>
      </c>
      <c r="C360" s="7" t="s">
        <v>468</v>
      </c>
      <c r="D360" s="9" t="s">
        <v>308</v>
      </c>
      <c r="E360" s="79" t="s">
        <v>647</v>
      </c>
      <c r="F360" s="79">
        <v>34</v>
      </c>
      <c r="G360" s="79">
        <v>7.18</v>
      </c>
      <c r="H360" s="7" t="s">
        <v>668</v>
      </c>
    </row>
    <row r="361" spans="1:8" ht="13.5" customHeight="1" x14ac:dyDescent="0.45">
      <c r="A361" s="7" t="s">
        <v>153</v>
      </c>
      <c r="B361" s="7" t="s">
        <v>267</v>
      </c>
      <c r="C361" s="7" t="s">
        <v>472</v>
      </c>
      <c r="D361" s="9" t="s">
        <v>308</v>
      </c>
      <c r="E361" s="79" t="s">
        <v>647</v>
      </c>
      <c r="F361" s="79">
        <v>32</v>
      </c>
      <c r="G361" s="79">
        <v>6.43</v>
      </c>
      <c r="H361" s="7" t="s">
        <v>648</v>
      </c>
    </row>
    <row r="362" spans="1:8" ht="13.5" customHeight="1" x14ac:dyDescent="0.45">
      <c r="A362" s="7" t="s">
        <v>153</v>
      </c>
      <c r="B362" s="7" t="s">
        <v>267</v>
      </c>
      <c r="C362" s="7" t="s">
        <v>472</v>
      </c>
      <c r="D362" s="9" t="s">
        <v>308</v>
      </c>
      <c r="E362" s="79" t="s">
        <v>647</v>
      </c>
      <c r="F362" s="79">
        <v>56</v>
      </c>
      <c r="G362" s="79">
        <v>26.57</v>
      </c>
      <c r="H362" s="7" t="s">
        <v>807</v>
      </c>
    </row>
    <row r="363" spans="1:8" ht="13.5" customHeight="1" x14ac:dyDescent="0.45">
      <c r="A363" s="7" t="s">
        <v>153</v>
      </c>
      <c r="B363" s="7" t="s">
        <v>267</v>
      </c>
      <c r="C363" s="7" t="s">
        <v>472</v>
      </c>
      <c r="D363" s="9" t="s">
        <v>308</v>
      </c>
      <c r="E363" s="79" t="s">
        <v>647</v>
      </c>
      <c r="F363" s="79">
        <v>37</v>
      </c>
      <c r="G363" s="79">
        <v>17.34</v>
      </c>
      <c r="H363" s="7" t="s">
        <v>808</v>
      </c>
    </row>
    <row r="364" spans="1:8" ht="13.5" customHeight="1" x14ac:dyDescent="0.45">
      <c r="A364" s="7" t="s">
        <v>153</v>
      </c>
      <c r="B364" s="7" t="s">
        <v>267</v>
      </c>
      <c r="C364" s="7" t="s">
        <v>472</v>
      </c>
      <c r="D364" s="9" t="s">
        <v>308</v>
      </c>
      <c r="E364" s="79" t="s">
        <v>647</v>
      </c>
      <c r="F364" s="79">
        <v>25</v>
      </c>
      <c r="G364" s="79">
        <v>18.93</v>
      </c>
      <c r="H364" s="7" t="s">
        <v>666</v>
      </c>
    </row>
    <row r="365" spans="1:8" ht="13.5" customHeight="1" x14ac:dyDescent="0.45">
      <c r="A365" s="7" t="s">
        <v>153</v>
      </c>
      <c r="B365" s="7" t="s">
        <v>267</v>
      </c>
      <c r="C365" s="7" t="s">
        <v>472</v>
      </c>
      <c r="D365" s="9" t="s">
        <v>308</v>
      </c>
      <c r="E365" s="79" t="s">
        <v>645</v>
      </c>
      <c r="F365" s="79">
        <v>23</v>
      </c>
      <c r="G365" s="79">
        <v>12.97</v>
      </c>
      <c r="H365" s="7" t="s">
        <v>809</v>
      </c>
    </row>
    <row r="366" spans="1:8" ht="13.5" customHeight="1" x14ac:dyDescent="0.45">
      <c r="A366" s="7" t="s">
        <v>153</v>
      </c>
      <c r="B366" s="7" t="s">
        <v>267</v>
      </c>
      <c r="C366" s="7" t="s">
        <v>472</v>
      </c>
      <c r="D366" s="9" t="s">
        <v>308</v>
      </c>
      <c r="E366" s="79" t="s">
        <v>647</v>
      </c>
      <c r="F366" s="79">
        <v>34</v>
      </c>
      <c r="G366" s="79">
        <v>9.64</v>
      </c>
      <c r="H366" s="7" t="s">
        <v>668</v>
      </c>
    </row>
    <row r="367" spans="1:8" ht="13.5" customHeight="1" x14ac:dyDescent="0.45">
      <c r="A367" s="7" t="s">
        <v>106</v>
      </c>
      <c r="B367" s="7" t="s">
        <v>219</v>
      </c>
      <c r="C367" s="7" t="s">
        <v>393</v>
      </c>
      <c r="D367" s="9" t="s">
        <v>298</v>
      </c>
      <c r="E367" s="79" t="s">
        <v>645</v>
      </c>
      <c r="F367" s="79">
        <v>33</v>
      </c>
      <c r="G367" s="79">
        <v>9.92</v>
      </c>
      <c r="H367" s="7" t="s">
        <v>914</v>
      </c>
    </row>
    <row r="368" spans="1:8" ht="13.5" customHeight="1" x14ac:dyDescent="0.45">
      <c r="A368" s="7" t="s">
        <v>473</v>
      </c>
      <c r="B368" s="7" t="s">
        <v>474</v>
      </c>
      <c r="C368" s="7" t="s">
        <v>475</v>
      </c>
      <c r="D368" s="9" t="s">
        <v>275</v>
      </c>
      <c r="E368" s="79" t="s">
        <v>647</v>
      </c>
      <c r="F368" s="79">
        <v>32</v>
      </c>
      <c r="G368" s="79">
        <v>29.76</v>
      </c>
      <c r="H368" s="7" t="s">
        <v>665</v>
      </c>
    </row>
    <row r="369" spans="1:8" ht="13.5" customHeight="1" x14ac:dyDescent="0.45">
      <c r="A369" s="7" t="s">
        <v>473</v>
      </c>
      <c r="B369" s="7" t="s">
        <v>474</v>
      </c>
      <c r="C369" s="7" t="s">
        <v>475</v>
      </c>
      <c r="D369" s="9" t="s">
        <v>275</v>
      </c>
      <c r="E369" s="79" t="s">
        <v>647</v>
      </c>
      <c r="F369" s="79">
        <v>25</v>
      </c>
      <c r="G369" s="79">
        <v>17.59</v>
      </c>
      <c r="H369" s="7" t="s">
        <v>666</v>
      </c>
    </row>
    <row r="370" spans="1:8" ht="13.5" customHeight="1" x14ac:dyDescent="0.45">
      <c r="A370" s="7" t="s">
        <v>473</v>
      </c>
      <c r="B370" s="7" t="s">
        <v>474</v>
      </c>
      <c r="C370" s="7" t="s">
        <v>475</v>
      </c>
      <c r="D370" s="9" t="s">
        <v>275</v>
      </c>
      <c r="E370" s="79" t="s">
        <v>647</v>
      </c>
      <c r="F370" s="79">
        <v>36</v>
      </c>
      <c r="G370" s="79">
        <v>5.93</v>
      </c>
      <c r="H370" s="7" t="s">
        <v>667</v>
      </c>
    </row>
    <row r="371" spans="1:8" ht="13.5" customHeight="1" x14ac:dyDescent="0.45">
      <c r="A371" s="7" t="s">
        <v>473</v>
      </c>
      <c r="B371" s="7" t="s">
        <v>474</v>
      </c>
      <c r="C371" s="7" t="s">
        <v>475</v>
      </c>
      <c r="D371" s="9" t="s">
        <v>275</v>
      </c>
      <c r="E371" s="79" t="s">
        <v>647</v>
      </c>
      <c r="F371" s="79">
        <v>34</v>
      </c>
      <c r="G371" s="79">
        <v>8.57</v>
      </c>
      <c r="H371" s="7" t="s">
        <v>668</v>
      </c>
    </row>
    <row r="372" spans="1:8" ht="13.5" customHeight="1" x14ac:dyDescent="0.45">
      <c r="A372" s="7" t="s">
        <v>152</v>
      </c>
      <c r="B372" s="7" t="s">
        <v>266</v>
      </c>
      <c r="C372" s="7" t="s">
        <v>467</v>
      </c>
      <c r="D372" s="9" t="s">
        <v>275</v>
      </c>
      <c r="E372" s="79" t="s">
        <v>647</v>
      </c>
      <c r="F372" s="79">
        <v>32</v>
      </c>
      <c r="G372" s="79">
        <v>9.4</v>
      </c>
      <c r="H372" s="7" t="s">
        <v>648</v>
      </c>
    </row>
    <row r="373" spans="1:8" ht="13.5" customHeight="1" x14ac:dyDescent="0.45">
      <c r="A373" s="7" t="s">
        <v>152</v>
      </c>
      <c r="B373" s="7" t="s">
        <v>266</v>
      </c>
      <c r="C373" s="7" t="s">
        <v>467</v>
      </c>
      <c r="D373" s="9" t="s">
        <v>275</v>
      </c>
      <c r="E373" s="79" t="s">
        <v>647</v>
      </c>
      <c r="F373" s="79">
        <v>70</v>
      </c>
      <c r="G373" s="79">
        <v>34.36</v>
      </c>
      <c r="H373" s="7" t="s">
        <v>915</v>
      </c>
    </row>
    <row r="374" spans="1:8" ht="13.5" customHeight="1" x14ac:dyDescent="0.45">
      <c r="A374" s="7" t="s">
        <v>152</v>
      </c>
      <c r="B374" s="7" t="s">
        <v>266</v>
      </c>
      <c r="C374" s="7" t="s">
        <v>467</v>
      </c>
      <c r="D374" s="9" t="s">
        <v>275</v>
      </c>
      <c r="E374" s="79" t="s">
        <v>647</v>
      </c>
      <c r="F374" s="79">
        <v>25</v>
      </c>
      <c r="G374" s="79">
        <v>19.37</v>
      </c>
      <c r="H374" s="7" t="s">
        <v>666</v>
      </c>
    </row>
    <row r="375" spans="1:8" ht="13.5" customHeight="1" x14ac:dyDescent="0.45">
      <c r="A375" s="7" t="s">
        <v>152</v>
      </c>
      <c r="B375" s="7" t="s">
        <v>266</v>
      </c>
      <c r="C375" s="7" t="s">
        <v>467</v>
      </c>
      <c r="D375" s="9" t="s">
        <v>275</v>
      </c>
      <c r="E375" s="79" t="s">
        <v>647</v>
      </c>
      <c r="F375" s="79">
        <v>36</v>
      </c>
      <c r="G375" s="79">
        <v>5.22</v>
      </c>
      <c r="H375" s="7" t="s">
        <v>891</v>
      </c>
    </row>
    <row r="376" spans="1:8" ht="13.5" customHeight="1" x14ac:dyDescent="0.45">
      <c r="A376" s="7" t="s">
        <v>152</v>
      </c>
      <c r="B376" s="7" t="s">
        <v>266</v>
      </c>
      <c r="C376" s="7" t="s">
        <v>467</v>
      </c>
      <c r="D376" s="9" t="s">
        <v>275</v>
      </c>
      <c r="E376" s="79" t="s">
        <v>645</v>
      </c>
      <c r="F376" s="79">
        <v>23</v>
      </c>
      <c r="G376" s="79">
        <v>12.97</v>
      </c>
      <c r="H376" s="7" t="s">
        <v>809</v>
      </c>
    </row>
    <row r="377" spans="1:8" ht="13.5" customHeight="1" x14ac:dyDescent="0.45">
      <c r="A377" s="7" t="s">
        <v>152</v>
      </c>
      <c r="B377" s="7" t="s">
        <v>266</v>
      </c>
      <c r="C377" s="7" t="s">
        <v>467</v>
      </c>
      <c r="D377" s="9" t="s">
        <v>275</v>
      </c>
      <c r="E377" s="79" t="s">
        <v>647</v>
      </c>
      <c r="F377" s="79">
        <v>34</v>
      </c>
      <c r="G377" s="79">
        <v>9.27</v>
      </c>
      <c r="H377" s="7" t="s">
        <v>668</v>
      </c>
    </row>
    <row r="378" spans="1:8" ht="13.5" customHeight="1" x14ac:dyDescent="0.45">
      <c r="A378" s="7" t="s">
        <v>152</v>
      </c>
      <c r="B378" s="7" t="s">
        <v>266</v>
      </c>
      <c r="C378" s="7" t="s">
        <v>467</v>
      </c>
      <c r="D378" s="9" t="s">
        <v>275</v>
      </c>
      <c r="E378" s="79" t="s">
        <v>645</v>
      </c>
      <c r="F378" s="79">
        <v>55</v>
      </c>
      <c r="G378" s="79">
        <v>5.37</v>
      </c>
      <c r="H378" s="7" t="s">
        <v>916</v>
      </c>
    </row>
    <row r="379" spans="1:8" ht="13.5" customHeight="1" x14ac:dyDescent="0.45">
      <c r="A379" s="7" t="s">
        <v>152</v>
      </c>
      <c r="B379" s="7" t="s">
        <v>266</v>
      </c>
      <c r="C379" s="7" t="s">
        <v>467</v>
      </c>
      <c r="D379" s="9" t="s">
        <v>275</v>
      </c>
      <c r="E379" s="79" t="s">
        <v>647</v>
      </c>
      <c r="F379" s="79">
        <v>30</v>
      </c>
      <c r="G379" s="79">
        <v>18.62</v>
      </c>
      <c r="H379" s="7" t="s">
        <v>917</v>
      </c>
    </row>
    <row r="380" spans="1:8" ht="13.5" customHeight="1" x14ac:dyDescent="0.45">
      <c r="A380" s="7" t="s">
        <v>96</v>
      </c>
      <c r="B380" s="7" t="s">
        <v>209</v>
      </c>
      <c r="C380" s="7" t="s">
        <v>383</v>
      </c>
      <c r="D380" s="9" t="s">
        <v>308</v>
      </c>
      <c r="E380" s="79" t="s">
        <v>647</v>
      </c>
      <c r="F380" s="79">
        <v>32</v>
      </c>
      <c r="G380" s="79">
        <v>6.43</v>
      </c>
      <c r="H380" s="7" t="s">
        <v>648</v>
      </c>
    </row>
    <row r="381" spans="1:8" ht="13.5" customHeight="1" x14ac:dyDescent="0.45">
      <c r="A381" s="7" t="s">
        <v>96</v>
      </c>
      <c r="B381" s="7" t="s">
        <v>209</v>
      </c>
      <c r="C381" s="7" t="s">
        <v>383</v>
      </c>
      <c r="D381" s="9" t="s">
        <v>308</v>
      </c>
      <c r="E381" s="79" t="s">
        <v>647</v>
      </c>
      <c r="F381" s="79">
        <v>56</v>
      </c>
      <c r="G381" s="79">
        <v>26.57</v>
      </c>
      <c r="H381" s="7" t="s">
        <v>807</v>
      </c>
    </row>
    <row r="382" spans="1:8" ht="13.5" customHeight="1" x14ac:dyDescent="0.45">
      <c r="A382" s="7" t="s">
        <v>96</v>
      </c>
      <c r="B382" s="7" t="s">
        <v>209</v>
      </c>
      <c r="C382" s="7" t="s">
        <v>383</v>
      </c>
      <c r="D382" s="9" t="s">
        <v>308</v>
      </c>
      <c r="E382" s="79" t="s">
        <v>647</v>
      </c>
      <c r="F382" s="79">
        <v>37</v>
      </c>
      <c r="G382" s="79">
        <v>17.34</v>
      </c>
      <c r="H382" s="7" t="s">
        <v>808</v>
      </c>
    </row>
    <row r="383" spans="1:8" ht="13.5" customHeight="1" x14ac:dyDescent="0.45">
      <c r="A383" s="7" t="s">
        <v>96</v>
      </c>
      <c r="B383" s="7" t="s">
        <v>209</v>
      </c>
      <c r="C383" s="7" t="s">
        <v>383</v>
      </c>
      <c r="D383" s="9" t="s">
        <v>308</v>
      </c>
      <c r="E383" s="79" t="s">
        <v>647</v>
      </c>
      <c r="F383" s="79">
        <v>25</v>
      </c>
      <c r="G383" s="79">
        <v>18.93</v>
      </c>
      <c r="H383" s="7" t="s">
        <v>666</v>
      </c>
    </row>
    <row r="384" spans="1:8" ht="13.5" customHeight="1" x14ac:dyDescent="0.45">
      <c r="A384" s="7" t="s">
        <v>96</v>
      </c>
      <c r="B384" s="7" t="s">
        <v>209</v>
      </c>
      <c r="C384" s="7" t="s">
        <v>383</v>
      </c>
      <c r="D384" s="9" t="s">
        <v>308</v>
      </c>
      <c r="E384" s="79" t="s">
        <v>645</v>
      </c>
      <c r="F384" s="79">
        <v>23</v>
      </c>
      <c r="G384" s="79">
        <v>12.97</v>
      </c>
      <c r="H384" s="7" t="s">
        <v>809</v>
      </c>
    </row>
    <row r="385" spans="1:8" ht="13.5" customHeight="1" x14ac:dyDescent="0.45">
      <c r="A385" s="7" t="s">
        <v>96</v>
      </c>
      <c r="B385" s="7" t="s">
        <v>209</v>
      </c>
      <c r="C385" s="7" t="s">
        <v>383</v>
      </c>
      <c r="D385" s="9" t="s">
        <v>308</v>
      </c>
      <c r="E385" s="79" t="s">
        <v>647</v>
      </c>
      <c r="F385" s="79">
        <v>34</v>
      </c>
      <c r="G385" s="79">
        <v>9.64</v>
      </c>
      <c r="H385" s="7" t="s">
        <v>668</v>
      </c>
    </row>
    <row r="386" spans="1:8" ht="13.5" customHeight="1" x14ac:dyDescent="0.45">
      <c r="A386" s="7" t="s">
        <v>55</v>
      </c>
      <c r="B386" s="7" t="s">
        <v>171</v>
      </c>
      <c r="C386" s="7" t="s">
        <v>305</v>
      </c>
      <c r="D386" s="9" t="s">
        <v>298</v>
      </c>
      <c r="E386" s="79" t="s">
        <v>645</v>
      </c>
      <c r="F386" s="79">
        <v>43</v>
      </c>
      <c r="G386" s="79">
        <v>4.0199999999999996</v>
      </c>
      <c r="H386" s="7" t="s">
        <v>918</v>
      </c>
    </row>
    <row r="387" spans="1:8" ht="13.5" customHeight="1" x14ac:dyDescent="0.45">
      <c r="A387" s="7" t="s">
        <v>109</v>
      </c>
      <c r="B387" s="7" t="s">
        <v>222</v>
      </c>
      <c r="C387" s="7" t="s">
        <v>391</v>
      </c>
      <c r="D387" s="9" t="s">
        <v>308</v>
      </c>
      <c r="E387" s="79" t="s">
        <v>645</v>
      </c>
      <c r="F387" s="79">
        <v>33</v>
      </c>
      <c r="G387" s="79">
        <v>9.31</v>
      </c>
      <c r="H387" s="7" t="s">
        <v>919</v>
      </c>
    </row>
    <row r="388" spans="1:8" ht="13.5" customHeight="1" x14ac:dyDescent="0.45">
      <c r="A388" s="7" t="s">
        <v>46</v>
      </c>
      <c r="B388" s="7" t="s">
        <v>161</v>
      </c>
      <c r="C388" s="7" t="s">
        <v>288</v>
      </c>
      <c r="D388" s="9" t="s">
        <v>281</v>
      </c>
      <c r="E388" s="79" t="s">
        <v>645</v>
      </c>
      <c r="F388" s="79">
        <v>20</v>
      </c>
      <c r="G388" s="79">
        <v>29.57</v>
      </c>
      <c r="H388" s="7" t="s">
        <v>651</v>
      </c>
    </row>
    <row r="389" spans="1:8" ht="13.5" customHeight="1" x14ac:dyDescent="0.45">
      <c r="A389" s="7" t="s">
        <v>46</v>
      </c>
      <c r="B389" s="7" t="s">
        <v>161</v>
      </c>
      <c r="C389" s="7" t="s">
        <v>288</v>
      </c>
      <c r="D389" s="9" t="s">
        <v>281</v>
      </c>
      <c r="E389" s="79" t="s">
        <v>645</v>
      </c>
      <c r="F389" s="79">
        <v>45</v>
      </c>
      <c r="G389" s="79">
        <v>32.36</v>
      </c>
      <c r="H389" s="7" t="s">
        <v>652</v>
      </c>
    </row>
    <row r="390" spans="1:8" ht="13.5" customHeight="1" x14ac:dyDescent="0.45">
      <c r="A390" s="7" t="s">
        <v>46</v>
      </c>
      <c r="B390" s="7" t="s">
        <v>161</v>
      </c>
      <c r="C390" s="7" t="s">
        <v>288</v>
      </c>
      <c r="D390" s="9" t="s">
        <v>281</v>
      </c>
      <c r="E390" s="79" t="s">
        <v>645</v>
      </c>
      <c r="F390" s="79">
        <v>35</v>
      </c>
      <c r="G390" s="79">
        <v>19.89</v>
      </c>
      <c r="H390" s="7" t="s">
        <v>843</v>
      </c>
    </row>
    <row r="391" spans="1:8" ht="13.5" customHeight="1" x14ac:dyDescent="0.45">
      <c r="A391" s="7" t="s">
        <v>46</v>
      </c>
      <c r="B391" s="7" t="s">
        <v>161</v>
      </c>
      <c r="C391" s="7" t="s">
        <v>288</v>
      </c>
      <c r="D391" s="9" t="s">
        <v>281</v>
      </c>
      <c r="E391" s="79" t="s">
        <v>645</v>
      </c>
      <c r="F391" s="79">
        <v>33</v>
      </c>
      <c r="G391" s="79">
        <v>14.12</v>
      </c>
      <c r="H391" s="7" t="s">
        <v>685</v>
      </c>
    </row>
    <row r="392" spans="1:8" ht="13.5" customHeight="1" x14ac:dyDescent="0.45">
      <c r="A392" s="7" t="s">
        <v>107</v>
      </c>
      <c r="B392" s="7" t="s">
        <v>220</v>
      </c>
      <c r="C392" s="7" t="s">
        <v>394</v>
      </c>
      <c r="D392" s="9" t="s">
        <v>298</v>
      </c>
      <c r="E392" s="79" t="s">
        <v>645</v>
      </c>
      <c r="F392" s="79">
        <v>33</v>
      </c>
      <c r="G392" s="79">
        <v>11.18</v>
      </c>
      <c r="H392" s="7" t="s">
        <v>919</v>
      </c>
    </row>
    <row r="393" spans="1:8" ht="13.5" customHeight="1" x14ac:dyDescent="0.45">
      <c r="A393" s="7" t="s">
        <v>85</v>
      </c>
      <c r="B393" s="7" t="s">
        <v>197</v>
      </c>
      <c r="C393" s="7" t="s">
        <v>360</v>
      </c>
      <c r="D393" s="9" t="s">
        <v>308</v>
      </c>
      <c r="E393" s="79" t="s">
        <v>647</v>
      </c>
      <c r="F393" s="79">
        <v>28</v>
      </c>
      <c r="G393" s="79">
        <v>11.76</v>
      </c>
      <c r="H393" s="7" t="s">
        <v>920</v>
      </c>
    </row>
    <row r="394" spans="1:8" ht="13.5" customHeight="1" x14ac:dyDescent="0.45">
      <c r="A394" s="7" t="s">
        <v>85</v>
      </c>
      <c r="B394" s="7" t="s">
        <v>197</v>
      </c>
      <c r="C394" s="7" t="s">
        <v>360</v>
      </c>
      <c r="D394" s="9" t="s">
        <v>308</v>
      </c>
      <c r="E394" s="79" t="s">
        <v>647</v>
      </c>
      <c r="F394" s="79">
        <v>40</v>
      </c>
      <c r="G394" s="79">
        <v>24.15</v>
      </c>
      <c r="H394" s="7" t="s">
        <v>921</v>
      </c>
    </row>
    <row r="395" spans="1:8" ht="13.5" customHeight="1" x14ac:dyDescent="0.45">
      <c r="A395" s="7" t="s">
        <v>85</v>
      </c>
      <c r="B395" s="7" t="s">
        <v>197</v>
      </c>
      <c r="C395" s="7" t="s">
        <v>360</v>
      </c>
      <c r="D395" s="9" t="s">
        <v>308</v>
      </c>
      <c r="E395" s="79" t="s">
        <v>647</v>
      </c>
      <c r="F395" s="79">
        <v>35</v>
      </c>
      <c r="G395" s="79">
        <v>21.69</v>
      </c>
      <c r="H395" s="7" t="s">
        <v>922</v>
      </c>
    </row>
    <row r="396" spans="1:8" ht="13.5" customHeight="1" x14ac:dyDescent="0.45">
      <c r="A396" s="7" t="s">
        <v>85</v>
      </c>
      <c r="B396" s="7" t="s">
        <v>197</v>
      </c>
      <c r="C396" s="7" t="s">
        <v>360</v>
      </c>
      <c r="D396" s="9" t="s">
        <v>308</v>
      </c>
      <c r="E396" s="79" t="s">
        <v>647</v>
      </c>
      <c r="F396" s="79">
        <v>42</v>
      </c>
      <c r="G396" s="79">
        <v>33.19</v>
      </c>
      <c r="H396" s="7" t="s">
        <v>923</v>
      </c>
    </row>
    <row r="397" spans="1:8" ht="13.5" customHeight="1" x14ac:dyDescent="0.45">
      <c r="A397" s="7" t="s">
        <v>85</v>
      </c>
      <c r="B397" s="7" t="s">
        <v>197</v>
      </c>
      <c r="C397" s="7" t="s">
        <v>360</v>
      </c>
      <c r="D397" s="9" t="s">
        <v>308</v>
      </c>
      <c r="E397" s="79" t="s">
        <v>647</v>
      </c>
      <c r="F397" s="79">
        <v>34</v>
      </c>
      <c r="G397" s="79">
        <v>24.46</v>
      </c>
      <c r="H397" s="7" t="s">
        <v>924</v>
      </c>
    </row>
    <row r="398" spans="1:8" ht="13.5" customHeight="1" x14ac:dyDescent="0.45">
      <c r="A398" s="7" t="s">
        <v>85</v>
      </c>
      <c r="B398" s="7" t="s">
        <v>197</v>
      </c>
      <c r="C398" s="7" t="s">
        <v>360</v>
      </c>
      <c r="D398" s="9" t="s">
        <v>308</v>
      </c>
      <c r="E398" s="79" t="s">
        <v>647</v>
      </c>
      <c r="F398" s="79">
        <v>38</v>
      </c>
      <c r="G398" s="79">
        <v>35.909999999999997</v>
      </c>
      <c r="H398" s="7" t="s">
        <v>925</v>
      </c>
    </row>
    <row r="399" spans="1:8" ht="13.5" customHeight="1" x14ac:dyDescent="0.45">
      <c r="A399" s="7" t="s">
        <v>85</v>
      </c>
      <c r="B399" s="7" t="s">
        <v>197</v>
      </c>
      <c r="C399" s="7" t="s">
        <v>360</v>
      </c>
      <c r="D399" s="9" t="s">
        <v>308</v>
      </c>
      <c r="E399" s="79" t="s">
        <v>645</v>
      </c>
      <c r="F399" s="79">
        <v>36</v>
      </c>
      <c r="G399" s="79">
        <v>5.57</v>
      </c>
      <c r="H399" s="7" t="s">
        <v>926</v>
      </c>
    </row>
    <row r="400" spans="1:8" ht="13.5" customHeight="1" x14ac:dyDescent="0.45">
      <c r="A400" s="7" t="s">
        <v>85</v>
      </c>
      <c r="B400" s="7" t="s">
        <v>197</v>
      </c>
      <c r="C400" s="7" t="s">
        <v>360</v>
      </c>
      <c r="D400" s="9" t="s">
        <v>308</v>
      </c>
      <c r="E400" s="79" t="s">
        <v>647</v>
      </c>
      <c r="F400" s="79">
        <v>63</v>
      </c>
      <c r="G400" s="79">
        <v>36.880000000000003</v>
      </c>
      <c r="H400" s="7" t="s">
        <v>927</v>
      </c>
    </row>
    <row r="401" spans="1:8" ht="13.5" customHeight="1" x14ac:dyDescent="0.45">
      <c r="A401" s="7" t="s">
        <v>85</v>
      </c>
      <c r="B401" s="7" t="s">
        <v>197</v>
      </c>
      <c r="C401" s="7" t="s">
        <v>360</v>
      </c>
      <c r="D401" s="9" t="s">
        <v>308</v>
      </c>
      <c r="E401" s="79" t="s">
        <v>647</v>
      </c>
      <c r="F401" s="79">
        <v>41</v>
      </c>
      <c r="G401" s="79">
        <v>21.22</v>
      </c>
      <c r="H401" s="7" t="s">
        <v>928</v>
      </c>
    </row>
    <row r="402" spans="1:8" ht="13.5" customHeight="1" x14ac:dyDescent="0.45">
      <c r="A402" s="7" t="s">
        <v>151</v>
      </c>
      <c r="B402" s="7" t="s">
        <v>265</v>
      </c>
      <c r="C402" s="7" t="s">
        <v>471</v>
      </c>
      <c r="D402" s="9" t="s">
        <v>308</v>
      </c>
      <c r="E402" s="79" t="s">
        <v>647</v>
      </c>
      <c r="F402" s="79">
        <v>32</v>
      </c>
      <c r="G402" s="79">
        <v>29.76</v>
      </c>
      <c r="H402" s="7" t="s">
        <v>665</v>
      </c>
    </row>
    <row r="403" spans="1:8" ht="13.5" customHeight="1" x14ac:dyDescent="0.45">
      <c r="A403" s="7" t="s">
        <v>151</v>
      </c>
      <c r="B403" s="7" t="s">
        <v>265</v>
      </c>
      <c r="C403" s="7" t="s">
        <v>471</v>
      </c>
      <c r="D403" s="9" t="s">
        <v>308</v>
      </c>
      <c r="E403" s="79" t="s">
        <v>647</v>
      </c>
      <c r="F403" s="79">
        <v>25</v>
      </c>
      <c r="G403" s="79">
        <v>17.59</v>
      </c>
      <c r="H403" s="7" t="s">
        <v>666</v>
      </c>
    </row>
    <row r="404" spans="1:8" ht="13.5" customHeight="1" x14ac:dyDescent="0.45">
      <c r="A404" s="7" t="s">
        <v>151</v>
      </c>
      <c r="B404" s="7" t="s">
        <v>265</v>
      </c>
      <c r="C404" s="7" t="s">
        <v>471</v>
      </c>
      <c r="D404" s="9" t="s">
        <v>308</v>
      </c>
      <c r="E404" s="79" t="s">
        <v>647</v>
      </c>
      <c r="F404" s="79">
        <v>36</v>
      </c>
      <c r="G404" s="79">
        <v>5.93</v>
      </c>
      <c r="H404" s="7" t="s">
        <v>667</v>
      </c>
    </row>
    <row r="405" spans="1:8" ht="13.5" customHeight="1" x14ac:dyDescent="0.45">
      <c r="A405" s="7" t="s">
        <v>151</v>
      </c>
      <c r="B405" s="7" t="s">
        <v>265</v>
      </c>
      <c r="C405" s="7" t="s">
        <v>471</v>
      </c>
      <c r="D405" s="9" t="s">
        <v>308</v>
      </c>
      <c r="E405" s="79" t="s">
        <v>647</v>
      </c>
      <c r="F405" s="79">
        <v>27</v>
      </c>
      <c r="G405" s="79">
        <v>15.86</v>
      </c>
      <c r="H405" s="7" t="s">
        <v>730</v>
      </c>
    </row>
    <row r="406" spans="1:8" ht="13.5" customHeight="1" x14ac:dyDescent="0.45">
      <c r="A406" s="7" t="s">
        <v>151</v>
      </c>
      <c r="B406" s="7" t="s">
        <v>265</v>
      </c>
      <c r="C406" s="7" t="s">
        <v>471</v>
      </c>
      <c r="D406" s="9" t="s">
        <v>308</v>
      </c>
      <c r="E406" s="79" t="s">
        <v>647</v>
      </c>
      <c r="F406" s="79">
        <v>34</v>
      </c>
      <c r="G406" s="79">
        <v>7.18</v>
      </c>
      <c r="H406" s="7" t="s">
        <v>668</v>
      </c>
    </row>
    <row r="407" spans="1:8" ht="13.5" customHeight="1" x14ac:dyDescent="0.45">
      <c r="A407" s="7" t="s">
        <v>149</v>
      </c>
      <c r="B407" s="7" t="s">
        <v>263</v>
      </c>
      <c r="C407" s="7" t="s">
        <v>469</v>
      </c>
      <c r="D407" s="9" t="s">
        <v>308</v>
      </c>
      <c r="E407" s="79" t="s">
        <v>647</v>
      </c>
      <c r="F407" s="79">
        <v>30</v>
      </c>
      <c r="G407" s="79">
        <v>25.58</v>
      </c>
      <c r="H407" s="7" t="s">
        <v>929</v>
      </c>
    </row>
    <row r="408" spans="1:8" ht="13.5" customHeight="1" x14ac:dyDescent="0.45">
      <c r="A408" s="7" t="s">
        <v>149</v>
      </c>
      <c r="B408" s="7" t="s">
        <v>263</v>
      </c>
      <c r="C408" s="7" t="s">
        <v>469</v>
      </c>
      <c r="D408" s="9" t="s">
        <v>308</v>
      </c>
      <c r="E408" s="79" t="s">
        <v>647</v>
      </c>
      <c r="F408" s="79">
        <v>25</v>
      </c>
      <c r="G408" s="79">
        <v>17.59</v>
      </c>
      <c r="H408" s="7" t="s">
        <v>666</v>
      </c>
    </row>
    <row r="409" spans="1:8" ht="13.5" customHeight="1" x14ac:dyDescent="0.45">
      <c r="A409" s="7" t="s">
        <v>149</v>
      </c>
      <c r="B409" s="7" t="s">
        <v>263</v>
      </c>
      <c r="C409" s="7" t="s">
        <v>469</v>
      </c>
      <c r="D409" s="9" t="s">
        <v>308</v>
      </c>
      <c r="E409" s="79" t="s">
        <v>647</v>
      </c>
      <c r="F409" s="79">
        <v>36</v>
      </c>
      <c r="G409" s="79">
        <v>5.93</v>
      </c>
      <c r="H409" s="7" t="s">
        <v>667</v>
      </c>
    </row>
    <row r="410" spans="1:8" ht="13.5" customHeight="1" x14ac:dyDescent="0.45">
      <c r="A410" s="7" t="s">
        <v>149</v>
      </c>
      <c r="B410" s="7" t="s">
        <v>263</v>
      </c>
      <c r="C410" s="7" t="s">
        <v>469</v>
      </c>
      <c r="D410" s="9" t="s">
        <v>308</v>
      </c>
      <c r="E410" s="79" t="s">
        <v>647</v>
      </c>
      <c r="F410" s="79">
        <v>27</v>
      </c>
      <c r="G410" s="79">
        <v>15.86</v>
      </c>
      <c r="H410" s="7" t="s">
        <v>730</v>
      </c>
    </row>
    <row r="411" spans="1:8" ht="13.5" customHeight="1" x14ac:dyDescent="0.45">
      <c r="A411" s="7" t="s">
        <v>149</v>
      </c>
      <c r="B411" s="7" t="s">
        <v>263</v>
      </c>
      <c r="C411" s="7" t="s">
        <v>469</v>
      </c>
      <c r="D411" s="9" t="s">
        <v>308</v>
      </c>
      <c r="E411" s="79" t="s">
        <v>647</v>
      </c>
      <c r="F411" s="79">
        <v>34</v>
      </c>
      <c r="G411" s="79">
        <v>7.18</v>
      </c>
      <c r="H411" s="7" t="s">
        <v>668</v>
      </c>
    </row>
    <row r="412" spans="1:8" ht="13.5" customHeight="1" x14ac:dyDescent="0.45">
      <c r="A412" s="7" t="s">
        <v>150</v>
      </c>
      <c r="B412" s="7" t="s">
        <v>264</v>
      </c>
      <c r="C412" s="7" t="s">
        <v>470</v>
      </c>
      <c r="D412" s="9" t="s">
        <v>308</v>
      </c>
      <c r="E412" s="79" t="s">
        <v>647</v>
      </c>
      <c r="F412" s="79">
        <v>32</v>
      </c>
      <c r="G412" s="79">
        <v>29.76</v>
      </c>
      <c r="H412" s="7" t="s">
        <v>665</v>
      </c>
    </row>
    <row r="413" spans="1:8" ht="13.5" customHeight="1" x14ac:dyDescent="0.45">
      <c r="A413" s="7" t="s">
        <v>150</v>
      </c>
      <c r="B413" s="7" t="s">
        <v>264</v>
      </c>
      <c r="C413" s="7" t="s">
        <v>470</v>
      </c>
      <c r="D413" s="9" t="s">
        <v>308</v>
      </c>
      <c r="E413" s="79" t="s">
        <v>647</v>
      </c>
      <c r="F413" s="79">
        <v>25</v>
      </c>
      <c r="G413" s="79">
        <v>17.59</v>
      </c>
      <c r="H413" s="7" t="s">
        <v>666</v>
      </c>
    </row>
    <row r="414" spans="1:8" ht="13.5" customHeight="1" x14ac:dyDescent="0.45">
      <c r="A414" s="7" t="s">
        <v>150</v>
      </c>
      <c r="B414" s="7" t="s">
        <v>264</v>
      </c>
      <c r="C414" s="7" t="s">
        <v>470</v>
      </c>
      <c r="D414" s="9" t="s">
        <v>308</v>
      </c>
      <c r="E414" s="79" t="s">
        <v>647</v>
      </c>
      <c r="F414" s="79">
        <v>36</v>
      </c>
      <c r="G414" s="79">
        <v>5.93</v>
      </c>
      <c r="H414" s="7" t="s">
        <v>667</v>
      </c>
    </row>
    <row r="415" spans="1:8" ht="13.5" customHeight="1" x14ac:dyDescent="0.45">
      <c r="A415" s="7" t="s">
        <v>150</v>
      </c>
      <c r="B415" s="7" t="s">
        <v>264</v>
      </c>
      <c r="C415" s="7" t="s">
        <v>470</v>
      </c>
      <c r="D415" s="9" t="s">
        <v>308</v>
      </c>
      <c r="E415" s="79" t="s">
        <v>647</v>
      </c>
      <c r="F415" s="79">
        <v>27</v>
      </c>
      <c r="G415" s="79">
        <v>15.86</v>
      </c>
      <c r="H415" s="7" t="s">
        <v>730</v>
      </c>
    </row>
    <row r="416" spans="1:8" ht="13.5" customHeight="1" x14ac:dyDescent="0.45">
      <c r="A416" s="7" t="s">
        <v>150</v>
      </c>
      <c r="B416" s="7" t="s">
        <v>264</v>
      </c>
      <c r="C416" s="7" t="s">
        <v>470</v>
      </c>
      <c r="D416" s="9" t="s">
        <v>308</v>
      </c>
      <c r="E416" s="79" t="s">
        <v>647</v>
      </c>
      <c r="F416" s="79">
        <v>34</v>
      </c>
      <c r="G416" s="79">
        <v>7.18</v>
      </c>
      <c r="H416" s="7" t="s">
        <v>668</v>
      </c>
    </row>
    <row r="417" spans="1:8" ht="13.5" customHeight="1" x14ac:dyDescent="0.45">
      <c r="A417" s="7" t="s">
        <v>97</v>
      </c>
      <c r="B417" s="7" t="s">
        <v>210</v>
      </c>
      <c r="C417" s="7" t="s">
        <v>379</v>
      </c>
      <c r="D417" s="9" t="s">
        <v>275</v>
      </c>
      <c r="E417" s="79" t="s">
        <v>647</v>
      </c>
      <c r="F417" s="79">
        <v>34</v>
      </c>
      <c r="G417" s="79">
        <v>11.5</v>
      </c>
      <c r="H417" s="7" t="s">
        <v>930</v>
      </c>
    </row>
    <row r="418" spans="1:8" ht="13.5" customHeight="1" x14ac:dyDescent="0.45">
      <c r="A418" s="7" t="s">
        <v>97</v>
      </c>
      <c r="B418" s="7" t="s">
        <v>210</v>
      </c>
      <c r="C418" s="7" t="s">
        <v>379</v>
      </c>
      <c r="D418" s="9" t="s">
        <v>275</v>
      </c>
      <c r="E418" s="79" t="s">
        <v>647</v>
      </c>
      <c r="F418" s="79">
        <v>26</v>
      </c>
      <c r="G418" s="79">
        <v>23.6</v>
      </c>
      <c r="H418" s="7" t="s">
        <v>728</v>
      </c>
    </row>
    <row r="419" spans="1:8" ht="13.5" customHeight="1" x14ac:dyDescent="0.45">
      <c r="A419" s="7" t="s">
        <v>97</v>
      </c>
      <c r="B419" s="7" t="s">
        <v>210</v>
      </c>
      <c r="C419" s="7" t="s">
        <v>379</v>
      </c>
      <c r="D419" s="9" t="s">
        <v>275</v>
      </c>
      <c r="E419" s="79" t="s">
        <v>647</v>
      </c>
      <c r="F419" s="79">
        <v>36</v>
      </c>
      <c r="G419" s="79">
        <v>5.0999999999999996</v>
      </c>
      <c r="H419" s="7" t="s">
        <v>891</v>
      </c>
    </row>
    <row r="420" spans="1:8" ht="13.5" customHeight="1" x14ac:dyDescent="0.45">
      <c r="A420" s="7" t="s">
        <v>97</v>
      </c>
      <c r="B420" s="7" t="s">
        <v>210</v>
      </c>
      <c r="C420" s="7" t="s">
        <v>379</v>
      </c>
      <c r="D420" s="9" t="s">
        <v>275</v>
      </c>
      <c r="E420" s="79" t="s">
        <v>647</v>
      </c>
      <c r="F420" s="79">
        <v>70</v>
      </c>
      <c r="G420" s="79">
        <v>6.67</v>
      </c>
      <c r="H420" s="7" t="s">
        <v>931</v>
      </c>
    </row>
    <row r="421" spans="1:8" ht="13.5" customHeight="1" x14ac:dyDescent="0.45">
      <c r="A421" s="7" t="s">
        <v>438</v>
      </c>
      <c r="B421" s="7" t="s">
        <v>247</v>
      </c>
      <c r="C421" s="7" t="s">
        <v>439</v>
      </c>
      <c r="D421" s="9" t="s">
        <v>277</v>
      </c>
      <c r="E421" s="79" t="s">
        <v>647</v>
      </c>
      <c r="F421" s="79">
        <v>28</v>
      </c>
      <c r="G421" s="79">
        <v>10.29</v>
      </c>
      <c r="H421" s="7" t="s">
        <v>932</v>
      </c>
    </row>
    <row r="422" spans="1:8" ht="13.5" customHeight="1" x14ac:dyDescent="0.45">
      <c r="A422" s="7" t="s">
        <v>438</v>
      </c>
      <c r="B422" s="7" t="s">
        <v>247</v>
      </c>
      <c r="C422" s="7" t="s">
        <v>439</v>
      </c>
      <c r="D422" s="9" t="s">
        <v>277</v>
      </c>
      <c r="E422" s="79" t="s">
        <v>647</v>
      </c>
      <c r="F422" s="79">
        <v>44</v>
      </c>
      <c r="G422" s="79">
        <v>14.43</v>
      </c>
      <c r="H422" s="7" t="s">
        <v>933</v>
      </c>
    </row>
    <row r="423" spans="1:8" ht="13.5" customHeight="1" x14ac:dyDescent="0.45">
      <c r="A423" s="7" t="s">
        <v>438</v>
      </c>
      <c r="B423" s="7" t="s">
        <v>247</v>
      </c>
      <c r="C423" s="7" t="s">
        <v>439</v>
      </c>
      <c r="D423" s="9" t="s">
        <v>277</v>
      </c>
      <c r="E423" s="79" t="s">
        <v>647</v>
      </c>
      <c r="F423" s="79">
        <v>42</v>
      </c>
      <c r="G423" s="79">
        <v>12.63</v>
      </c>
      <c r="H423" s="7" t="s">
        <v>934</v>
      </c>
    </row>
    <row r="424" spans="1:8" ht="13.5" customHeight="1" x14ac:dyDescent="0.45">
      <c r="A424" s="7" t="s">
        <v>438</v>
      </c>
      <c r="B424" s="7" t="s">
        <v>247</v>
      </c>
      <c r="C424" s="7" t="s">
        <v>439</v>
      </c>
      <c r="D424" s="9" t="s">
        <v>277</v>
      </c>
      <c r="E424" s="79" t="s">
        <v>647</v>
      </c>
      <c r="F424" s="79">
        <v>46</v>
      </c>
      <c r="G424" s="79">
        <v>32.19</v>
      </c>
      <c r="H424" s="7" t="s">
        <v>935</v>
      </c>
    </row>
    <row r="425" spans="1:8" ht="13.5" customHeight="1" x14ac:dyDescent="0.45">
      <c r="A425" s="7" t="s">
        <v>438</v>
      </c>
      <c r="B425" s="7" t="s">
        <v>247</v>
      </c>
      <c r="C425" s="7" t="s">
        <v>439</v>
      </c>
      <c r="D425" s="9" t="s">
        <v>277</v>
      </c>
      <c r="E425" s="79" t="s">
        <v>647</v>
      </c>
      <c r="F425" s="79">
        <v>33</v>
      </c>
      <c r="G425" s="79">
        <v>3.13</v>
      </c>
      <c r="H425" s="7" t="s">
        <v>936</v>
      </c>
    </row>
    <row r="426" spans="1:8" ht="13.5" customHeight="1" x14ac:dyDescent="0.45">
      <c r="A426" s="7" t="s">
        <v>438</v>
      </c>
      <c r="B426" s="7" t="s">
        <v>247</v>
      </c>
      <c r="C426" s="7" t="s">
        <v>439</v>
      </c>
      <c r="D426" s="9" t="s">
        <v>277</v>
      </c>
      <c r="E426" s="79" t="s">
        <v>647</v>
      </c>
      <c r="F426" s="79">
        <v>42</v>
      </c>
      <c r="G426" s="79">
        <v>34.29</v>
      </c>
      <c r="H426" s="7" t="s">
        <v>937</v>
      </c>
    </row>
    <row r="427" spans="1:8" ht="13.5" customHeight="1" x14ac:dyDescent="0.45">
      <c r="A427" s="7" t="s">
        <v>438</v>
      </c>
      <c r="B427" s="7" t="s">
        <v>247</v>
      </c>
      <c r="C427" s="7" t="s">
        <v>439</v>
      </c>
      <c r="D427" s="9" t="s">
        <v>277</v>
      </c>
      <c r="E427" s="79" t="s">
        <v>647</v>
      </c>
      <c r="F427" s="79">
        <v>38</v>
      </c>
      <c r="G427" s="79">
        <v>33.200000000000003</v>
      </c>
      <c r="H427" s="7" t="s">
        <v>938</v>
      </c>
    </row>
    <row r="428" spans="1:8" ht="13.5" customHeight="1" x14ac:dyDescent="0.45">
      <c r="A428" s="7" t="s">
        <v>438</v>
      </c>
      <c r="B428" s="7" t="s">
        <v>247</v>
      </c>
      <c r="C428" s="7" t="s">
        <v>439</v>
      </c>
      <c r="D428" s="9" t="s">
        <v>277</v>
      </c>
      <c r="E428" s="79" t="s">
        <v>647</v>
      </c>
      <c r="F428" s="79">
        <v>34</v>
      </c>
      <c r="G428" s="79">
        <v>22.56</v>
      </c>
      <c r="H428" s="7" t="s">
        <v>939</v>
      </c>
    </row>
    <row r="429" spans="1:8" ht="13.5" customHeight="1" x14ac:dyDescent="0.45">
      <c r="A429" s="7" t="s">
        <v>438</v>
      </c>
      <c r="B429" s="7" t="s">
        <v>247</v>
      </c>
      <c r="C429" s="7" t="s">
        <v>439</v>
      </c>
      <c r="D429" s="9" t="s">
        <v>277</v>
      </c>
      <c r="E429" s="79" t="s">
        <v>647</v>
      </c>
      <c r="F429" s="79">
        <v>43</v>
      </c>
      <c r="G429" s="79">
        <v>26.18</v>
      </c>
      <c r="H429" s="7" t="s">
        <v>940</v>
      </c>
    </row>
    <row r="430" spans="1:8" ht="13.5" customHeight="1" x14ac:dyDescent="0.45">
      <c r="A430" s="7" t="s">
        <v>438</v>
      </c>
      <c r="B430" s="7" t="s">
        <v>247</v>
      </c>
      <c r="C430" s="7" t="s">
        <v>439</v>
      </c>
      <c r="D430" s="9" t="s">
        <v>277</v>
      </c>
      <c r="E430" s="79" t="s">
        <v>645</v>
      </c>
      <c r="F430" s="79">
        <v>36</v>
      </c>
      <c r="G430" s="79">
        <v>4.82</v>
      </c>
      <c r="H430" s="7" t="s">
        <v>941</v>
      </c>
    </row>
    <row r="431" spans="1:8" ht="13.5" customHeight="1" x14ac:dyDescent="0.45">
      <c r="A431" s="7" t="s">
        <v>438</v>
      </c>
      <c r="B431" s="7" t="s">
        <v>247</v>
      </c>
      <c r="C431" s="7" t="s">
        <v>439</v>
      </c>
      <c r="D431" s="9" t="s">
        <v>277</v>
      </c>
      <c r="E431" s="79" t="s">
        <v>647</v>
      </c>
      <c r="F431" s="79">
        <v>63</v>
      </c>
      <c r="G431" s="79">
        <v>36.65</v>
      </c>
      <c r="H431" s="7" t="s">
        <v>942</v>
      </c>
    </row>
    <row r="432" spans="1:8" ht="13.5" customHeight="1" x14ac:dyDescent="0.45">
      <c r="A432" s="7" t="s">
        <v>438</v>
      </c>
      <c r="B432" s="7" t="s">
        <v>247</v>
      </c>
      <c r="C432" s="7" t="s">
        <v>439</v>
      </c>
      <c r="D432" s="9" t="s">
        <v>277</v>
      </c>
      <c r="E432" s="79" t="s">
        <v>647</v>
      </c>
      <c r="F432" s="79">
        <v>37</v>
      </c>
      <c r="G432" s="79">
        <v>15.89</v>
      </c>
      <c r="H432" s="7" t="s">
        <v>943</v>
      </c>
    </row>
    <row r="433" spans="1:8" ht="13.5" customHeight="1" x14ac:dyDescent="0.45">
      <c r="A433" s="7" t="s">
        <v>438</v>
      </c>
      <c r="B433" s="7" t="s">
        <v>247</v>
      </c>
      <c r="C433" s="7" t="s">
        <v>439</v>
      </c>
      <c r="D433" s="9" t="s">
        <v>277</v>
      </c>
      <c r="E433" s="79" t="s">
        <v>647</v>
      </c>
      <c r="F433" s="79">
        <v>28</v>
      </c>
      <c r="G433" s="79">
        <v>14.3</v>
      </c>
      <c r="H433" s="7" t="s">
        <v>944</v>
      </c>
    </row>
    <row r="434" spans="1:8" ht="13.5" customHeight="1" x14ac:dyDescent="0.45">
      <c r="A434" s="7" t="s">
        <v>38</v>
      </c>
      <c r="B434" s="7" t="s">
        <v>156</v>
      </c>
      <c r="C434" s="7" t="s">
        <v>278</v>
      </c>
      <c r="D434" s="9" t="s">
        <v>275</v>
      </c>
      <c r="E434" s="79" t="s">
        <v>647</v>
      </c>
      <c r="F434" s="79">
        <v>32</v>
      </c>
      <c r="G434" s="79">
        <v>29.64</v>
      </c>
      <c r="H434" s="7" t="s">
        <v>945</v>
      </c>
    </row>
    <row r="435" spans="1:8" ht="13.5" customHeight="1" x14ac:dyDescent="0.45">
      <c r="A435" s="7" t="s">
        <v>38</v>
      </c>
      <c r="B435" s="7" t="s">
        <v>156</v>
      </c>
      <c r="C435" s="7" t="s">
        <v>278</v>
      </c>
      <c r="D435" s="9" t="s">
        <v>275</v>
      </c>
      <c r="E435" s="79" t="s">
        <v>647</v>
      </c>
      <c r="F435" s="79">
        <v>42</v>
      </c>
      <c r="G435" s="79">
        <v>27.9</v>
      </c>
      <c r="H435" s="7" t="s">
        <v>946</v>
      </c>
    </row>
    <row r="436" spans="1:8" ht="13.5" customHeight="1" x14ac:dyDescent="0.45">
      <c r="A436" s="7" t="s">
        <v>38</v>
      </c>
      <c r="B436" s="7" t="s">
        <v>156</v>
      </c>
      <c r="C436" s="7" t="s">
        <v>278</v>
      </c>
      <c r="D436" s="9" t="s">
        <v>275</v>
      </c>
      <c r="E436" s="79" t="s">
        <v>647</v>
      </c>
      <c r="F436" s="79">
        <v>37</v>
      </c>
      <c r="G436" s="79">
        <v>15.45</v>
      </c>
      <c r="H436" s="7" t="s">
        <v>947</v>
      </c>
    </row>
    <row r="437" spans="1:8" ht="13.5" customHeight="1" x14ac:dyDescent="0.45">
      <c r="A437" s="7" t="s">
        <v>38</v>
      </c>
      <c r="B437" s="7" t="s">
        <v>156</v>
      </c>
      <c r="C437" s="7" t="s">
        <v>278</v>
      </c>
      <c r="D437" s="9" t="s">
        <v>275</v>
      </c>
      <c r="E437" s="79" t="s">
        <v>647</v>
      </c>
      <c r="F437" s="79">
        <v>25</v>
      </c>
      <c r="G437" s="79">
        <v>21.96</v>
      </c>
      <c r="H437" s="7" t="s">
        <v>666</v>
      </c>
    </row>
    <row r="438" spans="1:8" ht="13.5" customHeight="1" x14ac:dyDescent="0.45">
      <c r="A438" s="7" t="s">
        <v>38</v>
      </c>
      <c r="B438" s="7" t="s">
        <v>156</v>
      </c>
      <c r="C438" s="7" t="s">
        <v>278</v>
      </c>
      <c r="D438" s="9" t="s">
        <v>275</v>
      </c>
      <c r="E438" s="79" t="s">
        <v>645</v>
      </c>
      <c r="F438" s="79">
        <v>32</v>
      </c>
      <c r="G438" s="79">
        <v>3.73</v>
      </c>
      <c r="H438" s="7" t="s">
        <v>948</v>
      </c>
    </row>
    <row r="439" spans="1:8" ht="13.5" customHeight="1" x14ac:dyDescent="0.45">
      <c r="A439" s="7" t="s">
        <v>38</v>
      </c>
      <c r="B439" s="7" t="s">
        <v>156</v>
      </c>
      <c r="C439" s="7" t="s">
        <v>278</v>
      </c>
      <c r="D439" s="9" t="s">
        <v>275</v>
      </c>
      <c r="E439" s="79" t="s">
        <v>647</v>
      </c>
      <c r="F439" s="79">
        <v>36</v>
      </c>
      <c r="G439" s="79">
        <v>6.45</v>
      </c>
      <c r="H439" s="7" t="s">
        <v>667</v>
      </c>
    </row>
    <row r="440" spans="1:8" ht="13.5" customHeight="1" x14ac:dyDescent="0.45">
      <c r="A440" s="7" t="s">
        <v>38</v>
      </c>
      <c r="B440" s="7" t="s">
        <v>156</v>
      </c>
      <c r="C440" s="7" t="s">
        <v>278</v>
      </c>
      <c r="D440" s="9" t="s">
        <v>275</v>
      </c>
      <c r="E440" s="79" t="s">
        <v>647</v>
      </c>
      <c r="F440" s="79">
        <v>29</v>
      </c>
      <c r="G440" s="79">
        <v>33.979999999999997</v>
      </c>
      <c r="H440" s="7" t="s">
        <v>803</v>
      </c>
    </row>
    <row r="441" spans="1:8" ht="13.5" customHeight="1" x14ac:dyDescent="0.45">
      <c r="A441" s="7" t="s">
        <v>38</v>
      </c>
      <c r="B441" s="7" t="s">
        <v>156</v>
      </c>
      <c r="C441" s="7" t="s">
        <v>278</v>
      </c>
      <c r="D441" s="9" t="s">
        <v>275</v>
      </c>
      <c r="E441" s="79" t="s">
        <v>647</v>
      </c>
      <c r="F441" s="79">
        <v>50</v>
      </c>
      <c r="G441" s="79">
        <v>22.46</v>
      </c>
      <c r="H441" s="7" t="s">
        <v>949</v>
      </c>
    </row>
    <row r="442" spans="1:8" ht="13.5" customHeight="1" x14ac:dyDescent="0.45">
      <c r="A442" s="7" t="s">
        <v>38</v>
      </c>
      <c r="B442" s="7" t="s">
        <v>156</v>
      </c>
      <c r="C442" s="7" t="s">
        <v>278</v>
      </c>
      <c r="D442" s="9" t="s">
        <v>275</v>
      </c>
      <c r="E442" s="79" t="s">
        <v>647</v>
      </c>
      <c r="F442" s="79">
        <v>44</v>
      </c>
      <c r="G442" s="79">
        <v>37.1</v>
      </c>
      <c r="H442" s="7" t="s">
        <v>950</v>
      </c>
    </row>
    <row r="443" spans="1:8" ht="13.5" customHeight="1" x14ac:dyDescent="0.45">
      <c r="A443" s="7" t="s">
        <v>61</v>
      </c>
      <c r="B443" s="7" t="s">
        <v>176</v>
      </c>
      <c r="C443" s="7" t="s">
        <v>315</v>
      </c>
      <c r="D443" s="9" t="s">
        <v>308</v>
      </c>
      <c r="E443" s="79" t="s">
        <v>647</v>
      </c>
      <c r="F443" s="79">
        <v>32</v>
      </c>
      <c r="G443" s="79">
        <v>9.4</v>
      </c>
      <c r="H443" s="7" t="s">
        <v>648</v>
      </c>
    </row>
    <row r="444" spans="1:8" ht="13.5" customHeight="1" x14ac:dyDescent="0.45">
      <c r="A444" s="7" t="s">
        <v>61</v>
      </c>
      <c r="B444" s="7" t="s">
        <v>176</v>
      </c>
      <c r="C444" s="7" t="s">
        <v>315</v>
      </c>
      <c r="D444" s="9" t="s">
        <v>308</v>
      </c>
      <c r="E444" s="79" t="s">
        <v>647</v>
      </c>
      <c r="F444" s="79">
        <v>32</v>
      </c>
      <c r="G444" s="79">
        <v>29.25</v>
      </c>
      <c r="H444" s="7" t="s">
        <v>665</v>
      </c>
    </row>
    <row r="445" spans="1:8" ht="13.5" customHeight="1" x14ac:dyDescent="0.45">
      <c r="A445" s="7" t="s">
        <v>61</v>
      </c>
      <c r="B445" s="7" t="s">
        <v>176</v>
      </c>
      <c r="C445" s="7" t="s">
        <v>315</v>
      </c>
      <c r="D445" s="9" t="s">
        <v>308</v>
      </c>
      <c r="E445" s="79" t="s">
        <v>647</v>
      </c>
      <c r="F445" s="79">
        <v>25</v>
      </c>
      <c r="G445" s="79">
        <v>17.59</v>
      </c>
      <c r="H445" s="7" t="s">
        <v>666</v>
      </c>
    </row>
    <row r="446" spans="1:8" ht="13.5" customHeight="1" x14ac:dyDescent="0.45">
      <c r="A446" s="7" t="s">
        <v>61</v>
      </c>
      <c r="B446" s="7" t="s">
        <v>176</v>
      </c>
      <c r="C446" s="7" t="s">
        <v>315</v>
      </c>
      <c r="D446" s="9" t="s">
        <v>308</v>
      </c>
      <c r="E446" s="79" t="s">
        <v>647</v>
      </c>
      <c r="F446" s="79">
        <v>36</v>
      </c>
      <c r="G446" s="79">
        <v>6.05</v>
      </c>
      <c r="H446" s="7" t="s">
        <v>667</v>
      </c>
    </row>
    <row r="447" spans="1:8" ht="13.5" customHeight="1" x14ac:dyDescent="0.45">
      <c r="A447" s="7" t="s">
        <v>61</v>
      </c>
      <c r="B447" s="7" t="s">
        <v>176</v>
      </c>
      <c r="C447" s="7" t="s">
        <v>315</v>
      </c>
      <c r="D447" s="9" t="s">
        <v>308</v>
      </c>
      <c r="E447" s="79" t="s">
        <v>645</v>
      </c>
      <c r="F447" s="79">
        <v>23</v>
      </c>
      <c r="G447" s="79">
        <v>12.77</v>
      </c>
      <c r="H447" s="7" t="s">
        <v>809</v>
      </c>
    </row>
    <row r="448" spans="1:8" ht="13.5" customHeight="1" x14ac:dyDescent="0.45">
      <c r="A448" s="7" t="s">
        <v>61</v>
      </c>
      <c r="B448" s="7" t="s">
        <v>176</v>
      </c>
      <c r="C448" s="7" t="s">
        <v>315</v>
      </c>
      <c r="D448" s="9" t="s">
        <v>308</v>
      </c>
      <c r="E448" s="79" t="s">
        <v>647</v>
      </c>
      <c r="F448" s="79">
        <v>34</v>
      </c>
      <c r="G448" s="79">
        <v>8.75</v>
      </c>
      <c r="H448" s="7" t="s">
        <v>668</v>
      </c>
    </row>
    <row r="449" spans="1:8" ht="13.5" customHeight="1" x14ac:dyDescent="0.45">
      <c r="A449" s="7" t="s">
        <v>61</v>
      </c>
      <c r="B449" s="7" t="s">
        <v>176</v>
      </c>
      <c r="C449" s="7" t="s">
        <v>315</v>
      </c>
      <c r="D449" s="9" t="s">
        <v>308</v>
      </c>
      <c r="E449" s="79" t="s">
        <v>647</v>
      </c>
      <c r="F449" s="79">
        <v>30</v>
      </c>
      <c r="G449" s="79">
        <v>18.61</v>
      </c>
      <c r="H449" s="7" t="s">
        <v>951</v>
      </c>
    </row>
    <row r="450" spans="1:8" ht="13.5" customHeight="1" x14ac:dyDescent="0.45">
      <c r="A450" s="7" t="s">
        <v>100</v>
      </c>
      <c r="B450" s="7" t="s">
        <v>213</v>
      </c>
      <c r="C450" s="7" t="s">
        <v>386</v>
      </c>
      <c r="D450" s="9" t="s">
        <v>298</v>
      </c>
      <c r="E450" s="79" t="s">
        <v>647</v>
      </c>
      <c r="F450" s="79">
        <v>27</v>
      </c>
      <c r="G450" s="79">
        <v>35.450000000000003</v>
      </c>
      <c r="H450" s="7" t="s">
        <v>952</v>
      </c>
    </row>
    <row r="451" spans="1:8" ht="13.5" customHeight="1" x14ac:dyDescent="0.45">
      <c r="A451" s="7" t="s">
        <v>100</v>
      </c>
      <c r="B451" s="7" t="s">
        <v>213</v>
      </c>
      <c r="C451" s="7" t="s">
        <v>386</v>
      </c>
      <c r="D451" s="9" t="s">
        <v>298</v>
      </c>
      <c r="E451" s="79" t="s">
        <v>645</v>
      </c>
      <c r="F451" s="79">
        <v>24</v>
      </c>
      <c r="G451" s="79">
        <v>20.100000000000001</v>
      </c>
      <c r="H451" s="7" t="s">
        <v>953</v>
      </c>
    </row>
    <row r="452" spans="1:8" ht="13.5" customHeight="1" x14ac:dyDescent="0.45">
      <c r="A452" s="7" t="s">
        <v>100</v>
      </c>
      <c r="B452" s="7" t="s">
        <v>213</v>
      </c>
      <c r="C452" s="7" t="s">
        <v>386</v>
      </c>
      <c r="D452" s="9" t="s">
        <v>298</v>
      </c>
      <c r="E452" s="79" t="s">
        <v>647</v>
      </c>
      <c r="F452" s="79">
        <v>37</v>
      </c>
      <c r="G452" s="79">
        <v>21.49</v>
      </c>
      <c r="H452" s="7" t="s">
        <v>954</v>
      </c>
    </row>
    <row r="453" spans="1:8" ht="13.5" customHeight="1" x14ac:dyDescent="0.45">
      <c r="A453" s="7" t="s">
        <v>100</v>
      </c>
      <c r="B453" s="7" t="s">
        <v>213</v>
      </c>
      <c r="C453" s="7" t="s">
        <v>386</v>
      </c>
      <c r="D453" s="9" t="s">
        <v>298</v>
      </c>
      <c r="E453" s="79" t="s">
        <v>647</v>
      </c>
      <c r="F453" s="79">
        <v>28</v>
      </c>
      <c r="G453" s="79">
        <v>25.21</v>
      </c>
      <c r="H453" s="7" t="s">
        <v>955</v>
      </c>
    </row>
    <row r="454" spans="1:8" ht="13.5" customHeight="1" x14ac:dyDescent="0.45">
      <c r="A454" s="7" t="s">
        <v>83</v>
      </c>
      <c r="B454" s="7" t="s">
        <v>195</v>
      </c>
      <c r="C454" s="7" t="s">
        <v>358</v>
      </c>
      <c r="D454" s="9" t="s">
        <v>308</v>
      </c>
      <c r="E454" s="79" t="s">
        <v>647</v>
      </c>
      <c r="F454" s="79">
        <v>73</v>
      </c>
      <c r="G454" s="79">
        <v>40.950000000000003</v>
      </c>
      <c r="H454" s="7" t="s">
        <v>956</v>
      </c>
    </row>
    <row r="455" spans="1:8" ht="13.5" customHeight="1" x14ac:dyDescent="0.45">
      <c r="A455" s="7" t="s">
        <v>83</v>
      </c>
      <c r="B455" s="7" t="s">
        <v>195</v>
      </c>
      <c r="C455" s="7" t="s">
        <v>358</v>
      </c>
      <c r="D455" s="9" t="s">
        <v>308</v>
      </c>
      <c r="E455" s="79" t="s">
        <v>647</v>
      </c>
      <c r="F455" s="79">
        <v>38</v>
      </c>
      <c r="G455" s="79">
        <v>9.5</v>
      </c>
      <c r="H455" s="7" t="s">
        <v>957</v>
      </c>
    </row>
    <row r="456" spans="1:8" ht="13.5" customHeight="1" x14ac:dyDescent="0.45">
      <c r="A456" s="7" t="s">
        <v>83</v>
      </c>
      <c r="B456" s="7" t="s">
        <v>195</v>
      </c>
      <c r="C456" s="7" t="s">
        <v>358</v>
      </c>
      <c r="D456" s="9" t="s">
        <v>308</v>
      </c>
      <c r="E456" s="79" t="s">
        <v>647</v>
      </c>
      <c r="F456" s="79">
        <v>33</v>
      </c>
      <c r="G456" s="79">
        <v>28.56</v>
      </c>
      <c r="H456" s="7" t="s">
        <v>819</v>
      </c>
    </row>
    <row r="457" spans="1:8" ht="13.5" customHeight="1" x14ac:dyDescent="0.45">
      <c r="A457" s="7" t="s">
        <v>83</v>
      </c>
      <c r="B457" s="7" t="s">
        <v>195</v>
      </c>
      <c r="C457" s="7" t="s">
        <v>358</v>
      </c>
      <c r="D457" s="9" t="s">
        <v>308</v>
      </c>
      <c r="E457" s="79" t="s">
        <v>647</v>
      </c>
      <c r="F457" s="79">
        <v>36</v>
      </c>
      <c r="G457" s="79">
        <v>18.46</v>
      </c>
      <c r="H457" s="7" t="s">
        <v>958</v>
      </c>
    </row>
    <row r="458" spans="1:8" ht="13.5" customHeight="1" x14ac:dyDescent="0.45">
      <c r="A458" s="7" t="s">
        <v>83</v>
      </c>
      <c r="B458" s="7" t="s">
        <v>195</v>
      </c>
      <c r="C458" s="7" t="s">
        <v>358</v>
      </c>
      <c r="D458" s="9" t="s">
        <v>308</v>
      </c>
      <c r="E458" s="79" t="s">
        <v>647</v>
      </c>
      <c r="F458" s="79">
        <v>26</v>
      </c>
      <c r="G458" s="79">
        <v>31.46</v>
      </c>
      <c r="H458" s="7" t="s">
        <v>701</v>
      </c>
    </row>
    <row r="459" spans="1:8" ht="13.5" customHeight="1" x14ac:dyDescent="0.45">
      <c r="A459" s="7" t="s">
        <v>120</v>
      </c>
      <c r="B459" s="7" t="s">
        <v>233</v>
      </c>
      <c r="C459" s="7" t="s">
        <v>415</v>
      </c>
      <c r="D459" s="9" t="s">
        <v>277</v>
      </c>
      <c r="E459" s="79" t="s">
        <v>647</v>
      </c>
      <c r="F459" s="79">
        <v>36</v>
      </c>
      <c r="G459" s="79">
        <v>11.95</v>
      </c>
      <c r="H459" s="7" t="s">
        <v>913</v>
      </c>
    </row>
    <row r="460" spans="1:8" ht="13.5" customHeight="1" x14ac:dyDescent="0.45">
      <c r="A460" s="7" t="s">
        <v>113</v>
      </c>
      <c r="B460" s="7" t="s">
        <v>226</v>
      </c>
      <c r="C460" s="7" t="s">
        <v>409</v>
      </c>
      <c r="D460" s="9" t="s">
        <v>275</v>
      </c>
      <c r="E460" s="79" t="s">
        <v>647</v>
      </c>
      <c r="F460" s="79">
        <v>113</v>
      </c>
      <c r="G460" s="79">
        <v>36.64</v>
      </c>
      <c r="H460" s="7" t="s">
        <v>959</v>
      </c>
    </row>
    <row r="461" spans="1:8" ht="13.5" customHeight="1" x14ac:dyDescent="0.45">
      <c r="A461" s="7" t="s">
        <v>113</v>
      </c>
      <c r="B461" s="7" t="s">
        <v>226</v>
      </c>
      <c r="C461" s="7" t="s">
        <v>409</v>
      </c>
      <c r="D461" s="9" t="s">
        <v>275</v>
      </c>
      <c r="E461" s="79" t="s">
        <v>647</v>
      </c>
      <c r="F461" s="79">
        <v>42</v>
      </c>
      <c r="G461" s="79">
        <v>11.22</v>
      </c>
      <c r="H461" s="7" t="s">
        <v>960</v>
      </c>
    </row>
    <row r="462" spans="1:8" ht="13.5" customHeight="1" x14ac:dyDescent="0.45">
      <c r="A462" s="7" t="s">
        <v>113</v>
      </c>
      <c r="B462" s="7" t="s">
        <v>226</v>
      </c>
      <c r="C462" s="7" t="s">
        <v>409</v>
      </c>
      <c r="D462" s="9" t="s">
        <v>275</v>
      </c>
      <c r="E462" s="79" t="s">
        <v>647</v>
      </c>
      <c r="F462" s="79">
        <v>25</v>
      </c>
      <c r="G462" s="79">
        <v>18.2</v>
      </c>
      <c r="H462" s="7" t="s">
        <v>666</v>
      </c>
    </row>
    <row r="463" spans="1:8" ht="13.5" customHeight="1" x14ac:dyDescent="0.45">
      <c r="A463" s="7" t="s">
        <v>113</v>
      </c>
      <c r="B463" s="7" t="s">
        <v>226</v>
      </c>
      <c r="C463" s="7" t="s">
        <v>409</v>
      </c>
      <c r="D463" s="9" t="s">
        <v>275</v>
      </c>
      <c r="E463" s="79" t="s">
        <v>647</v>
      </c>
      <c r="F463" s="79">
        <v>36</v>
      </c>
      <c r="G463" s="79">
        <v>5.64</v>
      </c>
      <c r="H463" s="7" t="s">
        <v>667</v>
      </c>
    </row>
    <row r="464" spans="1:8" ht="13.5" customHeight="1" x14ac:dyDescent="0.45">
      <c r="A464" s="7" t="s">
        <v>113</v>
      </c>
      <c r="B464" s="7" t="s">
        <v>226</v>
      </c>
      <c r="C464" s="7" t="s">
        <v>409</v>
      </c>
      <c r="D464" s="9" t="s">
        <v>275</v>
      </c>
      <c r="E464" s="79" t="s">
        <v>645</v>
      </c>
      <c r="F464" s="79">
        <v>36</v>
      </c>
      <c r="G464" s="79">
        <v>5.44</v>
      </c>
      <c r="H464" s="7" t="s">
        <v>847</v>
      </c>
    </row>
    <row r="465" spans="1:8" ht="13.5" customHeight="1" x14ac:dyDescent="0.45">
      <c r="A465" s="7" t="s">
        <v>113</v>
      </c>
      <c r="B465" s="7" t="s">
        <v>226</v>
      </c>
      <c r="C465" s="7" t="s">
        <v>409</v>
      </c>
      <c r="D465" s="9" t="s">
        <v>275</v>
      </c>
      <c r="E465" s="79" t="s">
        <v>647</v>
      </c>
      <c r="F465" s="79">
        <v>41</v>
      </c>
      <c r="G465" s="79">
        <v>37.450000000000003</v>
      </c>
      <c r="H465" s="7" t="s">
        <v>961</v>
      </c>
    </row>
    <row r="466" spans="1:8" ht="13.5" customHeight="1" x14ac:dyDescent="0.45">
      <c r="A466" s="7" t="s">
        <v>113</v>
      </c>
      <c r="B466" s="7" t="s">
        <v>226</v>
      </c>
      <c r="C466" s="7" t="s">
        <v>409</v>
      </c>
      <c r="D466" s="9" t="s">
        <v>275</v>
      </c>
      <c r="E466" s="79" t="s">
        <v>645</v>
      </c>
      <c r="F466" s="79">
        <v>36</v>
      </c>
      <c r="G466" s="79">
        <v>6.9</v>
      </c>
      <c r="H466" s="7" t="s">
        <v>849</v>
      </c>
    </row>
    <row r="467" spans="1:8" ht="13.5" customHeight="1" x14ac:dyDescent="0.45">
      <c r="A467" s="7" t="s">
        <v>76</v>
      </c>
      <c r="B467" s="7" t="s">
        <v>190</v>
      </c>
      <c r="C467" s="7" t="s">
        <v>352</v>
      </c>
      <c r="D467" s="9" t="s">
        <v>298</v>
      </c>
      <c r="E467" s="79" t="s">
        <v>645</v>
      </c>
      <c r="F467" s="79">
        <v>44</v>
      </c>
      <c r="G467" s="79">
        <v>2.25</v>
      </c>
      <c r="H467" s="7" t="s">
        <v>656</v>
      </c>
    </row>
    <row r="468" spans="1:8" ht="13.5" customHeight="1" x14ac:dyDescent="0.45">
      <c r="A468" s="7" t="s">
        <v>456</v>
      </c>
      <c r="B468" s="7" t="s">
        <v>457</v>
      </c>
      <c r="C468" s="7" t="s">
        <v>458</v>
      </c>
      <c r="D468" s="9" t="s">
        <v>298</v>
      </c>
      <c r="E468" s="79" t="s">
        <v>645</v>
      </c>
      <c r="F468" s="79">
        <v>30</v>
      </c>
      <c r="G468" s="79">
        <v>12.36</v>
      </c>
      <c r="H468" s="7" t="s">
        <v>962</v>
      </c>
    </row>
  </sheetData>
  <autoFilter ref="A1:H468" xr:uid="{52C5E66C-31A2-4734-83E9-A6C896C97912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SM_1</vt:lpstr>
      <vt:lpstr>SM_1_All_mammals</vt:lpstr>
      <vt:lpstr>SM_1_Homo_sapiens</vt:lpstr>
      <vt:lpstr>SM_1_Primates</vt:lpstr>
      <vt:lpstr>SM_1_Mus_musculus</vt:lpstr>
      <vt:lpstr>SM_1_Other_mammals</vt:lpstr>
      <vt:lpstr>SM_1_Aves</vt:lpstr>
      <vt:lpstr>Quadron_analysis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Kledus</dc:creator>
  <cp:lastModifiedBy>Václav Brázda</cp:lastModifiedBy>
  <dcterms:created xsi:type="dcterms:W3CDTF">2024-03-21T09:55:27Z</dcterms:created>
  <dcterms:modified xsi:type="dcterms:W3CDTF">2024-11-11T11:20:59Z</dcterms:modified>
</cp:coreProperties>
</file>